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1"/>
  </bookViews>
  <sheets>
    <sheet name="JAN-2022" sheetId="1" r:id="rId1"/>
    <sheet name="FEB-2022" sheetId="2" r:id="rId2"/>
    <sheet name="MRZ-2022" sheetId="3" r:id="rId3"/>
    <sheet name="APR-2022" sheetId="4" r:id="rId4"/>
    <sheet name="MAI-2022" sheetId="5" r:id="rId5"/>
    <sheet name="JUNI-2022" sheetId="6" r:id="rId6"/>
    <sheet name="JULI-2022" sheetId="7" r:id="rId7"/>
    <sheet name="AUG-2022" sheetId="8" r:id="rId8"/>
    <sheet name="SEP-2022" sheetId="9" r:id="rId9"/>
    <sheet name="OKT-2022" sheetId="10" r:id="rId10"/>
    <sheet name="NOV-2022" sheetId="11" r:id="rId11"/>
    <sheet name="DEZ-2022" sheetId="12" r:id="rId12"/>
  </sheets>
  <definedNames/>
  <calcPr fullCalcOnLoad="1"/>
</workbook>
</file>

<file path=xl/sharedStrings.xml><?xml version="1.0" encoding="utf-8"?>
<sst xmlns="http://schemas.openxmlformats.org/spreadsheetml/2006/main" count="2499" uniqueCount="560">
  <si>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</si>
  <si>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</si>
  <si>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</si>
  <si>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</si>
  <si>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</si>
  <si>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</si>
  <si>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</si>
  <si>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</si>
  <si>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</si>
  <si>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</si>
  <si>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</si>
  <si>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</si>
  <si>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</si>
  <si>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</si>
  <si>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</si>
  <si>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</si>
  <si>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</si>
  <si>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</si>
  <si>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</si>
  <si>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</si>
  <si>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</si>
  <si>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</si>
  <si>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</si>
  <si>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</si>
  <si>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</si>
  <si>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</si>
  <si>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</si>
  <si>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</si>
  <si>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</si>
  <si>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</si>
  <si>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</si>
  <si>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</si>
  <si>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</si>
  <si>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</si>
  <si>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</si>
  <si>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</si>
  <si>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</si>
  <si>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</si>
  <si>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</si>
  <si>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</si>
  <si>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</si>
  <si>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</si>
  <si>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>MAX-WINDGESCHW. KM / H</t>
  </si>
  <si>
    <t>LUFTDRUCK - MAX  H / PA</t>
  </si>
  <si>
    <t>LUFTDRUCK - MIN  H / PA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</si>
  <si>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</si>
  <si>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</si>
  <si>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</si>
  <si>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</si>
  <si>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</si>
  <si>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</si>
  <si>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 xml:space="preserve"> BEDECKUNG   %</t>
  </si>
  <si>
    <t>NIEDERS.    TAGE</t>
  </si>
  <si>
    <t>TAGE MIT SCHNEEDCK</t>
  </si>
  <si>
    <t>wolkig</t>
  </si>
  <si>
    <t>S</t>
  </si>
  <si>
    <t>R</t>
  </si>
  <si>
    <t>SW</t>
  </si>
  <si>
    <t>bedeckt</t>
  </si>
  <si>
    <t>Regenschauer</t>
  </si>
  <si>
    <t>stark bewölkt</t>
  </si>
  <si>
    <t>X</t>
  </si>
  <si>
    <t>paar Tropfen</t>
  </si>
  <si>
    <t>N</t>
  </si>
  <si>
    <t>SO</t>
  </si>
  <si>
    <t>heiter</t>
  </si>
  <si>
    <t>W</t>
  </si>
  <si>
    <t>klar</t>
  </si>
  <si>
    <t>FEB</t>
  </si>
  <si>
    <t>NO</t>
  </si>
  <si>
    <t>sonnig</t>
  </si>
  <si>
    <t>MÄRZ</t>
  </si>
  <si>
    <t>O</t>
  </si>
  <si>
    <t xml:space="preserve">S </t>
  </si>
  <si>
    <t>NW</t>
  </si>
  <si>
    <t>kurze Schauer</t>
  </si>
  <si>
    <t>APRIL</t>
  </si>
  <si>
    <t xml:space="preserve">N </t>
  </si>
  <si>
    <t>MAI</t>
  </si>
  <si>
    <t>JULI</t>
  </si>
  <si>
    <t>JUNI</t>
  </si>
  <si>
    <t>AUGUST</t>
  </si>
  <si>
    <t>etwas Regen</t>
  </si>
  <si>
    <t>SEPT</t>
  </si>
  <si>
    <t>OKT</t>
  </si>
  <si>
    <t>NOV</t>
  </si>
  <si>
    <t>DEZ</t>
  </si>
  <si>
    <t>zeitweise Regen</t>
  </si>
  <si>
    <t>sternenklar</t>
  </si>
  <si>
    <t>abends Schauer</t>
  </si>
  <si>
    <t>abends Regen</t>
  </si>
  <si>
    <t>kurzer Schauer</t>
  </si>
  <si>
    <t>Regenschauer nachmittags</t>
  </si>
  <si>
    <t>gewittrige Regenschauer</t>
  </si>
  <si>
    <t>abends Regenschauer</t>
  </si>
  <si>
    <t>freundlicher Sonne-Wolken Mix</t>
  </si>
  <si>
    <t>paar Tropfen nachmittags</t>
  </si>
  <si>
    <t>Regen zeitweise</t>
  </si>
  <si>
    <t>mild und freundlich</t>
  </si>
  <si>
    <t>Regen bis nachmittags</t>
  </si>
  <si>
    <t>etwas Nieseln</t>
  </si>
  <si>
    <t>etwas Schnee</t>
  </si>
  <si>
    <t>Nieselregen</t>
  </si>
  <si>
    <t>aufklarend</t>
  </si>
  <si>
    <t>mild und grau, abends paar Sterne</t>
  </si>
  <si>
    <t>mild, windig und viele Wolken</t>
  </si>
  <si>
    <t>Regengüsse</t>
  </si>
  <si>
    <t>Gewitter früh um 3 mit Front und Sturm, tags etwas Sonne, abends neuer Dauerregen</t>
  </si>
  <si>
    <t>Dauerregen und ungemütlich</t>
  </si>
  <si>
    <t xml:space="preserve">Dauerregen </t>
  </si>
  <si>
    <t>erst Regen, dann Schnee (4cm)</t>
  </si>
  <si>
    <t>Temperaturrückgang bei Schmuddelwetter, abends Schnee</t>
  </si>
  <si>
    <t>Schneedecke 4cm und Sonne tags, abends Planetenparade mit Mond, Jupiter, Saturn und Merkur am SW-Himmel</t>
  </si>
  <si>
    <t>abends Schnee (1cm)</t>
  </si>
  <si>
    <t>klare Nacht, zunehmender Wind und nachmittags leichte Schneefront</t>
  </si>
  <si>
    <t>Schneefall (6m)</t>
  </si>
  <si>
    <t>nasser Schnee, winterlich und nasskalt</t>
  </si>
  <si>
    <t>Schneeregen (2cm)</t>
  </si>
  <si>
    <t>sehr nasskalt, Schneehöhe 5cm</t>
  </si>
  <si>
    <t>windig und nasskalt, Schneehöhe 7cm</t>
  </si>
  <si>
    <t>grau, kalt, gefroren</t>
  </si>
  <si>
    <t>paar Wolkenlücken bei leicht winterlichen Feeling</t>
  </si>
  <si>
    <t xml:space="preserve">X </t>
  </si>
  <si>
    <t>windig, es taut, hohe Wolken mit farbenprächtigen Sonnenuntergang</t>
  </si>
  <si>
    <t>abends etwas  Regen</t>
  </si>
  <si>
    <t>erst Sonne, ab Mittag ungemütlich, nass, windig, Tauwetter</t>
  </si>
  <si>
    <t>abends  Schneeregen</t>
  </si>
  <si>
    <t>erst ruhig und bedeckt, abends aufklarend, kalte klare Nacht mit Mondlicht</t>
  </si>
  <si>
    <t>erst Sonne nach klarer Nacht, ann Wind, Wolken, Schneeregen</t>
  </si>
  <si>
    <t>Schneeregen,  Nieseln</t>
  </si>
  <si>
    <t>nasskaltes Mistwetter, es taut, sehr stürmisch</t>
  </si>
  <si>
    <t>etwas Schnee+ Nieseln</t>
  </si>
  <si>
    <t>wechselhaft und nasskalt</t>
  </si>
  <si>
    <t>erst klar und Sonne, windig, abends kommt Schnee</t>
  </si>
  <si>
    <t>Schneeschauer  (5cm)</t>
  </si>
  <si>
    <t>stürmisch, kalt, winterlich, Verwehungen</t>
  </si>
  <si>
    <t>Urlaub in Kuusamo / Finnland 22.01.22 bis 29.01.22</t>
  </si>
  <si>
    <t>Schneeschauer  3cm)</t>
  </si>
  <si>
    <t>Schneegriesel</t>
  </si>
  <si>
    <t>Schneeregen, abends Regen</t>
  </si>
  <si>
    <t>nachts Schnee  (8cm)</t>
  </si>
  <si>
    <t>Aufkommender Sturm mit starker Milderung</t>
  </si>
  <si>
    <t>stürmischer Tag mit Temperaturrückgang, grau</t>
  </si>
  <si>
    <t>Schneefall (10cm)</t>
  </si>
  <si>
    <t>nachlassender wind, aufkommender Schneefall und winterlich</t>
  </si>
  <si>
    <t>erst Schnee, dann Regen (6cm)</t>
  </si>
  <si>
    <t>wechselhaft, nasskalt, erst Schnee, später wärmer und Tauwetter, Schneehöhe 15cm</t>
  </si>
  <si>
    <t>Schneeregen- schauer</t>
  </si>
  <si>
    <t>Milderung, srürmisch, ungemütlich</t>
  </si>
  <si>
    <t>nachts aufklarend, tags grau und Tauwetter, nass</t>
  </si>
  <si>
    <t>grau und mild, Schnee taut weg</t>
  </si>
  <si>
    <t>grau, nasskalt, windig</t>
  </si>
  <si>
    <t>Nieseln</t>
  </si>
  <si>
    <t>grau , windig und etwas nass, Schnee weg fast</t>
  </si>
  <si>
    <t>Tief und Sturm "Roxanna" fegen übers land, sehr ungemütlich</t>
  </si>
  <si>
    <t>mild und grau, Natur sehr nass</t>
  </si>
  <si>
    <t>wechselhaft und windig, Schnee fast weg, Kraniche schon da</t>
  </si>
  <si>
    <t>abends etwas    Regen</t>
  </si>
  <si>
    <t>erst Sonne, dann Wolken und ungemütlich, warm und windig</t>
  </si>
  <si>
    <t>Schneefall (8cm)</t>
  </si>
  <si>
    <t>winterlich, zeitweise Nasschnee, es gefriert</t>
  </si>
  <si>
    <t>nach frostiger Nacht gibt’s Sonne, Abendrot, dünne Schneedecke</t>
  </si>
  <si>
    <t>sehr sonnig mit Wind nach frostiger Nacht, Frühlingshauch, erste Krokusse an Südseite blühen, Restschnee</t>
  </si>
  <si>
    <t>abends paar  Tropfen</t>
  </si>
  <si>
    <t>mild, sonnig, windig, taut wenig</t>
  </si>
  <si>
    <t>paar Tropfen   abends</t>
  </si>
  <si>
    <t>mild</t>
  </si>
  <si>
    <t>grau, windig, Sturmtief "Ylenia" kommt in Fahrt</t>
  </si>
  <si>
    <t>Sturmregen</t>
  </si>
  <si>
    <t>Sturm-Regenfront "Ylenia" jagt am Morgen über das Land, durchsetzt mit Gewittern, Sturmschäden, nachmittags etwas Sonne, Sturm</t>
  </si>
  <si>
    <t>mild, windig, abends zieht Sturmtief "Zeynep" ins Land</t>
  </si>
  <si>
    <t>sehr stürmisch mit Wolkenlücken "Zeynep" ist aktiv</t>
  </si>
  <si>
    <t>Regen und Graupelschauer</t>
  </si>
  <si>
    <t>zunehmender Sturm "Antonia" und aufkommender Regen, ungemütlich</t>
  </si>
  <si>
    <t>Schnee-Regenschauer</t>
  </si>
  <si>
    <r>
      <t xml:space="preserve">stürmisch, ungemütlich mit Wolkenlücken, abends sehr nass, </t>
    </r>
    <r>
      <rPr>
        <u val="single"/>
        <sz val="12"/>
        <rFont val="Times New Roman"/>
        <family val="1"/>
      </rPr>
      <t>erster Storch auf Helbigsdorfer Wiesen</t>
    </r>
  </si>
  <si>
    <t>Schnee-Regen- Graupelschauer</t>
  </si>
  <si>
    <t>wechselhaft mit kalten Wind, sehr nass überall</t>
  </si>
  <si>
    <t>schöner Frühlingstag, nachlassender Wind</t>
  </si>
  <si>
    <t>kalte Nacht, tags zunehmend Wind und Wolken</t>
  </si>
  <si>
    <t>Schneeschauer   5cm</t>
  </si>
  <si>
    <t>Wechsel Von Sonne, Schneeschauern und Windig, Schneedecke 4cm</t>
  </si>
  <si>
    <t>grau und nasskalt</t>
  </si>
  <si>
    <t>klar-neblig</t>
  </si>
  <si>
    <t>zunehmend sonnig und freundlich, kalt, erste Lerchen da</t>
  </si>
  <si>
    <t>nach Frühnebel Sonne pur, Krokusse, Schneeglöckchen beim Höhepunkt</t>
  </si>
  <si>
    <t>strahlend blauer Himmel, früh noch Wind, tags sehr freundlich</t>
  </si>
  <si>
    <t>kalte Nächte, sonniger Tag, Schleierwolken</t>
  </si>
  <si>
    <t>sehr klar und sonnig</t>
  </si>
  <si>
    <t>etwas     Schneegriesel</t>
  </si>
  <si>
    <t>grau und kalt, winterlich, neblig, Schneegriesel</t>
  </si>
  <si>
    <t>viele Wolken, paar Wolkenlücken mit Sonne</t>
  </si>
  <si>
    <t>sehr kalt, gefroren und winterlich, paar Flocken, Nordwind</t>
  </si>
  <si>
    <t>Sonne und Wolken, kalt</t>
  </si>
  <si>
    <t>Sonne pur, kalte Nacht, alles gefroren, tags freundlich aber kühler Wind</t>
  </si>
  <si>
    <t>klare kalte Nacht, Tag Sonne pur</t>
  </si>
  <si>
    <t>Wind dreht auf SO und wird stärker kühler, erste Bachstelzen auf dem Hof</t>
  </si>
  <si>
    <t>zunehmender Wind, sehr klar</t>
  </si>
  <si>
    <t>windig, sonnig, gefroren</t>
  </si>
  <si>
    <t>windiger Sonnentag, erste Rotschwänzel da</t>
  </si>
  <si>
    <t>erst Sonne und klar, später Wolken und etwas Regen, windig</t>
  </si>
  <si>
    <t>erst noch Sonne, dann bedeckt und Regen abends</t>
  </si>
  <si>
    <t>freundlich</t>
  </si>
  <si>
    <t>freundlicher Mix</t>
  </si>
  <si>
    <t>viele Wolken, kaum Sonne</t>
  </si>
  <si>
    <t>kalt, erst Wolken und neblig, später Sonne, Wind</t>
  </si>
  <si>
    <t>sonniger aber windiger Tag</t>
  </si>
  <si>
    <t>Sonne pur aber windig</t>
  </si>
  <si>
    <t>frühlingshaft und sehr trocken</t>
  </si>
  <si>
    <t>herrlicher Frühlingstag</t>
  </si>
  <si>
    <t>BODEN           TEMP °C</t>
  </si>
  <si>
    <t>GEWITTER        TAGE</t>
  </si>
  <si>
    <t xml:space="preserve"> FEUCHTE           %</t>
  </si>
  <si>
    <t>NIEDERS.        TAGE</t>
  </si>
  <si>
    <t>sehr sonnig, leicht diesig</t>
  </si>
  <si>
    <t>frostige Nacht, tags Sonne, etwas diesig, kühler N-Wind, sehr trocken</t>
  </si>
  <si>
    <t>mild, abends Wolken</t>
  </si>
  <si>
    <t>sehr frühlingshaft, sehr trocken, langsam grünt es</t>
  </si>
  <si>
    <t>sehr freundlicher Tag</t>
  </si>
  <si>
    <t>Temperaturrückgang, viele hohe Wolken, ruhiger Tag</t>
  </si>
  <si>
    <t>ab nachmittag   Regen</t>
  </si>
  <si>
    <t>nachmittags Schnee</t>
  </si>
  <si>
    <t>zuunehmend kalt, nachmittags Dauerregen</t>
  </si>
  <si>
    <t>sehr kalt mit Schneekrümmel</t>
  </si>
  <si>
    <t>Schneeschauer</t>
  </si>
  <si>
    <t>GEWITTER    TAGE</t>
  </si>
  <si>
    <t>FEUCHTE             %</t>
  </si>
  <si>
    <t>NIEDERS.       TAGE</t>
  </si>
  <si>
    <t>winterlich mit Schnee und dünner Schneedecke, kalter Wind</t>
  </si>
  <si>
    <t>grau mit etwas durchschimmender Sonne, windig-kalt</t>
  </si>
  <si>
    <t>paar Krümmel Schnee</t>
  </si>
  <si>
    <t>Sonne-Wolken Mix nach eisiger Nacht, kalt</t>
  </si>
  <si>
    <t>abends Schnee (3cm)</t>
  </si>
  <si>
    <t>erst Sonne und zunehmender Wind, abends Schnee mit Sturm, nasskalt</t>
  </si>
  <si>
    <t>windig, nass, ungemütlich</t>
  </si>
  <si>
    <t>früh etwas Regen</t>
  </si>
  <si>
    <t>früh noch nass, dann etwas Sonne, mild und windig</t>
  </si>
  <si>
    <t>Schnee+ Graupelschauer</t>
  </si>
  <si>
    <t>abends Regen, Schneeregen</t>
  </si>
  <si>
    <t>abends Regenfront</t>
  </si>
  <si>
    <t>wieder Aprilwetter mit Graupel und Sonne</t>
  </si>
  <si>
    <t>zunehmend stürmisch, abends Front mit Regen</t>
  </si>
  <si>
    <t>zunehmend nasskalt und ungemütlich und Schneeregen abends</t>
  </si>
  <si>
    <t>Aprilwetter mit Kaltluftgewittern und Schnee+Sonne</t>
  </si>
  <si>
    <t>zunehmend freundlich und frühlingshaft</t>
  </si>
  <si>
    <t>kalte Nacht, dann Frühling, etwas Wind, Wiesen werden grün, Narzissen in   voller Blüte, erste Fledermaus abends gesichtet, etwas diesig</t>
  </si>
  <si>
    <t>mild und etwas diesig</t>
  </si>
  <si>
    <t>zunehmend wolkig und Wind aus NW mit Front und Regen abends</t>
  </si>
  <si>
    <t>Nieselregen   zeitweise</t>
  </si>
  <si>
    <t>nasskalter Karfreitag</t>
  </si>
  <si>
    <t>esrte Schwalben sind da, erst bedeckt, dann kommt Sonne, kühler Wind, abends klar und nachts Ostervollmond</t>
  </si>
  <si>
    <t>kalte Nacht, tags Sonne erst, später abends Wolken aus Ost</t>
  </si>
  <si>
    <t>freundlicher Tag, Ostersonntag</t>
  </si>
  <si>
    <t>kühler Wind, Sonne-Wolken Mix, paar Tropfen aus Ost</t>
  </si>
  <si>
    <t>nachmittags etwas Regen</t>
  </si>
  <si>
    <t>sehr kalte klare Nacht, tags grauer Himmel aus Ost mit etwas Regen</t>
  </si>
  <si>
    <t>nasskalt und grau-neblig</t>
  </si>
  <si>
    <t>erst Sonne, dann Wolken, wärmer</t>
  </si>
  <si>
    <t>freundlich und mild</t>
  </si>
  <si>
    <t>ab Mittag Regen</t>
  </si>
  <si>
    <t>regnerisch und ungemütlich</t>
  </si>
  <si>
    <t>erst Nebel, nachmittags etwas Sonne, wird grüner, Tulpen blühen</t>
  </si>
  <si>
    <t>Nebelmorgen mit Sonne, dann mehr Wolken, kaum Wind</t>
  </si>
  <si>
    <t>nachmittags paar Tropfen</t>
  </si>
  <si>
    <t>wechselhaft aber ruhig, nachmittags mehr Wolken</t>
  </si>
  <si>
    <t>freundlicher Frühlingstag</t>
  </si>
  <si>
    <t>milder, diesiger Sonne-Wolken Mix</t>
  </si>
  <si>
    <t>schöner Frühlingstag</t>
  </si>
  <si>
    <t>erst viel Sonne, nachmittags mehr Wolken</t>
  </si>
  <si>
    <t>BODEN             TEMP °C</t>
  </si>
  <si>
    <t>FEUCHTE                      %</t>
  </si>
  <si>
    <t xml:space="preserve">klar </t>
  </si>
  <si>
    <t>freundlich, Kirschen blühen</t>
  </si>
  <si>
    <t>freundlich, nachmittags mehr Wolken, erster Schnitt Rasen</t>
  </si>
  <si>
    <t>freundlich, alles blüht</t>
  </si>
  <si>
    <t>Raps beginnt zu blühen leicht</t>
  </si>
  <si>
    <t>Kirschblüte in vollen Gange, Sonne-Wolken Mix, erstes Baden bei +15°C</t>
  </si>
  <si>
    <t>Frühling pur, Neintöter da</t>
  </si>
  <si>
    <t>sehr warmer klarer Frühlingstag</t>
  </si>
  <si>
    <t>Sonne-Wolken Mix, etwas diesig, Gewitter auf CZ-Erzgebirge</t>
  </si>
  <si>
    <t>Hochsommerlich mit Wind aus Süd, sehr trocken</t>
  </si>
  <si>
    <t>freundlich und warm, aus West hohe Wolken</t>
  </si>
  <si>
    <t>sehr trocken und freundlich</t>
  </si>
  <si>
    <t>windig, staubig, sonnig, Äpfel blühen</t>
  </si>
  <si>
    <t>erst noch windig, dann abflauend, schöner Tag</t>
  </si>
  <si>
    <t>sehr trocken und sommerlich, Vollmond</t>
  </si>
  <si>
    <t>nachmittags, abends Gewitterregen</t>
  </si>
  <si>
    <t>erst sehr warm und Sonne, dann Wolken, abnds blitzreiches Gewitter</t>
  </si>
  <si>
    <t>Regenschauer + Nieseln</t>
  </si>
  <si>
    <t xml:space="preserve"> stark bewölkt</t>
  </si>
  <si>
    <t>erst grau und nass, abends etwas Sonne, alles grünt nach der Trockenheit</t>
  </si>
  <si>
    <t>nachts   Regenschauer</t>
  </si>
  <si>
    <t>sommerlich</t>
  </si>
  <si>
    <t>etwas diesig, sehr warm, abends Wolken und kurzer Schauer</t>
  </si>
  <si>
    <t>abends schwachses Gewitter</t>
  </si>
  <si>
    <t>schwül, abends Gewitterfront aber schwach, kaum Regen</t>
  </si>
  <si>
    <t>Rückseitenwetter mit Wind, Sonne und Wolken</t>
  </si>
  <si>
    <t>Sonne-Wolken Mix, Raps verblüht, Wasser +17,5°C</t>
  </si>
  <si>
    <t>etwas wechselhaft aber mild nach frischer Nacht, windig</t>
  </si>
  <si>
    <t>Sonne-Wolken Mix</t>
  </si>
  <si>
    <t>früh etwas Sprühregen</t>
  </si>
  <si>
    <t>erst Wolken, nachmittags freundlicher</t>
  </si>
  <si>
    <t>windiger Sonne-Wolken Mix, mehr Wolken</t>
  </si>
  <si>
    <t>vormittags bis 15 Regen</t>
  </si>
  <si>
    <t>kühler mit Regen, abends freundlicher</t>
  </si>
  <si>
    <t>Sonne-Wolken Mix mit kurzen Schauern</t>
  </si>
  <si>
    <t>erst mehr Sonne, dann wolkiger</t>
  </si>
  <si>
    <t>wechselhaftes kühles Schauerwetter mit Minigewittern</t>
  </si>
  <si>
    <t>sehr kalte Nacht, Frühnebel mit Sonne, tags Sonne-Wolken Mix, Rapsgelb komplett weg, leicht gewittrig, abends Regen</t>
  </si>
  <si>
    <t>kühle Nacht, tags Quellwolken und leicht gewittrig</t>
  </si>
  <si>
    <t>BODENTEMP     °C</t>
  </si>
  <si>
    <t xml:space="preserve">    FEUCHTE           %</t>
  </si>
  <si>
    <t>sehr freundlicher Frühsommertag, 4 Eisvögel im Striegistal</t>
  </si>
  <si>
    <t>nachts paar     Tropfen</t>
  </si>
  <si>
    <t>sehr sommerlich und warm , abends wolkig</t>
  </si>
  <si>
    <t>mild, ruhig, viele Wolken</t>
  </si>
  <si>
    <t>abends paar    Tropfen</t>
  </si>
  <si>
    <t>nachts Regen</t>
  </si>
  <si>
    <t>sehr warm, diesiger Himmel</t>
  </si>
  <si>
    <t>erst Regen, dann Sonne, schöne Wolken, abends leicht gewittrig, Rotschwänzel Jungen ausgeflogen</t>
  </si>
  <si>
    <t>viele Wolken und mild, ruhig, abends mehr Sonne</t>
  </si>
  <si>
    <t>freundlich mit paar Wolken, Minischauer in der Nähe</t>
  </si>
  <si>
    <t>kühler und bedeckt, etwas Regen</t>
  </si>
  <si>
    <t>Die Hitzewelle kommt über uns, große Trockenheit</t>
  </si>
  <si>
    <t>etwas Regen, der Supervollmond am Südhimmel</t>
  </si>
  <si>
    <t>Urlaub in Tinsryd / Südschweden Smaland - Blekinge 10.-18.6.22</t>
  </si>
  <si>
    <t>Hitze und Wind pur, abends in der Ferne CB</t>
  </si>
  <si>
    <t>Abkühlung nach der Hitze, leichter Regen und kaum Sonne</t>
  </si>
  <si>
    <t>zunehmend wärmer und freundlicher</t>
  </si>
  <si>
    <t>wieder warm und Wasser +22°C</t>
  </si>
  <si>
    <t>sehr heißer Sommertag, alles trocken</t>
  </si>
  <si>
    <t>nachmittags der ersehnte Regen, Ferngewitter</t>
  </si>
  <si>
    <t>paar Tropfen vormittags</t>
  </si>
  <si>
    <t>erst paar Tropfen, nachmittags mehr Sonne, abends klar</t>
  </si>
  <si>
    <t>hochsommerlich mit Schauern am Erzikann, Wasser +23°C</t>
  </si>
  <si>
    <t>nachmittags Gewitterschauer</t>
  </si>
  <si>
    <t>sehr heiß, nachmittags Gewitterzelle mit Streißschuß 2x</t>
  </si>
  <si>
    <t>nachts Gewitterregen</t>
  </si>
  <si>
    <t>nachts Gewitter und Regengebiet, tags zunehmend schöner</t>
  </si>
  <si>
    <t xml:space="preserve">etwas Regen </t>
  </si>
  <si>
    <t>etwas trüber, aber milder schwüler Tag</t>
  </si>
  <si>
    <t>erst sonnig, dann gewittrig, Ferngewitter, hier trocken, heiß</t>
  </si>
  <si>
    <t>verhalten warm, Wind und Regen etwas, abends etwas Sonne und aufklarend</t>
  </si>
  <si>
    <t>NIEDERS. TAGE</t>
  </si>
  <si>
    <t>FEUCHTE  %</t>
  </si>
  <si>
    <t>BODENTEMP °C</t>
  </si>
  <si>
    <t>sommerlich mit paar Wölkchen</t>
  </si>
  <si>
    <t>hochsommerlich und trocken, Getreide wird reif</t>
  </si>
  <si>
    <t>freundlich, am Kamm Schauer</t>
  </si>
  <si>
    <t>sonniger Sommertag, Wasser 22°C</t>
  </si>
  <si>
    <t>nachts  Regenschauer</t>
  </si>
  <si>
    <t xml:space="preserve">nachts Schazer, tags Sonne-Wolken Mix, angenehm </t>
  </si>
  <si>
    <t>kühler verregneter Tag</t>
  </si>
  <si>
    <t>wechselhaft, abends mehr Sonne</t>
  </si>
  <si>
    <t>Regenschauuer</t>
  </si>
  <si>
    <t>wechselhaft mit kräftigen Regen</t>
  </si>
  <si>
    <t>dicke Wolken und kühl+windig</t>
  </si>
  <si>
    <t>schöner Sommertag mit paar Wölkchen, Ernte hier von Getreide beginnt</t>
  </si>
  <si>
    <t>sehr intensives Morgenrot, tags wolkig und windig und schwülwarm</t>
  </si>
  <si>
    <t>mild aber wechselhaft</t>
  </si>
  <si>
    <t>verhalten warmer Sommertag mit Wolken-Sonne Mix, freundlich</t>
  </si>
  <si>
    <t>mittags Regen</t>
  </si>
  <si>
    <t>wechselhaft und kühl, abends sonnig</t>
  </si>
  <si>
    <t>sommerlich nach kühler Nacht</t>
  </si>
  <si>
    <t xml:space="preserve">erst Sonne und sommerlich, nachmittags Ferngewitter </t>
  </si>
  <si>
    <t>Regen bis Mittag, abends etwas Sonne</t>
  </si>
  <si>
    <t>sommerlich, erster Eisvogel am Teich, Wasser +21°C</t>
  </si>
  <si>
    <t>vormittags Regenschauer</t>
  </si>
  <si>
    <t>erst regnerisch, abends sommerlich</t>
  </si>
  <si>
    <t>FEUCHTE %</t>
  </si>
  <si>
    <t>GEWITTER       TAGE</t>
  </si>
  <si>
    <t>hochsommerlich mit Sonne-Wolken Mix</t>
  </si>
  <si>
    <t>Hitzewelle kommt, sehr heiß und trocken</t>
  </si>
  <si>
    <t>so heiß und Ernte auf Hochtouren, Wasser +24°C</t>
  </si>
  <si>
    <t>spätabends Gewitterguß</t>
  </si>
  <si>
    <t>schwülheiß, mehr Wind und Wolken, abends leichtes Gewitter</t>
  </si>
  <si>
    <t>zunehmend freundlicher, aber kühler</t>
  </si>
  <si>
    <t>sehr sonnig nach kühler Nacht, extrem trocken</t>
  </si>
  <si>
    <t>klare Luft und kaum ein Wölkchen</t>
  </si>
  <si>
    <t>freundlich und trocken</t>
  </si>
  <si>
    <t>mehr Wolkenfelder am Tag</t>
  </si>
  <si>
    <t>sehr warm und sonnig mit etwas Wind</t>
  </si>
  <si>
    <t>Sonne-Wolken Mix, abends schwache Perseiden bei fast Vollmond noch</t>
  </si>
  <si>
    <t>mittags etwas    Regen</t>
  </si>
  <si>
    <t>erst Sonne, dann etwas Regen aus Ost, abends etwas freundlicher</t>
  </si>
  <si>
    <t>heißer Sonne-Wolken Mix</t>
  </si>
  <si>
    <t>gewittrige Schauer nachmittags</t>
  </si>
  <si>
    <t>schwül mit schwachen Gewittern nachmittags</t>
  </si>
  <si>
    <t>zunehmend schwül warm</t>
  </si>
  <si>
    <t>sehr heiß und trocken, Wasser in See min 50cm</t>
  </si>
  <si>
    <t>abends Gewitter</t>
  </si>
  <si>
    <t>erst Sonne, dann bedeckt, kaum Regen</t>
  </si>
  <si>
    <t>viele Wolken, abends schwaches Gewitter</t>
  </si>
  <si>
    <t>zeitwweise Regen</t>
  </si>
  <si>
    <t>trübe und regnerisch, alles wird wieder grüner, grauer notwendiger Tag</t>
  </si>
  <si>
    <t>früh Schauer</t>
  </si>
  <si>
    <t>erst grau, dann etwas Sonne, verhalten warm</t>
  </si>
  <si>
    <t>paar Nieseltropfen früh</t>
  </si>
  <si>
    <t>ruhiger verhalten warmer Tag mit Wolken</t>
  </si>
  <si>
    <t>abends etwas Sonne, etwas grau, ruhig</t>
  </si>
  <si>
    <t>erst grau, abends Sonne, mild und ruhig</t>
  </si>
  <si>
    <t>Sonne-Wolken Mix, schwülwarm</t>
  </si>
  <si>
    <t>ab 21Uhr Gewitterregen</t>
  </si>
  <si>
    <t>zunehmend schwül und gewittrig von Süden, abends Gewitter mit Starkregen</t>
  </si>
  <si>
    <t>zeitweise Regen in allen Formen</t>
  </si>
  <si>
    <t>früh noch Schauer</t>
  </si>
  <si>
    <t>viel Dauerregen und schwül</t>
  </si>
  <si>
    <t>erst grau und nass, abends Sonne</t>
  </si>
  <si>
    <t>freundlicher Spätsommertag</t>
  </si>
  <si>
    <t>spätsommerlich, Sonne-Wolken Mix</t>
  </si>
  <si>
    <t>viele Wolken und kühler</t>
  </si>
  <si>
    <t>ruhiger Spätsommertag, Sonne und Wolkenfelder</t>
  </si>
  <si>
    <t>klare kalte Nacht und Venus verabschiedet sich am Morgenhimmel, tags erst mehr Sonne dann mehr Wolkenfelder, freundlich</t>
  </si>
  <si>
    <t>herrlicher Spätsommertag</t>
  </si>
  <si>
    <t>abends kurzer Schauer</t>
  </si>
  <si>
    <t>Gewitterregen</t>
  </si>
  <si>
    <t>Urlaub in Gillersdorf / 5 Tage in Thüringen</t>
  </si>
  <si>
    <t>Vollmershain Open Air 2 Tage</t>
  </si>
  <si>
    <t>Regenschauer kurz</t>
  </si>
  <si>
    <t>wechselhaft und kühl, abends etwas Sonne</t>
  </si>
  <si>
    <t>ruhiger Frühherbsttag</t>
  </si>
  <si>
    <t>mild mit hohen Wolken</t>
  </si>
  <si>
    <t>leichter Dauerregen</t>
  </si>
  <si>
    <t>früh Regen</t>
  </si>
  <si>
    <t>nass und kühl</t>
  </si>
  <si>
    <t>grau, abends etwas freundlicher</t>
  </si>
  <si>
    <t>zeitweise Regenschauer</t>
  </si>
  <si>
    <t>wechselhaft und herbstlich</t>
  </si>
  <si>
    <t>sehr kalt und regnerisch</t>
  </si>
  <si>
    <t>sehhr herbstlich und nass</t>
  </si>
  <si>
    <t>gewittrige Schauer</t>
  </si>
  <si>
    <t>herbstliches Aprilwetter mit Kaltluftgewittern eingelagert, sehr nass</t>
  </si>
  <si>
    <t>Regen und abends etwas Sonne, Regenbogen</t>
  </si>
  <si>
    <t>zunehmend freundlicher</t>
  </si>
  <si>
    <t>kühler freundlicher Sonne-Wolken Mix</t>
  </si>
  <si>
    <t>erster Nachtfrost und sehr klare Nacht, tags zunehmend nachmittags wolkig, sehr freundlicher Herbsttag, alles grün</t>
  </si>
  <si>
    <t>nachmittags Regen</t>
  </si>
  <si>
    <t>erst mild und freundlich, dann Regen mit Ferngewitter</t>
  </si>
  <si>
    <t>wechselhaft mit Sonne-Wolken Mix</t>
  </si>
  <si>
    <t>regnerisch und herbstlich, Ahorn werden bunt</t>
  </si>
  <si>
    <t xml:space="preserve">wechselhaft und kühl </t>
  </si>
  <si>
    <t>erst mehr Sonne, abends bedeckt und Schauer</t>
  </si>
  <si>
    <t>freundlich und milder</t>
  </si>
  <si>
    <t>Morgenrot, zunehmend herbstlich, windig und nass</t>
  </si>
  <si>
    <t>GEWITTER-   TAGE</t>
  </si>
  <si>
    <t>sehr wechselhaft, abends etwas Sonne</t>
  </si>
  <si>
    <t>herbstlich</t>
  </si>
  <si>
    <t>zunehmend freundlich</t>
  </si>
  <si>
    <t>sehr mild, windig, es wird bunt</t>
  </si>
  <si>
    <t>klare Nacht, dann etwas grau, nachmittags freundlich</t>
  </si>
  <si>
    <t>klare Nacht mit Bodenfrost stellenweise, tags sehr freundlich</t>
  </si>
  <si>
    <t>wechselhaft</t>
  </si>
  <si>
    <t>sehr freundlicher Herbsttag / Vollmond</t>
  </si>
  <si>
    <t>windig, viel Sonne und Wärme, hohe Wolken</t>
  </si>
  <si>
    <t>früh paar Tropfen</t>
  </si>
  <si>
    <t xml:space="preserve">zunehmend sonnig </t>
  </si>
  <si>
    <t>sehr schöner Herbsttag nach Bodenfrostnacht</t>
  </si>
  <si>
    <t>mild und bunt, zunehmend mehr Wolken</t>
  </si>
  <si>
    <t>sehr mild und zunehmend sonniger</t>
  </si>
  <si>
    <t>sehr mild mit Südwind und hohen Wolkenn, Blätter fallen</t>
  </si>
  <si>
    <t>zunehmend regnerisch, abends freuindlicher, Temperaturrückgang</t>
  </si>
  <si>
    <t>ruhiger Tag mit vielen Wolken</t>
  </si>
  <si>
    <t>aufkommender Wind, Sonne mit hohen Wolken</t>
  </si>
  <si>
    <t>erst noch freundlich, später regnerisch, windig, herbstlich</t>
  </si>
  <si>
    <t>vormittags Regen</t>
  </si>
  <si>
    <t>erst Starkregen, dann Sonne, mild, bunt</t>
  </si>
  <si>
    <t>freundlicher milder Tag mit hohen Wolken, sehr bunt, windig</t>
  </si>
  <si>
    <t>nachts kurzer Schauer</t>
  </si>
  <si>
    <t>windig, mild und hohe Wolken, Abendrot</t>
  </si>
  <si>
    <t>Minisofi zum Mittag, abends freundlicher, sonst Wolken</t>
  </si>
  <si>
    <t>viele hohe Wolken aus West, mild, bunt</t>
  </si>
  <si>
    <t>spätsommerlich mild, viel Sonne</t>
  </si>
  <si>
    <t>fast sommerlich mit hohen Wolken, diesig, extrem warm</t>
  </si>
  <si>
    <t>so warm</t>
  </si>
  <si>
    <t>fast sommerlich, nachmittags viel Sonne, extreme Wärmewelle</t>
  </si>
  <si>
    <t>Sonne und Wärme, alles Golden, extremer Oktoberabschluss 5 Tage</t>
  </si>
  <si>
    <t>milder aber bedeckter Novemberbeginn, Abendrot</t>
  </si>
  <si>
    <t>GEWITTER      TAGE</t>
  </si>
  <si>
    <t>BODENTEMP      °C</t>
  </si>
  <si>
    <t>freundlich, abends sehr klar und kalt</t>
  </si>
  <si>
    <t>frostige Nacht, windig, zunehmend Wolken</t>
  </si>
  <si>
    <t>aufkommender Dauerregen, sehr herbstlich, Blätter fallen stark</t>
  </si>
  <si>
    <t>zunenehmend freundlicher aber kühl, abends aufklarend</t>
  </si>
  <si>
    <t>sehr sonnig, aber etwas Wind nach Nacht mit etwas Frost und Reif</t>
  </si>
  <si>
    <t>hohe Wolken, freundlich, abflaueneder Wind</t>
  </si>
  <si>
    <t>zunehmend Wolken und etwas Regen</t>
  </si>
  <si>
    <t>kaum noch Blätter an den Bäumen, wechselhaft, abends aufklarend</t>
  </si>
  <si>
    <t>sehr mild und freundlich, etwas Wind</t>
  </si>
  <si>
    <t>freundlich, farbiger Sonnenuntergang</t>
  </si>
  <si>
    <t>sehr warm und sonnig ohne Wind, Golden</t>
  </si>
  <si>
    <t>frostige Nacht, dann freundlich und Sonne pur</t>
  </si>
  <si>
    <t>aufkommender stürmischer Wind und kühler</t>
  </si>
  <si>
    <t>ab Nachmittag etwas Regen</t>
  </si>
  <si>
    <t>sehr freundlich und spätherbstlich Golden</t>
  </si>
  <si>
    <t>grau, erster richtiger Novembertag</t>
  </si>
  <si>
    <t>grau und windig, herbstlich</t>
  </si>
  <si>
    <t>erst Regen, dann Schnee</t>
  </si>
  <si>
    <t>nasskalt, ab Mittag Nebel und Temperaturrückgang mit Schnee, alles gefroren</t>
  </si>
  <si>
    <t xml:space="preserve"> eisige Nacht und Sonne pur, Dauerfrost, Reif und etwas Schnee</t>
  </si>
  <si>
    <t>sehr eisige klare Nacht mit Morgenreif, tags nur früh und abends etwas Sonne, tags Hochnebel und kalt</t>
  </si>
  <si>
    <t>früh Schneeregen</t>
  </si>
  <si>
    <t>nasskalt, nachts aufklarend</t>
  </si>
  <si>
    <t>ruhiger grauer Tag mit überfrierender Nässe</t>
  </si>
  <si>
    <t>sehr wechselhaft und wärmer</t>
  </si>
  <si>
    <t>nachts und früh  etwas Regen</t>
  </si>
  <si>
    <t>erst Sonne, später Wolken, mild</t>
  </si>
  <si>
    <t>erst Regen zum Abend freundlicher und aufklarend</t>
  </si>
  <si>
    <t>frostige Nacht. Tags Sonne und zunehmender Wind, sehr freundlich</t>
  </si>
  <si>
    <t>etwas Regen vormittags</t>
  </si>
  <si>
    <t>Morgenrot, dann eher Novembergrau und windig kalt</t>
  </si>
  <si>
    <t>erst nieslig, grau</t>
  </si>
  <si>
    <t>freundlich aber kühl, abends Hochnebel</t>
  </si>
  <si>
    <t>NIEDERS.TAGE</t>
  </si>
  <si>
    <t>grau, neblig und kühl</t>
  </si>
  <si>
    <t>etwas Schnee zeitweise (3cm)</t>
  </si>
  <si>
    <t>winterlich grau und kalt mit etwas Schnee</t>
  </si>
  <si>
    <t>etwas Niesel</t>
  </si>
  <si>
    <t>bedeckt-neblig</t>
  </si>
  <si>
    <t>verreift, grau, kalt</t>
  </si>
  <si>
    <t>Tauwetter, nass mit Nebel, Restschnee</t>
  </si>
  <si>
    <t>abends etwas    Niesel</t>
  </si>
  <si>
    <t>erst Niesel, dann nasser Schnee</t>
  </si>
  <si>
    <t>sehr grau</t>
  </si>
  <si>
    <t>grau und zunehmend kälter und nass mit Schnee</t>
  </si>
  <si>
    <t>Schnee (4cm9</t>
  </si>
  <si>
    <t>nasskalt und Schneedecke, grau</t>
  </si>
  <si>
    <t>etwas Schnee  (2cm)</t>
  </si>
  <si>
    <t>ab Mittag trocken, bedeckt, dünne Schneedecke</t>
  </si>
  <si>
    <t>paar Krümel</t>
  </si>
  <si>
    <t>leicht winterlich mit etwas Sonne, kaum Wind</t>
  </si>
  <si>
    <t>winterlich, grau, Schneedecke 6cm</t>
  </si>
  <si>
    <t>zeitweise Schnee (3cm)</t>
  </si>
  <si>
    <t>Schneefall bis nachmittags 10cm</t>
  </si>
  <si>
    <t>zunehmend winterlich</t>
  </si>
  <si>
    <t>sehr kalt und winterlich, Schneedecke 16cm</t>
  </si>
  <si>
    <t>eisige Nacht und tags Sonne pur bei Schneedecke</t>
  </si>
  <si>
    <t>nachmittags etwas Schnee (1cm)</t>
  </si>
  <si>
    <t>grau mit etwas Schnee und Wind, ungemütlich</t>
  </si>
  <si>
    <t>freundlich kalter Wintertag mit paar hohen Wolken</t>
  </si>
  <si>
    <t>abends aufkom. Schnee</t>
  </si>
  <si>
    <t>kalt, abends kommt Schnee , Schneehöhe 16cm</t>
  </si>
  <si>
    <t>früh noch Schnee (5cm)</t>
  </si>
  <si>
    <t>frischer Schnee, dann grau, abends langsam aufklarend und sehr kalt</t>
  </si>
  <si>
    <t>sehr eisige Nacht und früh schön verreifte Winterlandschaft, tags zunehmend  Wind und abends mehr Wolken, Winter pur</t>
  </si>
  <si>
    <t>Regen mit   Eisbildung</t>
  </si>
  <si>
    <t>Front mit Regen, Wind und milderen Temps. Gefrierend nachmittags, sehr  vereiste Wege und Tauwetter, grau und nass</t>
  </si>
  <si>
    <t>Tauwetter und ungemütlich</t>
  </si>
  <si>
    <t>grau und nass, Tauwetter</t>
  </si>
  <si>
    <t>sehr wechselhaft, nass und windig, Schnee weggetaut</t>
  </si>
  <si>
    <t>sehr grau und mild</t>
  </si>
  <si>
    <t>wechselhaft, mild, windig am Weihnachtstag, abends paar Sterne</t>
  </si>
  <si>
    <t>erst freundlich, nachmittags mehr Wolken</t>
  </si>
  <si>
    <t>sehr wechselhaft und nass</t>
  </si>
  <si>
    <t>früh noch Regen</t>
  </si>
  <si>
    <t>windig mit Wolken und etwas Sonne, abends Venus als Abendstern erstmals</t>
  </si>
  <si>
    <t>windig und milder</t>
  </si>
  <si>
    <t>nachts etwas Regen</t>
  </si>
  <si>
    <t>mild, windig, wechselhaft</t>
  </si>
  <si>
    <t>erst sehr sonnig, dann hohe Wolken und viel Wind</t>
  </si>
  <si>
    <t>milder windiger Silvestertag, hohe Wolken, etwas diesig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</si>
</sst>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7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4" xfId="20" applyNumberFormat="1" applyFont="1" applyBorder="1" applyAlignment="1">
      <alignment horizontal="center" vertical="center"/>
      <protection/>
    </xf>
    <xf numFmtId="1" fontId="6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0" xfId="20" applyNumberFormat="1" applyFont="1" applyBorder="1" applyAlignment="1">
      <alignment horizontal="center" vertical="center"/>
      <protection/>
    </xf>
    <xf numFmtId="1" fontId="6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76" fontId="2" fillId="0" borderId="4" xfId="20" applyNumberFormat="1" applyFont="1" applyFill="1" applyBorder="1" applyAlignment="1">
      <alignment horizontal="center" vertical="center"/>
      <protection/>
    </xf>
    <xf numFmtId="1" fontId="6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176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 wrapText="1"/>
      <protection/>
    </xf>
    <xf numFmtId="49" fontId="2" fillId="0" borderId="4" xfId="20" applyNumberFormat="1" applyFont="1" applyFill="1" applyBorder="1" applyAlignment="1">
      <alignment horizontal="center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5" fillId="0" borderId="5" xfId="20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4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9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4.jpeg" /><Relationship Id="rId2" Type="http://schemas.openxmlformats.org/officeDocument/2006/relationships/image" Target="../media/image55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Relationship Id="rId2" Type="http://schemas.openxmlformats.org/officeDocument/2006/relationships/image" Target="../media/image57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0.jpeg" /><Relationship Id="rId2" Type="http://schemas.openxmlformats.org/officeDocument/2006/relationships/image" Target="../media/image6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2.jpeg" /><Relationship Id="rId2" Type="http://schemas.openxmlformats.org/officeDocument/2006/relationships/image" Target="../media/image63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65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6.jpeg" /><Relationship Id="rId2" Type="http://schemas.openxmlformats.org/officeDocument/2006/relationships/image" Target="../media/image67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8.jpeg" /><Relationship Id="rId2" Type="http://schemas.openxmlformats.org/officeDocument/2006/relationships/image" Target="../media/image69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0.jpeg" /><Relationship Id="rId2" Type="http://schemas.openxmlformats.org/officeDocument/2006/relationships/image" Target="../media/image7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2.jpeg" /><Relationship Id="rId2" Type="http://schemas.openxmlformats.org/officeDocument/2006/relationships/image" Target="../media/image73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4.jpeg" /><Relationship Id="rId2" Type="http://schemas.openxmlformats.org/officeDocument/2006/relationships/image" Target="../media/image75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76.jpeg" /><Relationship Id="rId2" Type="http://schemas.openxmlformats.org/officeDocument/2006/relationships/image" Target="../media/image77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8.jpeg" /><Relationship Id="rId2" Type="http://schemas.openxmlformats.org/officeDocument/2006/relationships/image" Target="../media/image79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0.jpeg" /><Relationship Id="rId2" Type="http://schemas.openxmlformats.org/officeDocument/2006/relationships/image" Target="../media/image8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71"/>
          <c:y val="0.2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25"/>
          <c:w val="0.936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26430"/>
        <c:crosses val="autoZero"/>
        <c:auto val="1"/>
        <c:lblOffset val="100"/>
        <c:tickLblSkip val="2"/>
        <c:noMultiLvlLbl val="0"/>
      </c:catAx>
      <c:valAx>
        <c:axId val="23026430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56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75"/>
          <c:w val="0.9422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998"/>
        <c:auto val="1"/>
        <c:lblOffset val="100"/>
        <c:tickLblSkip val="2"/>
        <c:noMultiLvlLbl val="0"/>
      </c:catAx>
      <c:valAx>
        <c:axId val="9041464"/>
        <c:scaling>
          <c:orientation val="minMax"/>
          <c:max val="1046"/>
          <c:min val="99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07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5"/>
          <c:w val="0.938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32"/>
          <c:y val="0.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875"/>
          <c:w val="0.938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455867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425"/>
          <c:y val="0.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25"/>
          <c:w val="0.928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73654"/>
        <c:crossesAt val="0"/>
        <c:auto val="1"/>
        <c:lblOffset val="100"/>
        <c:tickLblSkip val="2"/>
        <c:noMultiLvlLbl val="0"/>
      </c:catAx>
      <c:valAx>
        <c:axId val="10073654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84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At val="980"/>
        <c:auto val="1"/>
        <c:lblOffset val="100"/>
        <c:tickLblSkip val="2"/>
        <c:noMultiLvlLbl val="0"/>
      </c:catAx>
      <c:valAx>
        <c:axId val="10659616"/>
        <c:scaling>
          <c:orientation val="minMax"/>
          <c:max val="1034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392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4725"/>
          <c:y val="0.2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334079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2875"/>
          <c:y val="0.4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07390"/>
        <c:crossesAt val="0"/>
        <c:auto val="1"/>
        <c:lblOffset val="100"/>
        <c:tickLblSkip val="2"/>
        <c:noMultiLvlLbl val="0"/>
      </c:catAx>
      <c:valAx>
        <c:axId val="29407390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1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4325"/>
          <c:y val="0.49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At val="1000"/>
        <c:auto val="1"/>
        <c:lblOffset val="100"/>
        <c:tickLblSkip val="2"/>
        <c:noMultiLvlLbl val="0"/>
      </c:catAx>
      <c:valAx>
        <c:axId val="33188360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99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32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775"/>
          <c:y val="0.2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At val="990"/>
        <c:auto val="1"/>
        <c:lblOffset val="100"/>
        <c:tickLblSkip val="2"/>
        <c:noMultiLvlLbl val="0"/>
      </c:catAx>
      <c:valAx>
        <c:axId val="53201512"/>
        <c:scaling>
          <c:orientation val="minMax"/>
          <c:max val="1045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0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512349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775"/>
          <c:y val="0.2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7"/>
          <c:w val="0.92925"/>
          <c:h val="0.923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47846"/>
        <c:crossesAt val="0"/>
        <c:auto val="1"/>
        <c:lblOffset val="100"/>
        <c:tickLblSkip val="2"/>
        <c:noMultiLvlLbl val="0"/>
      </c:catAx>
      <c:valAx>
        <c:axId val="36547846"/>
        <c:scaling>
          <c:orientation val="minMax"/>
          <c:max val="3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49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575"/>
          <c:y val="0.6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75"/>
          <c:w val="0.9422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5520"/>
        <c:crossesAt val="1000"/>
        <c:auto val="1"/>
        <c:lblOffset val="100"/>
        <c:tickLblSkip val="2"/>
        <c:noMultiLvlLbl val="0"/>
      </c:catAx>
      <c:valAx>
        <c:axId val="7585520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1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237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5"/>
          <c:w val="0.938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81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337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691732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91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40270"/>
        <c:crossesAt val="3"/>
        <c:auto val="1"/>
        <c:lblOffset val="100"/>
        <c:tickLblSkip val="2"/>
        <c:noMultiLvlLbl val="0"/>
      </c:catAx>
      <c:valAx>
        <c:axId val="26940270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5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75"/>
          <c:w val="0.9402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At val="1000"/>
        <c:auto val="1"/>
        <c:lblOffset val="100"/>
        <c:tickLblSkip val="2"/>
        <c:noMultiLvlLbl val="0"/>
      </c:catAx>
      <c:valAx>
        <c:axId val="34678232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66"/>
          <c:y val="0.1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"/>
          <c:w val="0.936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863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41"/>
          <c:y val="0.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749835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7725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235926"/>
        <c:crossesAt val="3"/>
        <c:auto val="1"/>
        <c:lblOffset val="100"/>
        <c:tickLblSkip val="2"/>
        <c:noMultiLvlLbl val="0"/>
      </c:catAx>
      <c:valAx>
        <c:axId val="65235926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15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80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8325"/>
          <c:y val="0.3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At val="1003"/>
        <c:auto val="1"/>
        <c:lblOffset val="100"/>
        <c:tickLblSkip val="2"/>
        <c:noMultiLvlLbl val="0"/>
      </c:catAx>
      <c:valAx>
        <c:axId val="49618624"/>
        <c:scaling>
          <c:orientation val="minMax"/>
          <c:max val="1027"/>
          <c:min val="100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04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443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56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6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99291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20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56638"/>
        <c:crossesAt val="0"/>
        <c:auto val="1"/>
        <c:lblOffset val="100"/>
        <c:tickLblSkip val="2"/>
        <c:noMultiLvlLbl val="0"/>
      </c:catAx>
      <c:valAx>
        <c:axId val="16856638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58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2275"/>
          <c:y val="0.2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0408"/>
        <c:crossesAt val="994"/>
        <c:auto val="1"/>
        <c:lblOffset val="100"/>
        <c:tickLblSkip val="2"/>
        <c:noMultiLvlLbl val="0"/>
      </c:catAx>
      <c:valAx>
        <c:axId val="23210408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97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708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9475"/>
          <c:y val="0.2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65"/>
          <c:w val="0.941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ax val="1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95379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1"/>
          <c:y val="0.3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475"/>
          <c:w val="0.924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56838"/>
        <c:crossesAt val="0"/>
        <c:auto val="1"/>
        <c:lblOffset val="100"/>
        <c:tickLblSkip val="2"/>
        <c:noMultiLvlLbl val="0"/>
      </c:catAx>
      <c:valAx>
        <c:axId val="17756838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87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1525"/>
          <c:y val="0.2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17744"/>
        <c:crossesAt val="1005"/>
        <c:auto val="1"/>
        <c:lblOffset val="100"/>
        <c:tickLblSkip val="2"/>
        <c:noMultiLvlLbl val="0"/>
      </c:catAx>
      <c:valAx>
        <c:axId val="29017744"/>
        <c:scaling>
          <c:orientation val="minMax"/>
          <c:max val="1035"/>
          <c:min val="100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38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227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310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075"/>
          <c:y val="0.3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5"/>
          <c:w val="0.919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208781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0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165"/>
          <c:w val="0.933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680900"/>
        <c:crosses val="autoZero"/>
        <c:auto val="1"/>
        <c:lblOffset val="100"/>
        <c:noMultiLvlLbl val="0"/>
      </c:catAx>
      <c:valAx>
        <c:axId val="64680900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4643307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03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925"/>
          <c:w val="0.924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1518"/>
        <c:crossesAt val="0"/>
        <c:auto val="1"/>
        <c:lblOffset val="100"/>
        <c:tickLblSkip val="2"/>
        <c:noMultiLvlLbl val="0"/>
      </c:catAx>
      <c:valAx>
        <c:axId val="4661518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718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71"/>
          <c:y val="0.4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75"/>
          <c:w val="0.9402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8648"/>
        <c:crossesAt val="994"/>
        <c:auto val="1"/>
        <c:lblOffset val="100"/>
        <c:tickLblSkip val="2"/>
        <c:noMultiLvlLbl val="0"/>
      </c:catAx>
      <c:valAx>
        <c:axId val="42038648"/>
        <c:scaling>
          <c:orientation val="minMax"/>
          <c:max val="1036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663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96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"/>
          <c:w val="0.936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351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21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2875"/>
          <c:w val="0.929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532499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0325"/>
          <c:y val="0.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475"/>
          <c:w val="0.9235"/>
          <c:h val="0.92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'DEZ-2022'!$B$3:$B$33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'DEZ-2022'!$C$3:$C$33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10550"/>
        <c:crossesAt val="0"/>
        <c:auto val="1"/>
        <c:lblOffset val="100"/>
        <c:tickLblSkip val="2"/>
        <c:noMultiLvlLbl val="0"/>
      </c:catAx>
      <c:valAx>
        <c:axId val="50610550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975"/>
          <c:y val="0.4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95"/>
          <c:w val="0.93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'DEZ-2022'!$L$3:$L$33</c:f>
              <c:numCache/>
            </c:numRef>
          </c:val>
          <c:smooth val="0"/>
        </c:ser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856"/>
        <c:crossesAt val="980"/>
        <c:auto val="1"/>
        <c:lblOffset val="100"/>
        <c:tickLblSkip val="2"/>
        <c:noMultiLvlLbl val="0"/>
      </c:catAx>
      <c:valAx>
        <c:axId val="5813856"/>
        <c:scaling>
          <c:orientation val="minMax"/>
          <c:max val="1046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767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13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'DEZ-2022'!$E$3:$E$33</c:f>
              <c:numCache/>
            </c:numRef>
          </c:val>
        </c:ser>
        <c:gapWidth val="8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78"/>
          <c:y val="0.2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875"/>
          <c:w val="0.91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'DEZ-2022'!$O$3:$O$33</c:f>
              <c:numCache/>
            </c:numRef>
          </c:val>
        </c:ser>
        <c:gapWidth val="8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044268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3"/>
          <c:y val="0.6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49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39974"/>
        <c:crosses val="autoZero"/>
        <c:auto val="1"/>
        <c:lblOffset val="100"/>
        <c:tickLblSkip val="2"/>
        <c:noMultiLvlLbl val="0"/>
      </c:catAx>
      <c:valAx>
        <c:axId val="30639974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555"/>
          <c:y val="0.2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"/>
          <c:w val="0.94225"/>
          <c:h val="0.9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'FEB-2022'!$L$3:$L$33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At val="985"/>
        <c:auto val="1"/>
        <c:lblOffset val="100"/>
        <c:tickLblSkip val="2"/>
        <c:noMultiLvlLbl val="0"/>
      </c:catAx>
      <c:valAx>
        <c:axId val="65918800"/>
        <c:scaling>
          <c:orientation val="minMax"/>
          <c:max val="104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577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11"/>
          <c:y val="0.3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3"/>
          <c:w val="0.931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85866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45"/>
          <c:y val="0.2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3"/>
          <c:w val="0.92275"/>
          <c:h val="0.929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'MRZ-2022'!$B$3:$B$33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'MRZ-2022'!$C$3:$C$33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07406"/>
        <c:crossesAt val="0"/>
        <c:auto val="1"/>
        <c:lblOffset val="100"/>
        <c:tickLblSkip val="2"/>
        <c:noMultiLvlLbl val="0"/>
      </c:catAx>
      <c:valAx>
        <c:axId val="52307406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5.png" /><Relationship Id="rId6" Type="http://schemas.openxmlformats.org/officeDocument/2006/relationships/image" Target="../media/image7.png" /><Relationship Id="rId7" Type="http://schemas.openxmlformats.org/officeDocument/2006/relationships/image" Target="../media/image33.png" /><Relationship Id="rId8" Type="http://schemas.openxmlformats.org/officeDocument/2006/relationships/image" Target="../media/image21.png" /><Relationship Id="rId9" Type="http://schemas.openxmlformats.org/officeDocument/2006/relationships/image" Target="../media/image2.png" /><Relationship Id="rId10" Type="http://schemas.openxmlformats.org/officeDocument/2006/relationships/image" Target="../media/image8.png" /><Relationship Id="rId11" Type="http://schemas.openxmlformats.org/officeDocument/2006/relationships/image" Target="../media/image29.png" /><Relationship Id="rId12" Type="http://schemas.openxmlformats.org/officeDocument/2006/relationships/image" Target="../media/image30.png" /><Relationship Id="rId13" Type="http://schemas.openxmlformats.org/officeDocument/2006/relationships/image" Target="../media/image6.png" /><Relationship Id="rId14" Type="http://schemas.openxmlformats.org/officeDocument/2006/relationships/image" Target="../media/image4.png" /><Relationship Id="rId15" Type="http://schemas.openxmlformats.org/officeDocument/2006/relationships/image" Target="../media/image1.png" /><Relationship Id="rId16" Type="http://schemas.openxmlformats.org/officeDocument/2006/relationships/image" Target="../media/image10.png" /><Relationship Id="rId17" Type="http://schemas.openxmlformats.org/officeDocument/2006/relationships/image" Target="../media/image32.png" /><Relationship Id="rId18" Type="http://schemas.openxmlformats.org/officeDocument/2006/relationships/image" Target="../media/image5.png" /><Relationship Id="rId19" Type="http://schemas.openxmlformats.org/officeDocument/2006/relationships/image" Target="../media/image13.png" /><Relationship Id="rId20" Type="http://schemas.openxmlformats.org/officeDocument/2006/relationships/image" Target="../media/image1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26.png" /><Relationship Id="rId6" Type="http://schemas.openxmlformats.org/officeDocument/2006/relationships/image" Target="../media/image8.png" /><Relationship Id="rId7" Type="http://schemas.openxmlformats.org/officeDocument/2006/relationships/image" Target="../media/image14.png" /><Relationship Id="rId8" Type="http://schemas.openxmlformats.org/officeDocument/2006/relationships/image" Target="../media/image1.png" /><Relationship Id="rId9" Type="http://schemas.openxmlformats.org/officeDocument/2006/relationships/image" Target="../media/image15.png" /><Relationship Id="rId10" Type="http://schemas.openxmlformats.org/officeDocument/2006/relationships/image" Target="../media/image31.png" /><Relationship Id="rId11" Type="http://schemas.openxmlformats.org/officeDocument/2006/relationships/image" Target="../media/image7.png" /><Relationship Id="rId12" Type="http://schemas.openxmlformats.org/officeDocument/2006/relationships/image" Target="../media/image19.png" /><Relationship Id="rId13" Type="http://schemas.openxmlformats.org/officeDocument/2006/relationships/image" Target="../media/image1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7.png" /><Relationship Id="rId6" Type="http://schemas.openxmlformats.org/officeDocument/2006/relationships/image" Target="../media/image14.png" /><Relationship Id="rId7" Type="http://schemas.openxmlformats.org/officeDocument/2006/relationships/image" Target="../media/image8.png" /><Relationship Id="rId8" Type="http://schemas.openxmlformats.org/officeDocument/2006/relationships/image" Target="../media/image21.png" /><Relationship Id="rId9" Type="http://schemas.openxmlformats.org/officeDocument/2006/relationships/image" Target="../media/image15.png" /><Relationship Id="rId10" Type="http://schemas.openxmlformats.org/officeDocument/2006/relationships/image" Target="../media/image18.png" /><Relationship Id="rId11" Type="http://schemas.openxmlformats.org/officeDocument/2006/relationships/image" Target="../media/image20.png" /><Relationship Id="rId12" Type="http://schemas.openxmlformats.org/officeDocument/2006/relationships/image" Target="../media/image2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4.png" /><Relationship Id="rId6" Type="http://schemas.openxmlformats.org/officeDocument/2006/relationships/image" Target="../media/image24.png" /><Relationship Id="rId7" Type="http://schemas.openxmlformats.org/officeDocument/2006/relationships/image" Target="../media/image5.png" /><Relationship Id="rId8" Type="http://schemas.openxmlformats.org/officeDocument/2006/relationships/image" Target="../media/image27.png" /><Relationship Id="rId9" Type="http://schemas.openxmlformats.org/officeDocument/2006/relationships/image" Target="../media/image6.png" /><Relationship Id="rId10" Type="http://schemas.openxmlformats.org/officeDocument/2006/relationships/image" Target="../media/image14.png" /><Relationship Id="rId11" Type="http://schemas.openxmlformats.org/officeDocument/2006/relationships/image" Target="../media/image30.png" /><Relationship Id="rId12" Type="http://schemas.openxmlformats.org/officeDocument/2006/relationships/image" Target="../media/image18.png" /><Relationship Id="rId13" Type="http://schemas.openxmlformats.org/officeDocument/2006/relationships/image" Target="../media/image28.png" /><Relationship Id="rId14" Type="http://schemas.openxmlformats.org/officeDocument/2006/relationships/image" Target="../media/image8.png" /><Relationship Id="rId15" Type="http://schemas.openxmlformats.org/officeDocument/2006/relationships/image" Target="../media/image15.png" /><Relationship Id="rId16" Type="http://schemas.openxmlformats.org/officeDocument/2006/relationships/image" Target="../media/image21.png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5.png" /><Relationship Id="rId8" Type="http://schemas.openxmlformats.org/officeDocument/2006/relationships/image" Target="../media/image15.png" /><Relationship Id="rId9" Type="http://schemas.openxmlformats.org/officeDocument/2006/relationships/image" Target="../media/image4.png" /><Relationship Id="rId10" Type="http://schemas.openxmlformats.org/officeDocument/2006/relationships/image" Target="../media/image1.png" /><Relationship Id="rId11" Type="http://schemas.openxmlformats.org/officeDocument/2006/relationships/image" Target="../media/image30.png" /><Relationship Id="rId12" Type="http://schemas.openxmlformats.org/officeDocument/2006/relationships/image" Target="../media/image8.png" /><Relationship Id="rId13" Type="http://schemas.openxmlformats.org/officeDocument/2006/relationships/image" Target="../media/image18.png" /><Relationship Id="rId14" Type="http://schemas.openxmlformats.org/officeDocument/2006/relationships/image" Target="../media/image33.png" /><Relationship Id="rId15" Type="http://schemas.openxmlformats.org/officeDocument/2006/relationships/image" Target="../media/image17.png" /><Relationship Id="rId1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8.png" /><Relationship Id="rId6" Type="http://schemas.openxmlformats.org/officeDocument/2006/relationships/image" Target="../media/image8.png" /><Relationship Id="rId7" Type="http://schemas.openxmlformats.org/officeDocument/2006/relationships/image" Target="../media/image13.png" /><Relationship Id="rId8" Type="http://schemas.openxmlformats.org/officeDocument/2006/relationships/image" Target="../media/image7.png" /><Relationship Id="rId9" Type="http://schemas.openxmlformats.org/officeDocument/2006/relationships/image" Target="../media/image14.png" /><Relationship Id="rId10" Type="http://schemas.openxmlformats.org/officeDocument/2006/relationships/image" Target="../media/image1.png" /><Relationship Id="rId11" Type="http://schemas.openxmlformats.org/officeDocument/2006/relationships/image" Target="../media/image15.png" /><Relationship Id="rId1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3.png" /><Relationship Id="rId6" Type="http://schemas.openxmlformats.org/officeDocument/2006/relationships/image" Target="../media/image29.png" /><Relationship Id="rId7" Type="http://schemas.openxmlformats.org/officeDocument/2006/relationships/image" Target="../media/image14.png" /><Relationship Id="rId8" Type="http://schemas.openxmlformats.org/officeDocument/2006/relationships/image" Target="../media/image21.png" /><Relationship Id="rId9" Type="http://schemas.openxmlformats.org/officeDocument/2006/relationships/image" Target="../media/image15.png" /><Relationship Id="rId10" Type="http://schemas.openxmlformats.org/officeDocument/2006/relationships/image" Target="../media/image12.png" /><Relationship Id="rId11" Type="http://schemas.openxmlformats.org/officeDocument/2006/relationships/image" Target="../media/image16.png" /><Relationship Id="rId12" Type="http://schemas.openxmlformats.org/officeDocument/2006/relationships/image" Target="../media/image8.png" /><Relationship Id="rId13" Type="http://schemas.openxmlformats.org/officeDocument/2006/relationships/image" Target="../media/image1.png" /><Relationship Id="rId14" Type="http://schemas.openxmlformats.org/officeDocument/2006/relationships/image" Target="../media/image5.png" /><Relationship Id="rId15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4.png" /><Relationship Id="rId6" Type="http://schemas.openxmlformats.org/officeDocument/2006/relationships/image" Target="../media/image18.png" /><Relationship Id="rId7" Type="http://schemas.openxmlformats.org/officeDocument/2006/relationships/image" Target="../media/image8.png" /><Relationship Id="rId8" Type="http://schemas.openxmlformats.org/officeDocument/2006/relationships/image" Target="../media/image25.png" /><Relationship Id="rId9" Type="http://schemas.openxmlformats.org/officeDocument/2006/relationships/image" Target="../media/image15.png" /><Relationship Id="rId10" Type="http://schemas.openxmlformats.org/officeDocument/2006/relationships/image" Target="../media/image31.png" /><Relationship Id="rId11" Type="http://schemas.openxmlformats.org/officeDocument/2006/relationships/image" Target="../media/image23.png" /><Relationship Id="rId1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.png" /><Relationship Id="rId9" Type="http://schemas.openxmlformats.org/officeDocument/2006/relationships/image" Target="../media/image5.png" /><Relationship Id="rId10" Type="http://schemas.openxmlformats.org/officeDocument/2006/relationships/image" Target="../media/image7.png" /><Relationship Id="rId11" Type="http://schemas.openxmlformats.org/officeDocument/2006/relationships/image" Target="../media/image18.png" /><Relationship Id="rId12" Type="http://schemas.openxmlformats.org/officeDocument/2006/relationships/image" Target="../media/image2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26.png" /><Relationship Id="rId6" Type="http://schemas.openxmlformats.org/officeDocument/2006/relationships/image" Target="../media/image8.png" /><Relationship Id="rId7" Type="http://schemas.openxmlformats.org/officeDocument/2006/relationships/image" Target="../media/image14.png" /><Relationship Id="rId8" Type="http://schemas.openxmlformats.org/officeDocument/2006/relationships/image" Target="../media/image1.png" /><Relationship Id="rId9" Type="http://schemas.openxmlformats.org/officeDocument/2006/relationships/image" Target="../media/image21.png" /><Relationship Id="rId10" Type="http://schemas.openxmlformats.org/officeDocument/2006/relationships/image" Target="../media/image15.png" /><Relationship Id="rId11" Type="http://schemas.openxmlformats.org/officeDocument/2006/relationships/image" Target="../media/image18.png" /><Relationship Id="rId12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1.png" /><Relationship Id="rId8" Type="http://schemas.openxmlformats.org/officeDocument/2006/relationships/image" Target="../media/image23.png" /><Relationship Id="rId9" Type="http://schemas.openxmlformats.org/officeDocument/2006/relationships/image" Target="../media/image15.png" /><Relationship Id="rId10" Type="http://schemas.openxmlformats.org/officeDocument/2006/relationships/image" Target="../media/image18.png" /><Relationship Id="rId11" Type="http://schemas.openxmlformats.org/officeDocument/2006/relationships/image" Target="../media/image3.png" /><Relationship Id="rId12" Type="http://schemas.openxmlformats.org/officeDocument/2006/relationships/image" Target="../media/image21.png" /><Relationship Id="rId13" Type="http://schemas.openxmlformats.org/officeDocument/2006/relationships/image" Target="../media/image7.png" /><Relationship Id="rId14" Type="http://schemas.openxmlformats.org/officeDocument/2006/relationships/image" Target="../media/image25.png" /><Relationship Id="rId15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4.png" /><Relationship Id="rId6" Type="http://schemas.openxmlformats.org/officeDocument/2006/relationships/image" Target="../media/image8.png" /><Relationship Id="rId7" Type="http://schemas.openxmlformats.org/officeDocument/2006/relationships/image" Target="../media/image25.png" /><Relationship Id="rId8" Type="http://schemas.openxmlformats.org/officeDocument/2006/relationships/image" Target="../media/image1.png" /><Relationship Id="rId9" Type="http://schemas.openxmlformats.org/officeDocument/2006/relationships/image" Target="../media/image15.png" /><Relationship Id="rId10" Type="http://schemas.openxmlformats.org/officeDocument/2006/relationships/image" Target="../media/image26.png" /><Relationship Id="rId11" Type="http://schemas.openxmlformats.org/officeDocument/2006/relationships/image" Target="../media/image21.png" /><Relationship Id="rId1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123825</xdr:rowOff>
    </xdr:from>
    <xdr:to>
      <xdr:col>10</xdr:col>
      <xdr:colOff>676275</xdr:colOff>
      <xdr:row>2</xdr:row>
      <xdr:rowOff>457200</xdr:rowOff>
    </xdr:to>
    <xdr:pic>
      <xdr:nvPicPr>
        <xdr:cNvPr id="5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95250</xdr:rowOff>
    </xdr:from>
    <xdr:to>
      <xdr:col>10</xdr:col>
      <xdr:colOff>676275</xdr:colOff>
      <xdr:row>3</xdr:row>
      <xdr:rowOff>428625</xdr:rowOff>
    </xdr:to>
    <xdr:pic>
      <xdr:nvPicPr>
        <xdr:cNvPr id="6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95250</xdr:rowOff>
    </xdr:from>
    <xdr:to>
      <xdr:col>10</xdr:col>
      <xdr:colOff>695325</xdr:colOff>
      <xdr:row>4</xdr:row>
      <xdr:rowOff>428625</xdr:rowOff>
    </xdr:to>
    <xdr:pic>
      <xdr:nvPicPr>
        <xdr:cNvPr id="7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104775</xdr:rowOff>
    </xdr:from>
    <xdr:to>
      <xdr:col>10</xdr:col>
      <xdr:colOff>685800</xdr:colOff>
      <xdr:row>5</xdr:row>
      <xdr:rowOff>438150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114300</xdr:rowOff>
    </xdr:from>
    <xdr:to>
      <xdr:col>10</xdr:col>
      <xdr:colOff>676275</xdr:colOff>
      <xdr:row>6</xdr:row>
      <xdr:rowOff>447675</xdr:rowOff>
    </xdr:to>
    <xdr:pic>
      <xdr:nvPicPr>
        <xdr:cNvPr id="9" name="Picture 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114300</xdr:rowOff>
    </xdr:from>
    <xdr:to>
      <xdr:col>10</xdr:col>
      <xdr:colOff>695325</xdr:colOff>
      <xdr:row>9</xdr:row>
      <xdr:rowOff>447675</xdr:rowOff>
    </xdr:to>
    <xdr:pic>
      <xdr:nvPicPr>
        <xdr:cNvPr id="12" name="Picture 1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95250</xdr:rowOff>
    </xdr:from>
    <xdr:to>
      <xdr:col>10</xdr:col>
      <xdr:colOff>704850</xdr:colOff>
      <xdr:row>10</xdr:row>
      <xdr:rowOff>428625</xdr:rowOff>
    </xdr:to>
    <xdr:pic>
      <xdr:nvPicPr>
        <xdr:cNvPr id="13" name="Picture 1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11</xdr:row>
      <xdr:rowOff>95250</xdr:rowOff>
    </xdr:from>
    <xdr:to>
      <xdr:col>10</xdr:col>
      <xdr:colOff>704850</xdr:colOff>
      <xdr:row>11</xdr:row>
      <xdr:rowOff>428625</xdr:rowOff>
    </xdr:to>
    <xdr:pic>
      <xdr:nvPicPr>
        <xdr:cNvPr id="14" name="Picture 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1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95250</xdr:rowOff>
    </xdr:from>
    <xdr:to>
      <xdr:col>10</xdr:col>
      <xdr:colOff>676275</xdr:colOff>
      <xdr:row>13</xdr:row>
      <xdr:rowOff>428625</xdr:rowOff>
    </xdr:to>
    <xdr:pic>
      <xdr:nvPicPr>
        <xdr:cNvPr id="16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95250</xdr:rowOff>
    </xdr:from>
    <xdr:to>
      <xdr:col>10</xdr:col>
      <xdr:colOff>676275</xdr:colOff>
      <xdr:row>14</xdr:row>
      <xdr:rowOff>428625</xdr:rowOff>
    </xdr:to>
    <xdr:pic>
      <xdr:nvPicPr>
        <xdr:cNvPr id="17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104775</xdr:rowOff>
    </xdr:from>
    <xdr:to>
      <xdr:col>10</xdr:col>
      <xdr:colOff>685800</xdr:colOff>
      <xdr:row>15</xdr:row>
      <xdr:rowOff>438150</xdr:rowOff>
    </xdr:to>
    <xdr:pic>
      <xdr:nvPicPr>
        <xdr:cNvPr id="18" name="Picture 1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95250</xdr:rowOff>
    </xdr:from>
    <xdr:to>
      <xdr:col>10</xdr:col>
      <xdr:colOff>676275</xdr:colOff>
      <xdr:row>16</xdr:row>
      <xdr:rowOff>428625</xdr:rowOff>
    </xdr:to>
    <xdr:pic>
      <xdr:nvPicPr>
        <xdr:cNvPr id="19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104775</xdr:rowOff>
    </xdr:from>
    <xdr:to>
      <xdr:col>10</xdr:col>
      <xdr:colOff>657225</xdr:colOff>
      <xdr:row>17</xdr:row>
      <xdr:rowOff>438150</xdr:rowOff>
    </xdr:to>
    <xdr:pic>
      <xdr:nvPicPr>
        <xdr:cNvPr id="20" name="Picture 1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391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95250</xdr:rowOff>
    </xdr:from>
    <xdr:to>
      <xdr:col>10</xdr:col>
      <xdr:colOff>685800</xdr:colOff>
      <xdr:row>18</xdr:row>
      <xdr:rowOff>428625</xdr:rowOff>
    </xdr:to>
    <xdr:pic>
      <xdr:nvPicPr>
        <xdr:cNvPr id="21" name="Picture 1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19</xdr:row>
      <xdr:rowOff>123825</xdr:rowOff>
    </xdr:from>
    <xdr:to>
      <xdr:col>10</xdr:col>
      <xdr:colOff>723900</xdr:colOff>
      <xdr:row>19</xdr:row>
      <xdr:rowOff>457200</xdr:rowOff>
    </xdr:to>
    <xdr:pic>
      <xdr:nvPicPr>
        <xdr:cNvPr id="22" name="Picture 1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0577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3" name="Picture 1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95250</xdr:rowOff>
    </xdr:from>
    <xdr:to>
      <xdr:col>10</xdr:col>
      <xdr:colOff>676275</xdr:colOff>
      <xdr:row>21</xdr:row>
      <xdr:rowOff>428625</xdr:rowOff>
    </xdr:to>
    <xdr:pic>
      <xdr:nvPicPr>
        <xdr:cNvPr id="24" name="Picture 1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104775</xdr:rowOff>
    </xdr:from>
    <xdr:to>
      <xdr:col>10</xdr:col>
      <xdr:colOff>685800</xdr:colOff>
      <xdr:row>31</xdr:row>
      <xdr:rowOff>438150</xdr:rowOff>
    </xdr:to>
    <xdr:pic>
      <xdr:nvPicPr>
        <xdr:cNvPr id="25" name="Picture 1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676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104775</xdr:rowOff>
    </xdr:from>
    <xdr:to>
      <xdr:col>10</xdr:col>
      <xdr:colOff>685800</xdr:colOff>
      <xdr:row>26</xdr:row>
      <xdr:rowOff>438150</xdr:rowOff>
    </xdr:to>
    <xdr:pic>
      <xdr:nvPicPr>
        <xdr:cNvPr id="26" name="Picture 1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6767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95250</xdr:rowOff>
    </xdr:from>
    <xdr:to>
      <xdr:col>10</xdr:col>
      <xdr:colOff>666750</xdr:colOff>
      <xdr:row>22</xdr:row>
      <xdr:rowOff>428625</xdr:rowOff>
    </xdr:to>
    <xdr:pic>
      <xdr:nvPicPr>
        <xdr:cNvPr id="28" name="Picture 1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123825</xdr:rowOff>
    </xdr:from>
    <xdr:to>
      <xdr:col>10</xdr:col>
      <xdr:colOff>685800</xdr:colOff>
      <xdr:row>25</xdr:row>
      <xdr:rowOff>457200</xdr:rowOff>
    </xdr:to>
    <xdr:pic>
      <xdr:nvPicPr>
        <xdr:cNvPr id="29" name="Picture 1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85725</xdr:rowOff>
    </xdr:from>
    <xdr:to>
      <xdr:col>10</xdr:col>
      <xdr:colOff>704850</xdr:colOff>
      <xdr:row>27</xdr:row>
      <xdr:rowOff>419100</xdr:rowOff>
    </xdr:to>
    <xdr:pic>
      <xdr:nvPicPr>
        <xdr:cNvPr id="30" name="Picture 1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86725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104775</xdr:rowOff>
    </xdr:from>
    <xdr:to>
      <xdr:col>10</xdr:col>
      <xdr:colOff>695325</xdr:colOff>
      <xdr:row>23</xdr:row>
      <xdr:rowOff>438150</xdr:rowOff>
    </xdr:to>
    <xdr:pic>
      <xdr:nvPicPr>
        <xdr:cNvPr id="31" name="Picture 1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772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123825</xdr:rowOff>
    </xdr:from>
    <xdr:to>
      <xdr:col>10</xdr:col>
      <xdr:colOff>685800</xdr:colOff>
      <xdr:row>28</xdr:row>
      <xdr:rowOff>457200</xdr:rowOff>
    </xdr:to>
    <xdr:pic>
      <xdr:nvPicPr>
        <xdr:cNvPr id="32" name="Picture 1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6767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123825</xdr:rowOff>
    </xdr:from>
    <xdr:to>
      <xdr:col>10</xdr:col>
      <xdr:colOff>685800</xdr:colOff>
      <xdr:row>29</xdr:row>
      <xdr:rowOff>457200</xdr:rowOff>
    </xdr:to>
    <xdr:pic>
      <xdr:nvPicPr>
        <xdr:cNvPr id="33" name="Picture 1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1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9525" y="17621250"/>
        <a:ext cx="933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95250</xdr:rowOff>
    </xdr:from>
    <xdr:to>
      <xdr:col>10</xdr:col>
      <xdr:colOff>666750</xdr:colOff>
      <xdr:row>2</xdr:row>
      <xdr:rowOff>428625</xdr:rowOff>
    </xdr:to>
    <xdr:pic>
      <xdr:nvPicPr>
        <xdr:cNvPr id="5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114300</xdr:rowOff>
    </xdr:from>
    <xdr:to>
      <xdr:col>10</xdr:col>
      <xdr:colOff>657225</xdr:colOff>
      <xdr:row>3</xdr:row>
      <xdr:rowOff>447675</xdr:rowOff>
    </xdr:to>
    <xdr:pic>
      <xdr:nvPicPr>
        <xdr:cNvPr id="6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1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104775</xdr:rowOff>
    </xdr:from>
    <xdr:to>
      <xdr:col>10</xdr:col>
      <xdr:colOff>676275</xdr:colOff>
      <xdr:row>6</xdr:row>
      <xdr:rowOff>438150</xdr:rowOff>
    </xdr:to>
    <xdr:pic>
      <xdr:nvPicPr>
        <xdr:cNvPr id="8" name="Picture 1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123825</xdr:rowOff>
    </xdr:from>
    <xdr:to>
      <xdr:col>10</xdr:col>
      <xdr:colOff>657225</xdr:colOff>
      <xdr:row>5</xdr:row>
      <xdr:rowOff>457200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0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95250</xdr:rowOff>
    </xdr:from>
    <xdr:to>
      <xdr:col>10</xdr:col>
      <xdr:colOff>647700</xdr:colOff>
      <xdr:row>7</xdr:row>
      <xdr:rowOff>428625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133350</xdr:rowOff>
    </xdr:from>
    <xdr:to>
      <xdr:col>10</xdr:col>
      <xdr:colOff>657225</xdr:colOff>
      <xdr:row>9</xdr:row>
      <xdr:rowOff>466725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933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123825</xdr:rowOff>
    </xdr:from>
    <xdr:to>
      <xdr:col>10</xdr:col>
      <xdr:colOff>657225</xdr:colOff>
      <xdr:row>11</xdr:row>
      <xdr:rowOff>457200</xdr:rowOff>
    </xdr:to>
    <xdr:pic>
      <xdr:nvPicPr>
        <xdr:cNvPr id="14" name="Picture 1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5" name="Picture 1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1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123825</xdr:rowOff>
    </xdr:from>
    <xdr:to>
      <xdr:col>10</xdr:col>
      <xdr:colOff>657225</xdr:colOff>
      <xdr:row>14</xdr:row>
      <xdr:rowOff>457200</xdr:rowOff>
    </xdr:to>
    <xdr:pic>
      <xdr:nvPicPr>
        <xdr:cNvPr id="17" name="Picture 1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133350</xdr:rowOff>
    </xdr:from>
    <xdr:to>
      <xdr:col>10</xdr:col>
      <xdr:colOff>657225</xdr:colOff>
      <xdr:row>15</xdr:row>
      <xdr:rowOff>466725</xdr:rowOff>
    </xdr:to>
    <xdr:pic>
      <xdr:nvPicPr>
        <xdr:cNvPr id="18" name="Picture 1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8134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133350</xdr:rowOff>
    </xdr:from>
    <xdr:to>
      <xdr:col>10</xdr:col>
      <xdr:colOff>657225</xdr:colOff>
      <xdr:row>16</xdr:row>
      <xdr:rowOff>466725</xdr:rowOff>
    </xdr:to>
    <xdr:pic>
      <xdr:nvPicPr>
        <xdr:cNvPr id="19" name="Picture 1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8667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95250</xdr:rowOff>
    </xdr:from>
    <xdr:to>
      <xdr:col>10</xdr:col>
      <xdr:colOff>647700</xdr:colOff>
      <xdr:row>17</xdr:row>
      <xdr:rowOff>428625</xdr:rowOff>
    </xdr:to>
    <xdr:pic>
      <xdr:nvPicPr>
        <xdr:cNvPr id="20" name="Picture 1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1" name="Picture 1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133350</xdr:rowOff>
    </xdr:from>
    <xdr:to>
      <xdr:col>10</xdr:col>
      <xdr:colOff>657225</xdr:colOff>
      <xdr:row>19</xdr:row>
      <xdr:rowOff>466725</xdr:rowOff>
    </xdr:to>
    <xdr:pic>
      <xdr:nvPicPr>
        <xdr:cNvPr id="22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0267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133350</xdr:rowOff>
    </xdr:from>
    <xdr:to>
      <xdr:col>10</xdr:col>
      <xdr:colOff>666750</xdr:colOff>
      <xdr:row>20</xdr:row>
      <xdr:rowOff>466725</xdr:rowOff>
    </xdr:to>
    <xdr:pic>
      <xdr:nvPicPr>
        <xdr:cNvPr id="23" name="Picture 1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0801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104775</xdr:rowOff>
    </xdr:from>
    <xdr:to>
      <xdr:col>10</xdr:col>
      <xdr:colOff>676275</xdr:colOff>
      <xdr:row>21</xdr:row>
      <xdr:rowOff>438150</xdr:rowOff>
    </xdr:to>
    <xdr:pic>
      <xdr:nvPicPr>
        <xdr:cNvPr id="24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133350</xdr:rowOff>
    </xdr:from>
    <xdr:to>
      <xdr:col>10</xdr:col>
      <xdr:colOff>657225</xdr:colOff>
      <xdr:row>22</xdr:row>
      <xdr:rowOff>466725</xdr:rowOff>
    </xdr:to>
    <xdr:pic>
      <xdr:nvPicPr>
        <xdr:cNvPr id="25" name="Picture 1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868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95250</xdr:rowOff>
    </xdr:from>
    <xdr:to>
      <xdr:col>10</xdr:col>
      <xdr:colOff>666750</xdr:colOff>
      <xdr:row>23</xdr:row>
      <xdr:rowOff>428625</xdr:rowOff>
    </xdr:to>
    <xdr:pic>
      <xdr:nvPicPr>
        <xdr:cNvPr id="26" name="Picture 1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114300</xdr:rowOff>
    </xdr:from>
    <xdr:to>
      <xdr:col>10</xdr:col>
      <xdr:colOff>657225</xdr:colOff>
      <xdr:row>24</xdr:row>
      <xdr:rowOff>447675</xdr:rowOff>
    </xdr:to>
    <xdr:pic>
      <xdr:nvPicPr>
        <xdr:cNvPr id="27" name="Picture 1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133350</xdr:rowOff>
    </xdr:from>
    <xdr:to>
      <xdr:col>10</xdr:col>
      <xdr:colOff>657225</xdr:colOff>
      <xdr:row>25</xdr:row>
      <xdr:rowOff>466725</xdr:rowOff>
    </xdr:to>
    <xdr:pic>
      <xdr:nvPicPr>
        <xdr:cNvPr id="28" name="Picture 1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3468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133350</xdr:rowOff>
    </xdr:from>
    <xdr:to>
      <xdr:col>10</xdr:col>
      <xdr:colOff>666750</xdr:colOff>
      <xdr:row>26</xdr:row>
      <xdr:rowOff>466725</xdr:rowOff>
    </xdr:to>
    <xdr:pic>
      <xdr:nvPicPr>
        <xdr:cNvPr id="29" name="Picture 1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4001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114300</xdr:rowOff>
    </xdr:from>
    <xdr:to>
      <xdr:col>10</xdr:col>
      <xdr:colOff>657225</xdr:colOff>
      <xdr:row>27</xdr:row>
      <xdr:rowOff>447675</xdr:rowOff>
    </xdr:to>
    <xdr:pic>
      <xdr:nvPicPr>
        <xdr:cNvPr id="30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114300</xdr:rowOff>
    </xdr:from>
    <xdr:to>
      <xdr:col>10</xdr:col>
      <xdr:colOff>666750</xdr:colOff>
      <xdr:row>28</xdr:row>
      <xdr:rowOff>447675</xdr:rowOff>
    </xdr:to>
    <xdr:pic>
      <xdr:nvPicPr>
        <xdr:cNvPr id="31" name="Picture 1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104775</xdr:rowOff>
    </xdr:from>
    <xdr:to>
      <xdr:col>10</xdr:col>
      <xdr:colOff>676275</xdr:colOff>
      <xdr:row>32</xdr:row>
      <xdr:rowOff>438150</xdr:rowOff>
    </xdr:to>
    <xdr:pic>
      <xdr:nvPicPr>
        <xdr:cNvPr id="35" name="Picture 1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95250</xdr:rowOff>
    </xdr:from>
    <xdr:to>
      <xdr:col>10</xdr:col>
      <xdr:colOff>676275</xdr:colOff>
      <xdr:row>3</xdr:row>
      <xdr:rowOff>428625</xdr:rowOff>
    </xdr:to>
    <xdr:pic>
      <xdr:nvPicPr>
        <xdr:cNvPr id="6" name="Picture 1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95250</xdr:rowOff>
    </xdr:from>
    <xdr:to>
      <xdr:col>10</xdr:col>
      <xdr:colOff>657225</xdr:colOff>
      <xdr:row>4</xdr:row>
      <xdr:rowOff>428625</xdr:rowOff>
    </xdr:to>
    <xdr:pic>
      <xdr:nvPicPr>
        <xdr:cNvPr id="7" name="Picture 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104775</xdr:rowOff>
    </xdr:from>
    <xdr:to>
      <xdr:col>10</xdr:col>
      <xdr:colOff>685800</xdr:colOff>
      <xdr:row>5</xdr:row>
      <xdr:rowOff>438150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95250</xdr:rowOff>
    </xdr:from>
    <xdr:to>
      <xdr:col>10</xdr:col>
      <xdr:colOff>657225</xdr:colOff>
      <xdr:row>7</xdr:row>
      <xdr:rowOff>428625</xdr:rowOff>
    </xdr:to>
    <xdr:pic>
      <xdr:nvPicPr>
        <xdr:cNvPr id="10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95250</xdr:rowOff>
    </xdr:from>
    <xdr:to>
      <xdr:col>10</xdr:col>
      <xdr:colOff>676275</xdr:colOff>
      <xdr:row>8</xdr:row>
      <xdr:rowOff>428625</xdr:rowOff>
    </xdr:to>
    <xdr:pic>
      <xdr:nvPicPr>
        <xdr:cNvPr id="11" name="Picture 1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123825</xdr:rowOff>
    </xdr:from>
    <xdr:to>
      <xdr:col>10</xdr:col>
      <xdr:colOff>676275</xdr:colOff>
      <xdr:row>11</xdr:row>
      <xdr:rowOff>457200</xdr:rowOff>
    </xdr:to>
    <xdr:pic>
      <xdr:nvPicPr>
        <xdr:cNvPr id="13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95250</xdr:rowOff>
    </xdr:from>
    <xdr:to>
      <xdr:col>10</xdr:col>
      <xdr:colOff>657225</xdr:colOff>
      <xdr:row>9</xdr:row>
      <xdr:rowOff>428625</xdr:rowOff>
    </xdr:to>
    <xdr:pic>
      <xdr:nvPicPr>
        <xdr:cNvPr id="14" name="Picture 1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95250</xdr:rowOff>
    </xdr:from>
    <xdr:to>
      <xdr:col>10</xdr:col>
      <xdr:colOff>676275</xdr:colOff>
      <xdr:row>12</xdr:row>
      <xdr:rowOff>428625</xdr:rowOff>
    </xdr:to>
    <xdr:pic>
      <xdr:nvPicPr>
        <xdr:cNvPr id="15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95250</xdr:rowOff>
    </xdr:from>
    <xdr:to>
      <xdr:col>10</xdr:col>
      <xdr:colOff>657225</xdr:colOff>
      <xdr:row>13</xdr:row>
      <xdr:rowOff>428625</xdr:rowOff>
    </xdr:to>
    <xdr:pic>
      <xdr:nvPicPr>
        <xdr:cNvPr id="16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7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8" name="Picture 1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95250</xdr:rowOff>
    </xdr:from>
    <xdr:to>
      <xdr:col>10</xdr:col>
      <xdr:colOff>657225</xdr:colOff>
      <xdr:row>16</xdr:row>
      <xdr:rowOff>428625</xdr:rowOff>
    </xdr:to>
    <xdr:pic>
      <xdr:nvPicPr>
        <xdr:cNvPr id="19" name="Picture 1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123825</xdr:rowOff>
    </xdr:from>
    <xdr:to>
      <xdr:col>10</xdr:col>
      <xdr:colOff>695325</xdr:colOff>
      <xdr:row>17</xdr:row>
      <xdr:rowOff>457200</xdr:rowOff>
    </xdr:to>
    <xdr:pic>
      <xdr:nvPicPr>
        <xdr:cNvPr id="20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123825</xdr:rowOff>
    </xdr:from>
    <xdr:to>
      <xdr:col>10</xdr:col>
      <xdr:colOff>695325</xdr:colOff>
      <xdr:row>18</xdr:row>
      <xdr:rowOff>457200</xdr:rowOff>
    </xdr:to>
    <xdr:pic>
      <xdr:nvPicPr>
        <xdr:cNvPr id="21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19</xdr:row>
      <xdr:rowOff>114300</xdr:rowOff>
    </xdr:from>
    <xdr:to>
      <xdr:col>10</xdr:col>
      <xdr:colOff>695325</xdr:colOff>
      <xdr:row>19</xdr:row>
      <xdr:rowOff>447675</xdr:rowOff>
    </xdr:to>
    <xdr:pic>
      <xdr:nvPicPr>
        <xdr:cNvPr id="22" name="Picture 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123825</xdr:rowOff>
    </xdr:from>
    <xdr:to>
      <xdr:col>10</xdr:col>
      <xdr:colOff>676275</xdr:colOff>
      <xdr:row>21</xdr:row>
      <xdr:rowOff>457200</xdr:rowOff>
    </xdr:to>
    <xdr:pic>
      <xdr:nvPicPr>
        <xdr:cNvPr id="24" name="Picture 1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22</xdr:row>
      <xdr:rowOff>114300</xdr:rowOff>
    </xdr:from>
    <xdr:to>
      <xdr:col>10</xdr:col>
      <xdr:colOff>695325</xdr:colOff>
      <xdr:row>22</xdr:row>
      <xdr:rowOff>447675</xdr:rowOff>
    </xdr:to>
    <xdr:pic>
      <xdr:nvPicPr>
        <xdr:cNvPr id="25" name="Picture 1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7" name="Picture 1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8" name="Picture 1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9" name="Picture 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114300</xdr:rowOff>
    </xdr:from>
    <xdr:to>
      <xdr:col>10</xdr:col>
      <xdr:colOff>676275</xdr:colOff>
      <xdr:row>27</xdr:row>
      <xdr:rowOff>447675</xdr:rowOff>
    </xdr:to>
    <xdr:pic>
      <xdr:nvPicPr>
        <xdr:cNvPr id="30" name="Picture 1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95250</xdr:rowOff>
    </xdr:from>
    <xdr:to>
      <xdr:col>10</xdr:col>
      <xdr:colOff>657225</xdr:colOff>
      <xdr:row>28</xdr:row>
      <xdr:rowOff>428625</xdr:rowOff>
    </xdr:to>
    <xdr:pic>
      <xdr:nvPicPr>
        <xdr:cNvPr id="31" name="Picture 1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123825</xdr:rowOff>
    </xdr:from>
    <xdr:to>
      <xdr:col>10</xdr:col>
      <xdr:colOff>676275</xdr:colOff>
      <xdr:row>29</xdr:row>
      <xdr:rowOff>457200</xdr:rowOff>
    </xdr:to>
    <xdr:pic>
      <xdr:nvPicPr>
        <xdr:cNvPr id="32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123825</xdr:rowOff>
    </xdr:from>
    <xdr:to>
      <xdr:col>10</xdr:col>
      <xdr:colOff>695325</xdr:colOff>
      <xdr:row>30</xdr:row>
      <xdr:rowOff>457200</xdr:rowOff>
    </xdr:to>
    <xdr:pic>
      <xdr:nvPicPr>
        <xdr:cNvPr id="33" name="Picture 1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104775</xdr:rowOff>
    </xdr:from>
    <xdr:to>
      <xdr:col>10</xdr:col>
      <xdr:colOff>657225</xdr:colOff>
      <xdr:row>31</xdr:row>
      <xdr:rowOff>438150</xdr:rowOff>
    </xdr:to>
    <xdr:pic>
      <xdr:nvPicPr>
        <xdr:cNvPr id="34" name="Picture 1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11</xdr:col>
      <xdr:colOff>704850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100" y="17630775"/>
        <a:ext cx="930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704850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9525" y="20869275"/>
        <a:ext cx="93345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114300</xdr:rowOff>
    </xdr:from>
    <xdr:to>
      <xdr:col>10</xdr:col>
      <xdr:colOff>676275</xdr:colOff>
      <xdr:row>3</xdr:row>
      <xdr:rowOff>447675</xdr:rowOff>
    </xdr:to>
    <xdr:pic>
      <xdr:nvPicPr>
        <xdr:cNvPr id="6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104775</xdr:rowOff>
    </xdr:from>
    <xdr:to>
      <xdr:col>10</xdr:col>
      <xdr:colOff>685800</xdr:colOff>
      <xdr:row>5</xdr:row>
      <xdr:rowOff>438150</xdr:rowOff>
    </xdr:to>
    <xdr:pic>
      <xdr:nvPicPr>
        <xdr:cNvPr id="7" name="Picture 1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104775</xdr:rowOff>
    </xdr:from>
    <xdr:to>
      <xdr:col>10</xdr:col>
      <xdr:colOff>638175</xdr:colOff>
      <xdr:row>4</xdr:row>
      <xdr:rowOff>438150</xdr:rowOff>
    </xdr:to>
    <xdr:pic>
      <xdr:nvPicPr>
        <xdr:cNvPr id="8" name="Picture 1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104775</xdr:rowOff>
    </xdr:from>
    <xdr:to>
      <xdr:col>10</xdr:col>
      <xdr:colOff>685800</xdr:colOff>
      <xdr:row>6</xdr:row>
      <xdr:rowOff>438150</xdr:rowOff>
    </xdr:to>
    <xdr:pic>
      <xdr:nvPicPr>
        <xdr:cNvPr id="9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</xdr:row>
      <xdr:rowOff>123825</xdr:rowOff>
    </xdr:from>
    <xdr:to>
      <xdr:col>10</xdr:col>
      <xdr:colOff>714375</xdr:colOff>
      <xdr:row>7</xdr:row>
      <xdr:rowOff>457200</xdr:rowOff>
    </xdr:to>
    <xdr:pic>
      <xdr:nvPicPr>
        <xdr:cNvPr id="10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114300</xdr:rowOff>
    </xdr:from>
    <xdr:to>
      <xdr:col>10</xdr:col>
      <xdr:colOff>676275</xdr:colOff>
      <xdr:row>8</xdr:row>
      <xdr:rowOff>447675</xdr:rowOff>
    </xdr:to>
    <xdr:pic>
      <xdr:nvPicPr>
        <xdr:cNvPr id="11" name="Picture 1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114300</xdr:rowOff>
    </xdr:from>
    <xdr:to>
      <xdr:col>10</xdr:col>
      <xdr:colOff>676275</xdr:colOff>
      <xdr:row>9</xdr:row>
      <xdr:rowOff>447675</xdr:rowOff>
    </xdr:to>
    <xdr:pic>
      <xdr:nvPicPr>
        <xdr:cNvPr id="12" name="Picture 1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95250</xdr:rowOff>
    </xdr:from>
    <xdr:to>
      <xdr:col>10</xdr:col>
      <xdr:colOff>676275</xdr:colOff>
      <xdr:row>10</xdr:row>
      <xdr:rowOff>428625</xdr:rowOff>
    </xdr:to>
    <xdr:pic>
      <xdr:nvPicPr>
        <xdr:cNvPr id="13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104775</xdr:rowOff>
    </xdr:from>
    <xdr:to>
      <xdr:col>10</xdr:col>
      <xdr:colOff>695325</xdr:colOff>
      <xdr:row>13</xdr:row>
      <xdr:rowOff>438150</xdr:rowOff>
    </xdr:to>
    <xdr:pic>
      <xdr:nvPicPr>
        <xdr:cNvPr id="16" name="Picture 1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123825</xdr:rowOff>
    </xdr:from>
    <xdr:to>
      <xdr:col>10</xdr:col>
      <xdr:colOff>666750</xdr:colOff>
      <xdr:row>15</xdr:row>
      <xdr:rowOff>457200</xdr:rowOff>
    </xdr:to>
    <xdr:pic>
      <xdr:nvPicPr>
        <xdr:cNvPr id="18" name="Picture 1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123825</xdr:rowOff>
    </xdr:from>
    <xdr:to>
      <xdr:col>10</xdr:col>
      <xdr:colOff>657225</xdr:colOff>
      <xdr:row>16</xdr:row>
      <xdr:rowOff>457200</xdr:rowOff>
    </xdr:to>
    <xdr:pic>
      <xdr:nvPicPr>
        <xdr:cNvPr id="19" name="Picture 1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114300</xdr:rowOff>
    </xdr:from>
    <xdr:to>
      <xdr:col>10</xdr:col>
      <xdr:colOff>676275</xdr:colOff>
      <xdr:row>17</xdr:row>
      <xdr:rowOff>447675</xdr:rowOff>
    </xdr:to>
    <xdr:pic>
      <xdr:nvPicPr>
        <xdr:cNvPr id="20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114300</xdr:rowOff>
    </xdr:from>
    <xdr:to>
      <xdr:col>10</xdr:col>
      <xdr:colOff>676275</xdr:colOff>
      <xdr:row>18</xdr:row>
      <xdr:rowOff>447675</xdr:rowOff>
    </xdr:to>
    <xdr:pic>
      <xdr:nvPicPr>
        <xdr:cNvPr id="21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123825</xdr:rowOff>
    </xdr:from>
    <xdr:to>
      <xdr:col>10</xdr:col>
      <xdr:colOff>657225</xdr:colOff>
      <xdr:row>19</xdr:row>
      <xdr:rowOff>457200</xdr:rowOff>
    </xdr:to>
    <xdr:pic>
      <xdr:nvPicPr>
        <xdr:cNvPr id="22" name="Picture 1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3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114300</xdr:rowOff>
    </xdr:from>
    <xdr:to>
      <xdr:col>10</xdr:col>
      <xdr:colOff>676275</xdr:colOff>
      <xdr:row>21</xdr:row>
      <xdr:rowOff>447675</xdr:rowOff>
    </xdr:to>
    <xdr:pic>
      <xdr:nvPicPr>
        <xdr:cNvPr id="24" name="Picture 1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1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114300</xdr:rowOff>
    </xdr:from>
    <xdr:to>
      <xdr:col>10</xdr:col>
      <xdr:colOff>657225</xdr:colOff>
      <xdr:row>23</xdr:row>
      <xdr:rowOff>447675</xdr:rowOff>
    </xdr:to>
    <xdr:pic>
      <xdr:nvPicPr>
        <xdr:cNvPr id="26" name="Picture 17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391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18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95250</xdr:rowOff>
    </xdr:from>
    <xdr:to>
      <xdr:col>10</xdr:col>
      <xdr:colOff>676275</xdr:colOff>
      <xdr:row>26</xdr:row>
      <xdr:rowOff>428625</xdr:rowOff>
    </xdr:to>
    <xdr:pic>
      <xdr:nvPicPr>
        <xdr:cNvPr id="29" name="Picture 1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104775</xdr:rowOff>
    </xdr:from>
    <xdr:to>
      <xdr:col>10</xdr:col>
      <xdr:colOff>685800</xdr:colOff>
      <xdr:row>27</xdr:row>
      <xdr:rowOff>438150</xdr:rowOff>
    </xdr:to>
    <xdr:pic>
      <xdr:nvPicPr>
        <xdr:cNvPr id="30" name="Picture 1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95250</xdr:rowOff>
    </xdr:from>
    <xdr:to>
      <xdr:col>10</xdr:col>
      <xdr:colOff>647700</xdr:colOff>
      <xdr:row>28</xdr:row>
      <xdr:rowOff>428625</xdr:rowOff>
    </xdr:to>
    <xdr:pic>
      <xdr:nvPicPr>
        <xdr:cNvPr id="31" name="Picture 1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1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95250</xdr:rowOff>
    </xdr:from>
    <xdr:to>
      <xdr:col>10</xdr:col>
      <xdr:colOff>647700</xdr:colOff>
      <xdr:row>31</xdr:row>
      <xdr:rowOff>428625</xdr:rowOff>
    </xdr:to>
    <xdr:pic>
      <xdr:nvPicPr>
        <xdr:cNvPr id="34" name="Picture 1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104775</xdr:rowOff>
    </xdr:from>
    <xdr:to>
      <xdr:col>10</xdr:col>
      <xdr:colOff>666750</xdr:colOff>
      <xdr:row>32</xdr:row>
      <xdr:rowOff>438150</xdr:rowOff>
    </xdr:to>
    <xdr:pic>
      <xdr:nvPicPr>
        <xdr:cNvPr id="35" name="Picture 1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19050</xdr:rowOff>
    </xdr:to>
    <xdr:graphicFrame>
      <xdr:nvGraphicFramePr>
        <xdr:cNvPr id="2" name="Chart 2"/>
        <xdr:cNvGraphicFramePr/>
      </xdr:nvGraphicFramePr>
      <xdr:xfrm>
        <a:off x="9525" y="23269575"/>
        <a:ext cx="9334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114300</xdr:rowOff>
    </xdr:from>
    <xdr:to>
      <xdr:col>10</xdr:col>
      <xdr:colOff>695325</xdr:colOff>
      <xdr:row>3</xdr:row>
      <xdr:rowOff>447675</xdr:rowOff>
    </xdr:to>
    <xdr:pic>
      <xdr:nvPicPr>
        <xdr:cNvPr id="6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85725</xdr:rowOff>
    </xdr:from>
    <xdr:to>
      <xdr:col>10</xdr:col>
      <xdr:colOff>695325</xdr:colOff>
      <xdr:row>4</xdr:row>
      <xdr:rowOff>419100</xdr:rowOff>
    </xdr:to>
    <xdr:pic>
      <xdr:nvPicPr>
        <xdr:cNvPr id="7" name="Picture 1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21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85725</xdr:rowOff>
    </xdr:from>
    <xdr:to>
      <xdr:col>10</xdr:col>
      <xdr:colOff>695325</xdr:colOff>
      <xdr:row>5</xdr:row>
      <xdr:rowOff>419100</xdr:rowOff>
    </xdr:to>
    <xdr:pic>
      <xdr:nvPicPr>
        <xdr:cNvPr id="8" name="Picture 1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752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114300</xdr:rowOff>
    </xdr:from>
    <xdr:to>
      <xdr:col>10</xdr:col>
      <xdr:colOff>666750</xdr:colOff>
      <xdr:row>6</xdr:row>
      <xdr:rowOff>447675</xdr:rowOff>
    </xdr:to>
    <xdr:pic>
      <xdr:nvPicPr>
        <xdr:cNvPr id="9" name="Picture 1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85725</xdr:rowOff>
    </xdr:from>
    <xdr:to>
      <xdr:col>10</xdr:col>
      <xdr:colOff>695325</xdr:colOff>
      <xdr:row>7</xdr:row>
      <xdr:rowOff>419100</xdr:rowOff>
    </xdr:to>
    <xdr:pic>
      <xdr:nvPicPr>
        <xdr:cNvPr id="10" name="Picture 1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819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114300</xdr:rowOff>
    </xdr:from>
    <xdr:to>
      <xdr:col>10</xdr:col>
      <xdr:colOff>695325</xdr:colOff>
      <xdr:row>8</xdr:row>
      <xdr:rowOff>447675</xdr:rowOff>
    </xdr:to>
    <xdr:pic>
      <xdr:nvPicPr>
        <xdr:cNvPr id="11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85725</xdr:rowOff>
    </xdr:from>
    <xdr:to>
      <xdr:col>10</xdr:col>
      <xdr:colOff>695325</xdr:colOff>
      <xdr:row>9</xdr:row>
      <xdr:rowOff>419100</xdr:rowOff>
    </xdr:to>
    <xdr:pic>
      <xdr:nvPicPr>
        <xdr:cNvPr id="12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104775</xdr:rowOff>
    </xdr:from>
    <xdr:to>
      <xdr:col>10</xdr:col>
      <xdr:colOff>657225</xdr:colOff>
      <xdr:row>11</xdr:row>
      <xdr:rowOff>438150</xdr:rowOff>
    </xdr:to>
    <xdr:pic>
      <xdr:nvPicPr>
        <xdr:cNvPr id="14" name="Picture 1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12</xdr:row>
      <xdr:rowOff>104775</xdr:rowOff>
    </xdr:from>
    <xdr:to>
      <xdr:col>10</xdr:col>
      <xdr:colOff>714375</xdr:colOff>
      <xdr:row>12</xdr:row>
      <xdr:rowOff>438150</xdr:rowOff>
    </xdr:to>
    <xdr:pic>
      <xdr:nvPicPr>
        <xdr:cNvPr id="15" name="Picture 1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1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104775</xdr:rowOff>
    </xdr:from>
    <xdr:to>
      <xdr:col>10</xdr:col>
      <xdr:colOff>676275</xdr:colOff>
      <xdr:row>15</xdr:row>
      <xdr:rowOff>438150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8" name="Picture 1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104775</xdr:rowOff>
    </xdr:from>
    <xdr:to>
      <xdr:col>10</xdr:col>
      <xdr:colOff>657225</xdr:colOff>
      <xdr:row>16</xdr:row>
      <xdr:rowOff>438150</xdr:rowOff>
    </xdr:to>
    <xdr:pic>
      <xdr:nvPicPr>
        <xdr:cNvPr id="19" name="Picture 1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85725</xdr:rowOff>
    </xdr:from>
    <xdr:to>
      <xdr:col>10</xdr:col>
      <xdr:colOff>695325</xdr:colOff>
      <xdr:row>17</xdr:row>
      <xdr:rowOff>419100</xdr:rowOff>
    </xdr:to>
    <xdr:pic>
      <xdr:nvPicPr>
        <xdr:cNvPr id="20" name="Picture 1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114300</xdr:rowOff>
    </xdr:from>
    <xdr:to>
      <xdr:col>10</xdr:col>
      <xdr:colOff>695325</xdr:colOff>
      <xdr:row>18</xdr:row>
      <xdr:rowOff>447675</xdr:rowOff>
    </xdr:to>
    <xdr:pic>
      <xdr:nvPicPr>
        <xdr:cNvPr id="21" name="Picture 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114300</xdr:rowOff>
    </xdr:from>
    <xdr:to>
      <xdr:col>10</xdr:col>
      <xdr:colOff>666750</xdr:colOff>
      <xdr:row>19</xdr:row>
      <xdr:rowOff>447675</xdr:rowOff>
    </xdr:to>
    <xdr:pic>
      <xdr:nvPicPr>
        <xdr:cNvPr id="22" name="Picture 1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3" name="Picture 1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114300</xdr:rowOff>
    </xdr:from>
    <xdr:to>
      <xdr:col>10</xdr:col>
      <xdr:colOff>666750</xdr:colOff>
      <xdr:row>21</xdr:row>
      <xdr:rowOff>447675</xdr:rowOff>
    </xdr:to>
    <xdr:pic>
      <xdr:nvPicPr>
        <xdr:cNvPr id="24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114300</xdr:rowOff>
    </xdr:from>
    <xdr:to>
      <xdr:col>10</xdr:col>
      <xdr:colOff>685800</xdr:colOff>
      <xdr:row>22</xdr:row>
      <xdr:rowOff>447675</xdr:rowOff>
    </xdr:to>
    <xdr:pic>
      <xdr:nvPicPr>
        <xdr:cNvPr id="25" name="Picture 1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114300</xdr:rowOff>
    </xdr:from>
    <xdr:to>
      <xdr:col>10</xdr:col>
      <xdr:colOff>685800</xdr:colOff>
      <xdr:row>23</xdr:row>
      <xdr:rowOff>447675</xdr:rowOff>
    </xdr:to>
    <xdr:pic>
      <xdr:nvPicPr>
        <xdr:cNvPr id="26" name="Picture 1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104775</xdr:rowOff>
    </xdr:from>
    <xdr:to>
      <xdr:col>10</xdr:col>
      <xdr:colOff>657225</xdr:colOff>
      <xdr:row>25</xdr:row>
      <xdr:rowOff>438150</xdr:rowOff>
    </xdr:to>
    <xdr:pic>
      <xdr:nvPicPr>
        <xdr:cNvPr id="28" name="Picture 1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104775</xdr:rowOff>
    </xdr:from>
    <xdr:to>
      <xdr:col>10</xdr:col>
      <xdr:colOff>666750</xdr:colOff>
      <xdr:row>26</xdr:row>
      <xdr:rowOff>438150</xdr:rowOff>
    </xdr:to>
    <xdr:pic>
      <xdr:nvPicPr>
        <xdr:cNvPr id="29" name="Picture 1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114300</xdr:rowOff>
    </xdr:from>
    <xdr:to>
      <xdr:col>10</xdr:col>
      <xdr:colOff>695325</xdr:colOff>
      <xdr:row>27</xdr:row>
      <xdr:rowOff>447675</xdr:rowOff>
    </xdr:to>
    <xdr:pic>
      <xdr:nvPicPr>
        <xdr:cNvPr id="30" name="Picture 1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104775</xdr:rowOff>
    </xdr:from>
    <xdr:to>
      <xdr:col>10</xdr:col>
      <xdr:colOff>676275</xdr:colOff>
      <xdr:row>28</xdr:row>
      <xdr:rowOff>438150</xdr:rowOff>
    </xdr:to>
    <xdr:pic>
      <xdr:nvPicPr>
        <xdr:cNvPr id="31" name="Picture 1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104775</xdr:rowOff>
    </xdr:from>
    <xdr:to>
      <xdr:col>10</xdr:col>
      <xdr:colOff>657225</xdr:colOff>
      <xdr:row>4</xdr:row>
      <xdr:rowOff>438150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7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5</xdr:row>
      <xdr:rowOff>114300</xdr:rowOff>
    </xdr:from>
    <xdr:to>
      <xdr:col>10</xdr:col>
      <xdr:colOff>714375</xdr:colOff>
      <xdr:row>5</xdr:row>
      <xdr:rowOff>447675</xdr:rowOff>
    </xdr:to>
    <xdr:pic>
      <xdr:nvPicPr>
        <xdr:cNvPr id="8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114300</xdr:rowOff>
    </xdr:from>
    <xdr:to>
      <xdr:col>10</xdr:col>
      <xdr:colOff>676275</xdr:colOff>
      <xdr:row>6</xdr:row>
      <xdr:rowOff>447675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</xdr:row>
      <xdr:rowOff>114300</xdr:rowOff>
    </xdr:from>
    <xdr:to>
      <xdr:col>10</xdr:col>
      <xdr:colOff>714375</xdr:colOff>
      <xdr:row>7</xdr:row>
      <xdr:rowOff>447675</xdr:rowOff>
    </xdr:to>
    <xdr:pic>
      <xdr:nvPicPr>
        <xdr:cNvPr id="10" name="Picture 1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114300</xdr:rowOff>
    </xdr:from>
    <xdr:to>
      <xdr:col>10</xdr:col>
      <xdr:colOff>657225</xdr:colOff>
      <xdr:row>8</xdr:row>
      <xdr:rowOff>447675</xdr:rowOff>
    </xdr:to>
    <xdr:pic>
      <xdr:nvPicPr>
        <xdr:cNvPr id="11" name="Picture 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104775</xdr:rowOff>
    </xdr:from>
    <xdr:to>
      <xdr:col>10</xdr:col>
      <xdr:colOff>657225</xdr:colOff>
      <xdr:row>11</xdr:row>
      <xdr:rowOff>438150</xdr:rowOff>
    </xdr:to>
    <xdr:pic>
      <xdr:nvPicPr>
        <xdr:cNvPr id="14" name="Picture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104775</xdr:rowOff>
    </xdr:from>
    <xdr:to>
      <xdr:col>10</xdr:col>
      <xdr:colOff>657225</xdr:colOff>
      <xdr:row>12</xdr:row>
      <xdr:rowOff>438150</xdr:rowOff>
    </xdr:to>
    <xdr:pic>
      <xdr:nvPicPr>
        <xdr:cNvPr id="15" name="Picture 1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104775</xdr:rowOff>
    </xdr:from>
    <xdr:to>
      <xdr:col>10</xdr:col>
      <xdr:colOff>657225</xdr:colOff>
      <xdr:row>13</xdr:row>
      <xdr:rowOff>438150</xdr:rowOff>
    </xdr:to>
    <xdr:pic>
      <xdr:nvPicPr>
        <xdr:cNvPr id="16" name="Picture 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104775</xdr:rowOff>
    </xdr:from>
    <xdr:to>
      <xdr:col>10</xdr:col>
      <xdr:colOff>657225</xdr:colOff>
      <xdr:row>14</xdr:row>
      <xdr:rowOff>438150</xdr:rowOff>
    </xdr:to>
    <xdr:pic>
      <xdr:nvPicPr>
        <xdr:cNvPr id="17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95250</xdr:rowOff>
    </xdr:from>
    <xdr:to>
      <xdr:col>10</xdr:col>
      <xdr:colOff>647700</xdr:colOff>
      <xdr:row>15</xdr:row>
      <xdr:rowOff>428625</xdr:rowOff>
    </xdr:to>
    <xdr:pic>
      <xdr:nvPicPr>
        <xdr:cNvPr id="18" name="Picture 1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20" name="Picture 1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5" name="Picture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104775</xdr:rowOff>
    </xdr:from>
    <xdr:to>
      <xdr:col>10</xdr:col>
      <xdr:colOff>657225</xdr:colOff>
      <xdr:row>23</xdr:row>
      <xdr:rowOff>438150</xdr:rowOff>
    </xdr:to>
    <xdr:pic>
      <xdr:nvPicPr>
        <xdr:cNvPr id="26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104775</xdr:rowOff>
    </xdr:from>
    <xdr:to>
      <xdr:col>10</xdr:col>
      <xdr:colOff>657225</xdr:colOff>
      <xdr:row>25</xdr:row>
      <xdr:rowOff>438150</xdr:rowOff>
    </xdr:to>
    <xdr:pic>
      <xdr:nvPicPr>
        <xdr:cNvPr id="28" name="Picture 1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9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123825</xdr:rowOff>
    </xdr:from>
    <xdr:to>
      <xdr:col>10</xdr:col>
      <xdr:colOff>666750</xdr:colOff>
      <xdr:row>27</xdr:row>
      <xdr:rowOff>457200</xdr:rowOff>
    </xdr:to>
    <xdr:pic>
      <xdr:nvPicPr>
        <xdr:cNvPr id="30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123825</xdr:rowOff>
    </xdr:from>
    <xdr:to>
      <xdr:col>10</xdr:col>
      <xdr:colOff>666750</xdr:colOff>
      <xdr:row>28</xdr:row>
      <xdr:rowOff>457200</xdr:rowOff>
    </xdr:to>
    <xdr:pic>
      <xdr:nvPicPr>
        <xdr:cNvPr id="31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1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1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104775</xdr:rowOff>
    </xdr:from>
    <xdr:to>
      <xdr:col>10</xdr:col>
      <xdr:colOff>685800</xdr:colOff>
      <xdr:row>31</xdr:row>
      <xdr:rowOff>438150</xdr:rowOff>
    </xdr:to>
    <xdr:pic>
      <xdr:nvPicPr>
        <xdr:cNvPr id="34" name="Picture 1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32</xdr:row>
      <xdr:rowOff>95250</xdr:rowOff>
    </xdr:from>
    <xdr:to>
      <xdr:col>10</xdr:col>
      <xdr:colOff>723900</xdr:colOff>
      <xdr:row>32</xdr:row>
      <xdr:rowOff>428625</xdr:rowOff>
    </xdr:to>
    <xdr:pic>
      <xdr:nvPicPr>
        <xdr:cNvPr id="35" name="Picture 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7164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238125</xdr:colOff>
      <xdr:row>2</xdr:row>
      <xdr:rowOff>114300</xdr:rowOff>
    </xdr:from>
    <xdr:to>
      <xdr:col>10</xdr:col>
      <xdr:colOff>714375</xdr:colOff>
      <xdr:row>2</xdr:row>
      <xdr:rowOff>447675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95250</xdr:rowOff>
    </xdr:from>
    <xdr:to>
      <xdr:col>10</xdr:col>
      <xdr:colOff>666750</xdr:colOff>
      <xdr:row>3</xdr:row>
      <xdr:rowOff>428625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114300</xdr:rowOff>
    </xdr:from>
    <xdr:to>
      <xdr:col>10</xdr:col>
      <xdr:colOff>657225</xdr:colOff>
      <xdr:row>4</xdr:row>
      <xdr:rowOff>447675</xdr:rowOff>
    </xdr:to>
    <xdr:pic>
      <xdr:nvPicPr>
        <xdr:cNvPr id="7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95250</xdr:rowOff>
    </xdr:from>
    <xdr:to>
      <xdr:col>10</xdr:col>
      <xdr:colOff>666750</xdr:colOff>
      <xdr:row>5</xdr:row>
      <xdr:rowOff>428625</xdr:rowOff>
    </xdr:to>
    <xdr:pic>
      <xdr:nvPicPr>
        <xdr:cNvPr id="8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104775</xdr:rowOff>
    </xdr:from>
    <xdr:to>
      <xdr:col>10</xdr:col>
      <xdr:colOff>685800</xdr:colOff>
      <xdr:row>6</xdr:row>
      <xdr:rowOff>438150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95250</xdr:rowOff>
    </xdr:from>
    <xdr:to>
      <xdr:col>10</xdr:col>
      <xdr:colOff>685800</xdr:colOff>
      <xdr:row>7</xdr:row>
      <xdr:rowOff>428625</xdr:rowOff>
    </xdr:to>
    <xdr:pic>
      <xdr:nvPicPr>
        <xdr:cNvPr id="10" name="Picture 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1" name="Picture 1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</xdr:row>
      <xdr:rowOff>104775</xdr:rowOff>
    </xdr:from>
    <xdr:to>
      <xdr:col>10</xdr:col>
      <xdr:colOff>695325</xdr:colOff>
      <xdr:row>11</xdr:row>
      <xdr:rowOff>438150</xdr:rowOff>
    </xdr:to>
    <xdr:pic>
      <xdr:nvPicPr>
        <xdr:cNvPr id="12" name="Picture 1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7720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95250</xdr:rowOff>
    </xdr:from>
    <xdr:to>
      <xdr:col>10</xdr:col>
      <xdr:colOff>685800</xdr:colOff>
      <xdr:row>8</xdr:row>
      <xdr:rowOff>428625</xdr:rowOff>
    </xdr:to>
    <xdr:pic>
      <xdr:nvPicPr>
        <xdr:cNvPr id="13" name="Picture 1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95250</xdr:rowOff>
    </xdr:from>
    <xdr:to>
      <xdr:col>10</xdr:col>
      <xdr:colOff>685800</xdr:colOff>
      <xdr:row>9</xdr:row>
      <xdr:rowOff>428625</xdr:rowOff>
    </xdr:to>
    <xdr:pic>
      <xdr:nvPicPr>
        <xdr:cNvPr id="14" name="Picture 1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85725</xdr:rowOff>
    </xdr:from>
    <xdr:to>
      <xdr:col>10</xdr:col>
      <xdr:colOff>647700</xdr:colOff>
      <xdr:row>12</xdr:row>
      <xdr:rowOff>419100</xdr:rowOff>
    </xdr:to>
    <xdr:pic>
      <xdr:nvPicPr>
        <xdr:cNvPr id="15" name="Picture 1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6486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85725</xdr:rowOff>
    </xdr:from>
    <xdr:to>
      <xdr:col>10</xdr:col>
      <xdr:colOff>638175</xdr:colOff>
      <xdr:row>13</xdr:row>
      <xdr:rowOff>419100</xdr:rowOff>
    </xdr:to>
    <xdr:pic>
      <xdr:nvPicPr>
        <xdr:cNvPr id="16" name="Picture 1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85725</xdr:rowOff>
    </xdr:from>
    <xdr:to>
      <xdr:col>10</xdr:col>
      <xdr:colOff>638175</xdr:colOff>
      <xdr:row>14</xdr:row>
      <xdr:rowOff>419100</xdr:rowOff>
    </xdr:to>
    <xdr:pic>
      <xdr:nvPicPr>
        <xdr:cNvPr id="17" name="Picture 1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7553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95250</xdr:rowOff>
    </xdr:from>
    <xdr:to>
      <xdr:col>10</xdr:col>
      <xdr:colOff>647700</xdr:colOff>
      <xdr:row>15</xdr:row>
      <xdr:rowOff>428625</xdr:rowOff>
    </xdr:to>
    <xdr:pic>
      <xdr:nvPicPr>
        <xdr:cNvPr id="18" name="Picture 1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104775</xdr:rowOff>
    </xdr:from>
    <xdr:to>
      <xdr:col>10</xdr:col>
      <xdr:colOff>685800</xdr:colOff>
      <xdr:row>16</xdr:row>
      <xdr:rowOff>438150</xdr:rowOff>
    </xdr:to>
    <xdr:pic>
      <xdr:nvPicPr>
        <xdr:cNvPr id="19" name="Picture 1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20" name="Picture 1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85725</xdr:rowOff>
    </xdr:from>
    <xdr:to>
      <xdr:col>10</xdr:col>
      <xdr:colOff>638175</xdr:colOff>
      <xdr:row>18</xdr:row>
      <xdr:rowOff>419100</xdr:rowOff>
    </xdr:to>
    <xdr:pic>
      <xdr:nvPicPr>
        <xdr:cNvPr id="21" name="Picture 1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9686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85725</xdr:rowOff>
    </xdr:from>
    <xdr:to>
      <xdr:col>10</xdr:col>
      <xdr:colOff>638175</xdr:colOff>
      <xdr:row>19</xdr:row>
      <xdr:rowOff>419100</xdr:rowOff>
    </xdr:to>
    <xdr:pic>
      <xdr:nvPicPr>
        <xdr:cNvPr id="22" name="Picture 1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0220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1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95250</xdr:rowOff>
    </xdr:from>
    <xdr:to>
      <xdr:col>10</xdr:col>
      <xdr:colOff>647700</xdr:colOff>
      <xdr:row>23</xdr:row>
      <xdr:rowOff>428625</xdr:rowOff>
    </xdr:to>
    <xdr:pic>
      <xdr:nvPicPr>
        <xdr:cNvPr id="26" name="Picture 1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85725</xdr:rowOff>
    </xdr:from>
    <xdr:to>
      <xdr:col>10</xdr:col>
      <xdr:colOff>638175</xdr:colOff>
      <xdr:row>24</xdr:row>
      <xdr:rowOff>419100</xdr:rowOff>
    </xdr:to>
    <xdr:pic>
      <xdr:nvPicPr>
        <xdr:cNvPr id="27" name="Picture 1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2887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1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95250</xdr:rowOff>
    </xdr:from>
    <xdr:to>
      <xdr:col>10</xdr:col>
      <xdr:colOff>685800</xdr:colOff>
      <xdr:row>26</xdr:row>
      <xdr:rowOff>428625</xdr:rowOff>
    </xdr:to>
    <xdr:pic>
      <xdr:nvPicPr>
        <xdr:cNvPr id="29" name="Picture 1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114300</xdr:rowOff>
    </xdr:from>
    <xdr:to>
      <xdr:col>10</xdr:col>
      <xdr:colOff>657225</xdr:colOff>
      <xdr:row>27</xdr:row>
      <xdr:rowOff>447675</xdr:rowOff>
    </xdr:to>
    <xdr:pic>
      <xdr:nvPicPr>
        <xdr:cNvPr id="30" name="Picture 1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1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2" name="Picture 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171450</xdr:colOff>
      <xdr:row>2</xdr:row>
      <xdr:rowOff>123825</xdr:rowOff>
    </xdr:from>
    <xdr:to>
      <xdr:col>10</xdr:col>
      <xdr:colOff>647700</xdr:colOff>
      <xdr:row>2</xdr:row>
      <xdr:rowOff>457200</xdr:rowOff>
    </xdr:to>
    <xdr:pic>
      <xdr:nvPicPr>
        <xdr:cNvPr id="5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123825</xdr:rowOff>
    </xdr:from>
    <xdr:to>
      <xdr:col>10</xdr:col>
      <xdr:colOff>647700</xdr:colOff>
      <xdr:row>3</xdr:row>
      <xdr:rowOff>457200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123825</xdr:rowOff>
    </xdr:from>
    <xdr:to>
      <xdr:col>10</xdr:col>
      <xdr:colOff>647700</xdr:colOff>
      <xdr:row>4</xdr:row>
      <xdr:rowOff>457200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123825</xdr:rowOff>
    </xdr:from>
    <xdr:to>
      <xdr:col>10</xdr:col>
      <xdr:colOff>647700</xdr:colOff>
      <xdr:row>5</xdr:row>
      <xdr:rowOff>457200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123825</xdr:rowOff>
    </xdr:from>
    <xdr:to>
      <xdr:col>10</xdr:col>
      <xdr:colOff>647700</xdr:colOff>
      <xdr:row>6</xdr:row>
      <xdr:rowOff>457200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123825</xdr:rowOff>
    </xdr:from>
    <xdr:to>
      <xdr:col>10</xdr:col>
      <xdr:colOff>647700</xdr:colOff>
      <xdr:row>7</xdr:row>
      <xdr:rowOff>457200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123825</xdr:rowOff>
    </xdr:from>
    <xdr:to>
      <xdr:col>10</xdr:col>
      <xdr:colOff>647700</xdr:colOff>
      <xdr:row>8</xdr:row>
      <xdr:rowOff>457200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123825</xdr:rowOff>
    </xdr:from>
    <xdr:to>
      <xdr:col>10</xdr:col>
      <xdr:colOff>647700</xdr:colOff>
      <xdr:row>9</xdr:row>
      <xdr:rowOff>457200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1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10</xdr:col>
      <xdr:colOff>647700</xdr:colOff>
      <xdr:row>11</xdr:row>
      <xdr:rowOff>457200</xdr:rowOff>
    </xdr:to>
    <xdr:pic>
      <xdr:nvPicPr>
        <xdr:cNvPr id="14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104775</xdr:rowOff>
    </xdr:from>
    <xdr:to>
      <xdr:col>10</xdr:col>
      <xdr:colOff>647700</xdr:colOff>
      <xdr:row>12</xdr:row>
      <xdr:rowOff>438150</xdr:rowOff>
    </xdr:to>
    <xdr:pic>
      <xdr:nvPicPr>
        <xdr:cNvPr id="15" name="Picture 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104775</xdr:rowOff>
    </xdr:from>
    <xdr:to>
      <xdr:col>10</xdr:col>
      <xdr:colOff>647700</xdr:colOff>
      <xdr:row>13</xdr:row>
      <xdr:rowOff>438150</xdr:rowOff>
    </xdr:to>
    <xdr:pic>
      <xdr:nvPicPr>
        <xdr:cNvPr id="16" name="Picture 1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104775</xdr:rowOff>
    </xdr:from>
    <xdr:to>
      <xdr:col>10</xdr:col>
      <xdr:colOff>647700</xdr:colOff>
      <xdr:row>14</xdr:row>
      <xdr:rowOff>438150</xdr:rowOff>
    </xdr:to>
    <xdr:pic>
      <xdr:nvPicPr>
        <xdr:cNvPr id="17" name="Picture 1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104775</xdr:rowOff>
    </xdr:from>
    <xdr:to>
      <xdr:col>10</xdr:col>
      <xdr:colOff>647700</xdr:colOff>
      <xdr:row>15</xdr:row>
      <xdr:rowOff>438150</xdr:rowOff>
    </xdr:to>
    <xdr:pic>
      <xdr:nvPicPr>
        <xdr:cNvPr id="18" name="Picture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104775</xdr:rowOff>
    </xdr:from>
    <xdr:to>
      <xdr:col>10</xdr:col>
      <xdr:colOff>657225</xdr:colOff>
      <xdr:row>16</xdr:row>
      <xdr:rowOff>438150</xdr:rowOff>
    </xdr:to>
    <xdr:pic>
      <xdr:nvPicPr>
        <xdr:cNvPr id="19" name="Picture 1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114300</xdr:rowOff>
    </xdr:from>
    <xdr:to>
      <xdr:col>10</xdr:col>
      <xdr:colOff>666750</xdr:colOff>
      <xdr:row>17</xdr:row>
      <xdr:rowOff>447675</xdr:rowOff>
    </xdr:to>
    <xdr:pic>
      <xdr:nvPicPr>
        <xdr:cNvPr id="20" name="Picture 1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95250</xdr:rowOff>
    </xdr:from>
    <xdr:to>
      <xdr:col>10</xdr:col>
      <xdr:colOff>685800</xdr:colOff>
      <xdr:row>18</xdr:row>
      <xdr:rowOff>428625</xdr:rowOff>
    </xdr:to>
    <xdr:pic>
      <xdr:nvPicPr>
        <xdr:cNvPr id="21" name="Picture 1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1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1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123825</xdr:rowOff>
    </xdr:from>
    <xdr:to>
      <xdr:col>10</xdr:col>
      <xdr:colOff>647700</xdr:colOff>
      <xdr:row>22</xdr:row>
      <xdr:rowOff>457200</xdr:rowOff>
    </xdr:to>
    <xdr:pic>
      <xdr:nvPicPr>
        <xdr:cNvPr id="25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123825</xdr:rowOff>
    </xdr:from>
    <xdr:to>
      <xdr:col>10</xdr:col>
      <xdr:colOff>647700</xdr:colOff>
      <xdr:row>23</xdr:row>
      <xdr:rowOff>457200</xdr:rowOff>
    </xdr:to>
    <xdr:pic>
      <xdr:nvPicPr>
        <xdr:cNvPr id="26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123825</xdr:rowOff>
    </xdr:from>
    <xdr:to>
      <xdr:col>10</xdr:col>
      <xdr:colOff>647700</xdr:colOff>
      <xdr:row>24</xdr:row>
      <xdr:rowOff>457200</xdr:rowOff>
    </xdr:to>
    <xdr:pic>
      <xdr:nvPicPr>
        <xdr:cNvPr id="27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123825</xdr:rowOff>
    </xdr:from>
    <xdr:to>
      <xdr:col>10</xdr:col>
      <xdr:colOff>647700</xdr:colOff>
      <xdr:row>25</xdr:row>
      <xdr:rowOff>457200</xdr:rowOff>
    </xdr:to>
    <xdr:pic>
      <xdr:nvPicPr>
        <xdr:cNvPr id="28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95250</xdr:rowOff>
    </xdr:from>
    <xdr:to>
      <xdr:col>10</xdr:col>
      <xdr:colOff>647700</xdr:colOff>
      <xdr:row>26</xdr:row>
      <xdr:rowOff>428625</xdr:rowOff>
    </xdr:to>
    <xdr:pic>
      <xdr:nvPicPr>
        <xdr:cNvPr id="29" name="Picture 1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123825</xdr:rowOff>
    </xdr:from>
    <xdr:to>
      <xdr:col>10</xdr:col>
      <xdr:colOff>647700</xdr:colOff>
      <xdr:row>27</xdr:row>
      <xdr:rowOff>457200</xdr:rowOff>
    </xdr:to>
    <xdr:pic>
      <xdr:nvPicPr>
        <xdr:cNvPr id="30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95250</xdr:rowOff>
    </xdr:from>
    <xdr:to>
      <xdr:col>10</xdr:col>
      <xdr:colOff>685800</xdr:colOff>
      <xdr:row>28</xdr:row>
      <xdr:rowOff>428625</xdr:rowOff>
    </xdr:to>
    <xdr:pic>
      <xdr:nvPicPr>
        <xdr:cNvPr id="31" name="Picture 1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95250</xdr:rowOff>
    </xdr:from>
    <xdr:to>
      <xdr:col>10</xdr:col>
      <xdr:colOff>647700</xdr:colOff>
      <xdr:row>29</xdr:row>
      <xdr:rowOff>428625</xdr:rowOff>
    </xdr:to>
    <xdr:pic>
      <xdr:nvPicPr>
        <xdr:cNvPr id="32" name="Picture 1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95250</xdr:rowOff>
    </xdr:from>
    <xdr:to>
      <xdr:col>10</xdr:col>
      <xdr:colOff>647700</xdr:colOff>
      <xdr:row>30</xdr:row>
      <xdr:rowOff>428625</xdr:rowOff>
    </xdr:to>
    <xdr:pic>
      <xdr:nvPicPr>
        <xdr:cNvPr id="33" name="Picture 1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104775</xdr:rowOff>
    </xdr:from>
    <xdr:to>
      <xdr:col>10</xdr:col>
      <xdr:colOff>647700</xdr:colOff>
      <xdr:row>31</xdr:row>
      <xdr:rowOff>438150</xdr:rowOff>
    </xdr:to>
    <xdr:pic>
      <xdr:nvPicPr>
        <xdr:cNvPr id="34" name="Picture 1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95250</xdr:rowOff>
    </xdr:from>
    <xdr:to>
      <xdr:col>10</xdr:col>
      <xdr:colOff>647700</xdr:colOff>
      <xdr:row>32</xdr:row>
      <xdr:rowOff>428625</xdr:rowOff>
    </xdr:to>
    <xdr:pic>
      <xdr:nvPicPr>
        <xdr:cNvPr id="35" name="Picture 2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7164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9525" y="17621250"/>
        <a:ext cx="931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3</xdr:row>
      <xdr:rowOff>85725</xdr:rowOff>
    </xdr:from>
    <xdr:to>
      <xdr:col>10</xdr:col>
      <xdr:colOff>666750</xdr:colOff>
      <xdr:row>3</xdr:row>
      <xdr:rowOff>419100</xdr:rowOff>
    </xdr:to>
    <xdr:pic>
      <xdr:nvPicPr>
        <xdr:cNvPr id="5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685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104775</xdr:rowOff>
    </xdr:from>
    <xdr:to>
      <xdr:col>10</xdr:col>
      <xdr:colOff>666750</xdr:colOff>
      <xdr:row>2</xdr:row>
      <xdr:rowOff>438150</xdr:rowOff>
    </xdr:to>
    <xdr:pic>
      <xdr:nvPicPr>
        <xdr:cNvPr id="6" name="Picture 1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85725</xdr:rowOff>
    </xdr:from>
    <xdr:to>
      <xdr:col>10</xdr:col>
      <xdr:colOff>666750</xdr:colOff>
      <xdr:row>4</xdr:row>
      <xdr:rowOff>419100</xdr:rowOff>
    </xdr:to>
    <xdr:pic>
      <xdr:nvPicPr>
        <xdr:cNvPr id="7" name="Picture 1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21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8" name="Picture 1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123825</xdr:rowOff>
    </xdr:from>
    <xdr:to>
      <xdr:col>10</xdr:col>
      <xdr:colOff>685800</xdr:colOff>
      <xdr:row>5</xdr:row>
      <xdr:rowOff>457200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114300</xdr:rowOff>
    </xdr:from>
    <xdr:to>
      <xdr:col>10</xdr:col>
      <xdr:colOff>666750</xdr:colOff>
      <xdr:row>10</xdr:row>
      <xdr:rowOff>447675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123825</xdr:rowOff>
    </xdr:from>
    <xdr:to>
      <xdr:col>10</xdr:col>
      <xdr:colOff>676275</xdr:colOff>
      <xdr:row>8</xdr:row>
      <xdr:rowOff>457200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104775</xdr:rowOff>
    </xdr:from>
    <xdr:to>
      <xdr:col>10</xdr:col>
      <xdr:colOff>666750</xdr:colOff>
      <xdr:row>9</xdr:row>
      <xdr:rowOff>438150</xdr:rowOff>
    </xdr:to>
    <xdr:pic>
      <xdr:nvPicPr>
        <xdr:cNvPr id="13" name="Picture 1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85725</xdr:rowOff>
    </xdr:from>
    <xdr:to>
      <xdr:col>10</xdr:col>
      <xdr:colOff>666750</xdr:colOff>
      <xdr:row>13</xdr:row>
      <xdr:rowOff>419100</xdr:rowOff>
    </xdr:to>
    <xdr:pic>
      <xdr:nvPicPr>
        <xdr:cNvPr id="14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5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104775</xdr:rowOff>
    </xdr:from>
    <xdr:to>
      <xdr:col>10</xdr:col>
      <xdr:colOff>666750</xdr:colOff>
      <xdr:row>15</xdr:row>
      <xdr:rowOff>438150</xdr:rowOff>
    </xdr:to>
    <xdr:pic>
      <xdr:nvPicPr>
        <xdr:cNvPr id="17" name="Picture 1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18" name="Picture 1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123825</xdr:rowOff>
    </xdr:from>
    <xdr:to>
      <xdr:col>10</xdr:col>
      <xdr:colOff>685800</xdr:colOff>
      <xdr:row>14</xdr:row>
      <xdr:rowOff>457200</xdr:rowOff>
    </xdr:to>
    <xdr:pic>
      <xdr:nvPicPr>
        <xdr:cNvPr id="19" name="Picture 1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104775</xdr:rowOff>
    </xdr:from>
    <xdr:to>
      <xdr:col>10</xdr:col>
      <xdr:colOff>647700</xdr:colOff>
      <xdr:row>16</xdr:row>
      <xdr:rowOff>438150</xdr:rowOff>
    </xdr:to>
    <xdr:pic>
      <xdr:nvPicPr>
        <xdr:cNvPr id="20" name="Picture 1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104775</xdr:rowOff>
    </xdr:from>
    <xdr:to>
      <xdr:col>10</xdr:col>
      <xdr:colOff>647700</xdr:colOff>
      <xdr:row>18</xdr:row>
      <xdr:rowOff>438150</xdr:rowOff>
    </xdr:to>
    <xdr:pic>
      <xdr:nvPicPr>
        <xdr:cNvPr id="21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1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104775</xdr:rowOff>
    </xdr:from>
    <xdr:to>
      <xdr:col>10</xdr:col>
      <xdr:colOff>647700</xdr:colOff>
      <xdr:row>20</xdr:row>
      <xdr:rowOff>438150</xdr:rowOff>
    </xdr:to>
    <xdr:pic>
      <xdr:nvPicPr>
        <xdr:cNvPr id="23" name="Picture 1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95250</xdr:rowOff>
    </xdr:from>
    <xdr:to>
      <xdr:col>10</xdr:col>
      <xdr:colOff>666750</xdr:colOff>
      <xdr:row>21</xdr:row>
      <xdr:rowOff>428625</xdr:rowOff>
    </xdr:to>
    <xdr:pic>
      <xdr:nvPicPr>
        <xdr:cNvPr id="24" name="Picture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5" name="Picture 1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104775</xdr:rowOff>
    </xdr:from>
    <xdr:to>
      <xdr:col>10</xdr:col>
      <xdr:colOff>666750</xdr:colOff>
      <xdr:row>23</xdr:row>
      <xdr:rowOff>438150</xdr:rowOff>
    </xdr:to>
    <xdr:pic>
      <xdr:nvPicPr>
        <xdr:cNvPr id="26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85725</xdr:rowOff>
    </xdr:from>
    <xdr:to>
      <xdr:col>10</xdr:col>
      <xdr:colOff>666750</xdr:colOff>
      <xdr:row>24</xdr:row>
      <xdr:rowOff>419100</xdr:rowOff>
    </xdr:to>
    <xdr:pic>
      <xdr:nvPicPr>
        <xdr:cNvPr id="27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2887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123825</xdr:rowOff>
    </xdr:from>
    <xdr:to>
      <xdr:col>10</xdr:col>
      <xdr:colOff>676275</xdr:colOff>
      <xdr:row>26</xdr:row>
      <xdr:rowOff>457200</xdr:rowOff>
    </xdr:to>
    <xdr:pic>
      <xdr:nvPicPr>
        <xdr:cNvPr id="28" name="Picture 1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95250</xdr:rowOff>
    </xdr:from>
    <xdr:to>
      <xdr:col>10</xdr:col>
      <xdr:colOff>666750</xdr:colOff>
      <xdr:row>25</xdr:row>
      <xdr:rowOff>428625</xdr:rowOff>
    </xdr:to>
    <xdr:pic>
      <xdr:nvPicPr>
        <xdr:cNvPr id="29" name="Picture 1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85725</xdr:rowOff>
    </xdr:from>
    <xdr:to>
      <xdr:col>10</xdr:col>
      <xdr:colOff>666750</xdr:colOff>
      <xdr:row>27</xdr:row>
      <xdr:rowOff>419100</xdr:rowOff>
    </xdr:to>
    <xdr:pic>
      <xdr:nvPicPr>
        <xdr:cNvPr id="30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114300</xdr:rowOff>
    </xdr:from>
    <xdr:to>
      <xdr:col>10</xdr:col>
      <xdr:colOff>666750</xdr:colOff>
      <xdr:row>28</xdr:row>
      <xdr:rowOff>447675</xdr:rowOff>
    </xdr:to>
    <xdr:pic>
      <xdr:nvPicPr>
        <xdr:cNvPr id="31" name="Picture 1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114300</xdr:rowOff>
    </xdr:from>
    <xdr:to>
      <xdr:col>10</xdr:col>
      <xdr:colOff>666750</xdr:colOff>
      <xdr:row>29</xdr:row>
      <xdr:rowOff>447675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104775</xdr:rowOff>
    </xdr:from>
    <xdr:to>
      <xdr:col>10</xdr:col>
      <xdr:colOff>685800</xdr:colOff>
      <xdr:row>30</xdr:row>
      <xdr:rowOff>438150</xdr:rowOff>
    </xdr:to>
    <xdr:pic>
      <xdr:nvPicPr>
        <xdr:cNvPr id="33" name="Picture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104775</xdr:rowOff>
    </xdr:from>
    <xdr:to>
      <xdr:col>10</xdr:col>
      <xdr:colOff>666750</xdr:colOff>
      <xdr:row>31</xdr:row>
      <xdr:rowOff>438150</xdr:rowOff>
    </xdr:to>
    <xdr:pic>
      <xdr:nvPicPr>
        <xdr:cNvPr id="34" name="Picture 1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114300</xdr:rowOff>
    </xdr:from>
    <xdr:to>
      <xdr:col>10</xdr:col>
      <xdr:colOff>657225</xdr:colOff>
      <xdr:row>2</xdr:row>
      <xdr:rowOff>447675</xdr:rowOff>
    </xdr:to>
    <xdr:pic>
      <xdr:nvPicPr>
        <xdr:cNvPr id="5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1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95250</xdr:rowOff>
    </xdr:from>
    <xdr:to>
      <xdr:col>10</xdr:col>
      <xdr:colOff>647700</xdr:colOff>
      <xdr:row>7</xdr:row>
      <xdr:rowOff>428625</xdr:rowOff>
    </xdr:to>
    <xdr:pic>
      <xdr:nvPicPr>
        <xdr:cNvPr id="1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95250</xdr:rowOff>
    </xdr:from>
    <xdr:to>
      <xdr:col>10</xdr:col>
      <xdr:colOff>685800</xdr:colOff>
      <xdr:row>9</xdr:row>
      <xdr:rowOff>428625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95250</xdr:rowOff>
    </xdr:from>
    <xdr:to>
      <xdr:col>10</xdr:col>
      <xdr:colOff>685800</xdr:colOff>
      <xdr:row>10</xdr:row>
      <xdr:rowOff>428625</xdr:rowOff>
    </xdr:to>
    <xdr:pic>
      <xdr:nvPicPr>
        <xdr:cNvPr id="13" name="Picture 1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95250</xdr:rowOff>
    </xdr:from>
    <xdr:to>
      <xdr:col>10</xdr:col>
      <xdr:colOff>685800</xdr:colOff>
      <xdr:row>11</xdr:row>
      <xdr:rowOff>428625</xdr:rowOff>
    </xdr:to>
    <xdr:pic>
      <xdr:nvPicPr>
        <xdr:cNvPr id="14" name="Picture 1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5" name="Picture 1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95250</xdr:rowOff>
    </xdr:from>
    <xdr:to>
      <xdr:col>10</xdr:col>
      <xdr:colOff>685800</xdr:colOff>
      <xdr:row>15</xdr:row>
      <xdr:rowOff>428625</xdr:rowOff>
    </xdr:to>
    <xdr:pic>
      <xdr:nvPicPr>
        <xdr:cNvPr id="18" name="Picture 1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1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95250</xdr:rowOff>
    </xdr:from>
    <xdr:to>
      <xdr:col>10</xdr:col>
      <xdr:colOff>647700</xdr:colOff>
      <xdr:row>17</xdr:row>
      <xdr:rowOff>428625</xdr:rowOff>
    </xdr:to>
    <xdr:pic>
      <xdr:nvPicPr>
        <xdr:cNvPr id="20" name="Picture 1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1" name="Picture 1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22" name="Picture 1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23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4" name="Picture 1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5" name="Picture 1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6" name="Picture 1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104775</xdr:rowOff>
    </xdr:from>
    <xdr:to>
      <xdr:col>10</xdr:col>
      <xdr:colOff>676275</xdr:colOff>
      <xdr:row>21</xdr:row>
      <xdr:rowOff>438150</xdr:rowOff>
    </xdr:to>
    <xdr:pic>
      <xdr:nvPicPr>
        <xdr:cNvPr id="27" name="Picture 1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28" name="Picture 1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9" name="Picture 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95250</xdr:rowOff>
    </xdr:from>
    <xdr:to>
      <xdr:col>10</xdr:col>
      <xdr:colOff>685800</xdr:colOff>
      <xdr:row>22</xdr:row>
      <xdr:rowOff>428625</xdr:rowOff>
    </xdr:to>
    <xdr:pic>
      <xdr:nvPicPr>
        <xdr:cNvPr id="30" name="Picture 1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95250</xdr:rowOff>
    </xdr:from>
    <xdr:to>
      <xdr:col>10</xdr:col>
      <xdr:colOff>685800</xdr:colOff>
      <xdr:row>24</xdr:row>
      <xdr:rowOff>428625</xdr:rowOff>
    </xdr:to>
    <xdr:pic>
      <xdr:nvPicPr>
        <xdr:cNvPr id="31" name="Picture 1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32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95250</xdr:rowOff>
    </xdr:from>
    <xdr:to>
      <xdr:col>10</xdr:col>
      <xdr:colOff>647700</xdr:colOff>
      <xdr:row>27</xdr:row>
      <xdr:rowOff>428625</xdr:rowOff>
    </xdr:to>
    <xdr:pic>
      <xdr:nvPicPr>
        <xdr:cNvPr id="33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4" name="Picture 1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114300</xdr:rowOff>
    </xdr:from>
    <xdr:to>
      <xdr:col>10</xdr:col>
      <xdr:colOff>657225</xdr:colOff>
      <xdr:row>32</xdr:row>
      <xdr:rowOff>447675</xdr:rowOff>
    </xdr:to>
    <xdr:pic>
      <xdr:nvPicPr>
        <xdr:cNvPr id="35" name="Picture 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5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104775</xdr:rowOff>
    </xdr:from>
    <xdr:to>
      <xdr:col>10</xdr:col>
      <xdr:colOff>676275</xdr:colOff>
      <xdr:row>5</xdr:row>
      <xdr:rowOff>438150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114300</xdr:rowOff>
    </xdr:from>
    <xdr:to>
      <xdr:col>10</xdr:col>
      <xdr:colOff>657225</xdr:colOff>
      <xdr:row>3</xdr:row>
      <xdr:rowOff>447675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</xdr:row>
      <xdr:rowOff>95250</xdr:rowOff>
    </xdr:from>
    <xdr:to>
      <xdr:col>10</xdr:col>
      <xdr:colOff>647700</xdr:colOff>
      <xdr:row>2</xdr:row>
      <xdr:rowOff>428625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1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2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3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4" name="Picture 1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5" name="Picture 1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95250</xdr:rowOff>
    </xdr:from>
    <xdr:to>
      <xdr:col>10</xdr:col>
      <xdr:colOff>685800</xdr:colOff>
      <xdr:row>14</xdr:row>
      <xdr:rowOff>428625</xdr:rowOff>
    </xdr:to>
    <xdr:pic>
      <xdr:nvPicPr>
        <xdr:cNvPr id="16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7" name="Picture 1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8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19" name="Picture 1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0" name="Picture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21" name="Picture 1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2" name="Picture 1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95250</xdr:rowOff>
    </xdr:from>
    <xdr:to>
      <xdr:col>10</xdr:col>
      <xdr:colOff>685800</xdr:colOff>
      <xdr:row>19</xdr:row>
      <xdr:rowOff>428625</xdr:rowOff>
    </xdr:to>
    <xdr:pic>
      <xdr:nvPicPr>
        <xdr:cNvPr id="23" name="Picture 1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95250</xdr:rowOff>
    </xdr:from>
    <xdr:to>
      <xdr:col>10</xdr:col>
      <xdr:colOff>685800</xdr:colOff>
      <xdr:row>22</xdr:row>
      <xdr:rowOff>428625</xdr:rowOff>
    </xdr:to>
    <xdr:pic>
      <xdr:nvPicPr>
        <xdr:cNvPr id="24" name="Picture 1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5" name="Picture 1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95250</xdr:rowOff>
    </xdr:from>
    <xdr:to>
      <xdr:col>10</xdr:col>
      <xdr:colOff>685800</xdr:colOff>
      <xdr:row>24</xdr:row>
      <xdr:rowOff>428625</xdr:rowOff>
    </xdr:to>
    <xdr:pic>
      <xdr:nvPicPr>
        <xdr:cNvPr id="26" name="Picture 1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114300</xdr:rowOff>
    </xdr:from>
    <xdr:to>
      <xdr:col>10</xdr:col>
      <xdr:colOff>676275</xdr:colOff>
      <xdr:row>23</xdr:row>
      <xdr:rowOff>447675</xdr:rowOff>
    </xdr:to>
    <xdr:pic>
      <xdr:nvPicPr>
        <xdr:cNvPr id="27" name="Picture 1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1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123825</xdr:rowOff>
    </xdr:from>
    <xdr:to>
      <xdr:col>10</xdr:col>
      <xdr:colOff>666750</xdr:colOff>
      <xdr:row>27</xdr:row>
      <xdr:rowOff>457200</xdr:rowOff>
    </xdr:to>
    <xdr:pic>
      <xdr:nvPicPr>
        <xdr:cNvPr id="30" name="Picture 19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95250</xdr:rowOff>
    </xdr:from>
    <xdr:to>
      <xdr:col>10</xdr:col>
      <xdr:colOff>685800</xdr:colOff>
      <xdr:row>29</xdr:row>
      <xdr:rowOff>428625</xdr:rowOff>
    </xdr:to>
    <xdr:pic>
      <xdr:nvPicPr>
        <xdr:cNvPr id="31" name="Picture 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28</xdr:row>
      <xdr:rowOff>114300</xdr:rowOff>
    </xdr:from>
    <xdr:to>
      <xdr:col>10</xdr:col>
      <xdr:colOff>704850</xdr:colOff>
      <xdr:row>28</xdr:row>
      <xdr:rowOff>447675</xdr:rowOff>
    </xdr:to>
    <xdr:pic>
      <xdr:nvPicPr>
        <xdr:cNvPr id="32" name="Picture 19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1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123825</xdr:rowOff>
    </xdr:from>
    <xdr:to>
      <xdr:col>10</xdr:col>
      <xdr:colOff>657225</xdr:colOff>
      <xdr:row>2</xdr:row>
      <xdr:rowOff>457200</xdr:rowOff>
    </xdr:to>
    <xdr:pic>
      <xdr:nvPicPr>
        <xdr:cNvPr id="5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10</xdr:col>
      <xdr:colOff>657225</xdr:colOff>
      <xdr:row>3</xdr:row>
      <xdr:rowOff>457200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123825</xdr:rowOff>
    </xdr:from>
    <xdr:to>
      <xdr:col>10</xdr:col>
      <xdr:colOff>666750</xdr:colOff>
      <xdr:row>7</xdr:row>
      <xdr:rowOff>457200</xdr:rowOff>
    </xdr:to>
    <xdr:pic>
      <xdr:nvPicPr>
        <xdr:cNvPr id="8" name="Picture 1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123825</xdr:rowOff>
    </xdr:from>
    <xdr:to>
      <xdr:col>10</xdr:col>
      <xdr:colOff>666750</xdr:colOff>
      <xdr:row>8</xdr:row>
      <xdr:rowOff>457200</xdr:rowOff>
    </xdr:to>
    <xdr:pic>
      <xdr:nvPicPr>
        <xdr:cNvPr id="9" name="Picture 1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95250</xdr:rowOff>
    </xdr:from>
    <xdr:to>
      <xdr:col>10</xdr:col>
      <xdr:colOff>647700</xdr:colOff>
      <xdr:row>5</xdr:row>
      <xdr:rowOff>428625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95250</xdr:rowOff>
    </xdr:from>
    <xdr:to>
      <xdr:col>10</xdr:col>
      <xdr:colOff>647700</xdr:colOff>
      <xdr:row>11</xdr:row>
      <xdr:rowOff>428625</xdr:rowOff>
    </xdr:to>
    <xdr:pic>
      <xdr:nvPicPr>
        <xdr:cNvPr id="11" name="Picture 1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123825</xdr:rowOff>
    </xdr:from>
    <xdr:to>
      <xdr:col>10</xdr:col>
      <xdr:colOff>657225</xdr:colOff>
      <xdr:row>10</xdr:row>
      <xdr:rowOff>457200</xdr:rowOff>
    </xdr:to>
    <xdr:pic>
      <xdr:nvPicPr>
        <xdr:cNvPr id="12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133350</xdr:rowOff>
    </xdr:from>
    <xdr:to>
      <xdr:col>10</xdr:col>
      <xdr:colOff>657225</xdr:colOff>
      <xdr:row>6</xdr:row>
      <xdr:rowOff>466725</xdr:rowOff>
    </xdr:to>
    <xdr:pic>
      <xdr:nvPicPr>
        <xdr:cNvPr id="13" name="Picture 1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33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4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133350</xdr:rowOff>
    </xdr:from>
    <xdr:to>
      <xdr:col>10</xdr:col>
      <xdr:colOff>657225</xdr:colOff>
      <xdr:row>12</xdr:row>
      <xdr:rowOff>466725</xdr:rowOff>
    </xdr:to>
    <xdr:pic>
      <xdr:nvPicPr>
        <xdr:cNvPr id="15" name="Picture 1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6534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123825</xdr:rowOff>
    </xdr:from>
    <xdr:to>
      <xdr:col>10</xdr:col>
      <xdr:colOff>657225</xdr:colOff>
      <xdr:row>13</xdr:row>
      <xdr:rowOff>457200</xdr:rowOff>
    </xdr:to>
    <xdr:pic>
      <xdr:nvPicPr>
        <xdr:cNvPr id="16" name="Picture 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123825</xdr:rowOff>
    </xdr:from>
    <xdr:to>
      <xdr:col>10</xdr:col>
      <xdr:colOff>657225</xdr:colOff>
      <xdr:row>14</xdr:row>
      <xdr:rowOff>457200</xdr:rowOff>
    </xdr:to>
    <xdr:pic>
      <xdr:nvPicPr>
        <xdr:cNvPr id="17" name="Picture 1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8" name="Picture 1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104775</xdr:rowOff>
    </xdr:from>
    <xdr:to>
      <xdr:col>10</xdr:col>
      <xdr:colOff>676275</xdr:colOff>
      <xdr:row>16</xdr:row>
      <xdr:rowOff>438150</xdr:rowOff>
    </xdr:to>
    <xdr:pic>
      <xdr:nvPicPr>
        <xdr:cNvPr id="19" name="Picture 1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133350</xdr:rowOff>
    </xdr:from>
    <xdr:to>
      <xdr:col>10</xdr:col>
      <xdr:colOff>657225</xdr:colOff>
      <xdr:row>17</xdr:row>
      <xdr:rowOff>466725</xdr:rowOff>
    </xdr:to>
    <xdr:pic>
      <xdr:nvPicPr>
        <xdr:cNvPr id="20" name="Picture 1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9201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1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1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133350</xdr:rowOff>
    </xdr:from>
    <xdr:to>
      <xdr:col>10</xdr:col>
      <xdr:colOff>657225</xdr:colOff>
      <xdr:row>22</xdr:row>
      <xdr:rowOff>466725</xdr:rowOff>
    </xdr:to>
    <xdr:pic>
      <xdr:nvPicPr>
        <xdr:cNvPr id="25" name="Picture 1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868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123825</xdr:rowOff>
    </xdr:from>
    <xdr:to>
      <xdr:col>10</xdr:col>
      <xdr:colOff>657225</xdr:colOff>
      <xdr:row>23</xdr:row>
      <xdr:rowOff>457200</xdr:rowOff>
    </xdr:to>
    <xdr:pic>
      <xdr:nvPicPr>
        <xdr:cNvPr id="26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123825</xdr:rowOff>
    </xdr:from>
    <xdr:to>
      <xdr:col>10</xdr:col>
      <xdr:colOff>657225</xdr:colOff>
      <xdr:row>25</xdr:row>
      <xdr:rowOff>457200</xdr:rowOff>
    </xdr:to>
    <xdr:pic>
      <xdr:nvPicPr>
        <xdr:cNvPr id="28" name="Picture 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95250</xdr:rowOff>
    </xdr:from>
    <xdr:to>
      <xdr:col>10</xdr:col>
      <xdr:colOff>647700</xdr:colOff>
      <xdr:row>26</xdr:row>
      <xdr:rowOff>428625</xdr:rowOff>
    </xdr:to>
    <xdr:pic>
      <xdr:nvPicPr>
        <xdr:cNvPr id="29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95250</xdr:rowOff>
    </xdr:from>
    <xdr:to>
      <xdr:col>10</xdr:col>
      <xdr:colOff>647700</xdr:colOff>
      <xdr:row>27</xdr:row>
      <xdr:rowOff>428625</xdr:rowOff>
    </xdr:to>
    <xdr:pic>
      <xdr:nvPicPr>
        <xdr:cNvPr id="30" name="Picture 1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133350</xdr:rowOff>
    </xdr:from>
    <xdr:to>
      <xdr:col>10</xdr:col>
      <xdr:colOff>657225</xdr:colOff>
      <xdr:row>28</xdr:row>
      <xdr:rowOff>466725</xdr:rowOff>
    </xdr:to>
    <xdr:pic>
      <xdr:nvPicPr>
        <xdr:cNvPr id="31" name="Picture 19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5068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133350</xdr:rowOff>
    </xdr:from>
    <xdr:to>
      <xdr:col>10</xdr:col>
      <xdr:colOff>657225</xdr:colOff>
      <xdr:row>29</xdr:row>
      <xdr:rowOff>466725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5601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95250</xdr:rowOff>
    </xdr:from>
    <xdr:to>
      <xdr:col>10</xdr:col>
      <xdr:colOff>647700</xdr:colOff>
      <xdr:row>30</xdr:row>
      <xdr:rowOff>428625</xdr:rowOff>
    </xdr:to>
    <xdr:pic>
      <xdr:nvPicPr>
        <xdr:cNvPr id="33" name="Picture 1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123825</xdr:rowOff>
    </xdr:from>
    <xdr:to>
      <xdr:col>10</xdr:col>
      <xdr:colOff>657225</xdr:colOff>
      <xdr:row>31</xdr:row>
      <xdr:rowOff>457200</xdr:rowOff>
    </xdr:to>
    <xdr:pic>
      <xdr:nvPicPr>
        <xdr:cNvPr id="34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19</v>
      </c>
      <c r="O1" s="65" t="s">
        <v>20</v>
      </c>
      <c r="P1" s="67" t="s">
        <v>21</v>
      </c>
      <c r="Q1" s="65" t="s">
        <v>14</v>
      </c>
      <c r="R1" s="65" t="s">
        <v>51</v>
      </c>
      <c r="S1" s="67" t="s">
        <v>52</v>
      </c>
      <c r="T1" s="63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42736</v>
      </c>
      <c r="B3" s="13">
        <v>3</v>
      </c>
      <c r="C3" s="12">
        <v>10</v>
      </c>
      <c r="D3" s="4" t="s">
        <v>62</v>
      </c>
      <c r="E3" s="10">
        <v>0.3</v>
      </c>
      <c r="F3" s="39">
        <v>3</v>
      </c>
      <c r="G3" s="41" t="s">
        <v>66</v>
      </c>
      <c r="H3" s="15">
        <v>22</v>
      </c>
      <c r="I3" s="4" t="s">
        <v>58</v>
      </c>
      <c r="J3" s="5" t="s">
        <v>60</v>
      </c>
      <c r="K3" s="6"/>
      <c r="L3" s="1">
        <v>1022</v>
      </c>
      <c r="M3" s="7" t="s">
        <v>104</v>
      </c>
      <c r="N3" s="8"/>
      <c r="O3" s="8">
        <v>0.5</v>
      </c>
      <c r="P3" s="9">
        <v>2</v>
      </c>
      <c r="Q3" s="8">
        <v>87</v>
      </c>
      <c r="R3" s="20">
        <v>95</v>
      </c>
      <c r="S3" s="45" t="s">
        <v>56</v>
      </c>
      <c r="T3" s="24"/>
    </row>
    <row r="4" spans="1:20" ht="42" customHeight="1">
      <c r="A4" s="23">
        <v>42737</v>
      </c>
      <c r="B4" s="13">
        <v>3</v>
      </c>
      <c r="C4" s="12">
        <v>11</v>
      </c>
      <c r="D4" s="4"/>
      <c r="E4" s="10">
        <v>0</v>
      </c>
      <c r="F4" s="39">
        <v>4</v>
      </c>
      <c r="G4" s="41" t="s">
        <v>57</v>
      </c>
      <c r="H4" s="15">
        <v>36</v>
      </c>
      <c r="I4" s="4" t="s">
        <v>54</v>
      </c>
      <c r="J4" s="5" t="s">
        <v>60</v>
      </c>
      <c r="K4" s="6"/>
      <c r="L4" s="1">
        <v>1015</v>
      </c>
      <c r="M4" s="7" t="s">
        <v>105</v>
      </c>
      <c r="N4" s="8"/>
      <c r="O4" s="8">
        <v>0.5</v>
      </c>
      <c r="P4" s="9">
        <v>2</v>
      </c>
      <c r="Q4" s="8">
        <v>84</v>
      </c>
      <c r="R4" s="8">
        <v>96</v>
      </c>
      <c r="S4" s="9"/>
      <c r="T4" s="25"/>
    </row>
    <row r="5" spans="1:20" ht="42" customHeight="1">
      <c r="A5" s="23">
        <v>43103</v>
      </c>
      <c r="B5" s="13">
        <v>5</v>
      </c>
      <c r="C5" s="12">
        <v>9</v>
      </c>
      <c r="D5" s="4" t="s">
        <v>106</v>
      </c>
      <c r="E5" s="10">
        <v>13.5</v>
      </c>
      <c r="F5" s="39">
        <v>6</v>
      </c>
      <c r="G5" s="41" t="s">
        <v>57</v>
      </c>
      <c r="H5" s="15">
        <v>51</v>
      </c>
      <c r="I5" s="4" t="s">
        <v>58</v>
      </c>
      <c r="J5" s="5" t="s">
        <v>60</v>
      </c>
      <c r="K5" s="6"/>
      <c r="L5" s="1">
        <v>1007</v>
      </c>
      <c r="M5" s="7" t="s">
        <v>107</v>
      </c>
      <c r="N5" s="8" t="s">
        <v>61</v>
      </c>
      <c r="O5" s="8">
        <v>2</v>
      </c>
      <c r="P5" s="9">
        <v>3</v>
      </c>
      <c r="Q5" s="8">
        <v>87</v>
      </c>
      <c r="R5" s="8">
        <v>79</v>
      </c>
      <c r="S5" s="9" t="s">
        <v>56</v>
      </c>
      <c r="T5" s="25"/>
    </row>
    <row r="6" spans="1:20" ht="42" customHeight="1">
      <c r="A6" s="23">
        <v>43104</v>
      </c>
      <c r="B6" s="13">
        <v>2</v>
      </c>
      <c r="C6" s="12">
        <v>7</v>
      </c>
      <c r="D6" s="4" t="s">
        <v>109</v>
      </c>
      <c r="E6" s="10">
        <v>23</v>
      </c>
      <c r="F6" s="39">
        <v>3</v>
      </c>
      <c r="G6" s="41" t="s">
        <v>66</v>
      </c>
      <c r="H6" s="15">
        <v>22</v>
      </c>
      <c r="I6" s="4" t="s">
        <v>58</v>
      </c>
      <c r="J6" s="5" t="s">
        <v>58</v>
      </c>
      <c r="K6" s="6"/>
      <c r="L6" s="1">
        <v>993</v>
      </c>
      <c r="M6" s="7" t="s">
        <v>108</v>
      </c>
      <c r="N6" s="8"/>
      <c r="O6" s="8"/>
      <c r="P6" s="9">
        <v>1</v>
      </c>
      <c r="Q6" s="8">
        <v>94</v>
      </c>
      <c r="R6" s="8">
        <v>100</v>
      </c>
      <c r="S6" s="9" t="s">
        <v>56</v>
      </c>
      <c r="T6" s="25"/>
    </row>
    <row r="7" spans="1:20" ht="42" customHeight="1">
      <c r="A7" s="23">
        <v>43105</v>
      </c>
      <c r="B7" s="13">
        <v>-1</v>
      </c>
      <c r="C7" s="12">
        <v>3</v>
      </c>
      <c r="D7" s="4" t="s">
        <v>110</v>
      </c>
      <c r="E7" s="10">
        <v>6</v>
      </c>
      <c r="F7" s="39">
        <v>5</v>
      </c>
      <c r="G7" s="41" t="s">
        <v>66</v>
      </c>
      <c r="H7" s="15">
        <v>42</v>
      </c>
      <c r="I7" s="4" t="s">
        <v>58</v>
      </c>
      <c r="J7" s="5" t="s">
        <v>58</v>
      </c>
      <c r="K7" s="6"/>
      <c r="L7" s="1">
        <v>1005</v>
      </c>
      <c r="M7" s="7" t="s">
        <v>111</v>
      </c>
      <c r="N7" s="8"/>
      <c r="O7" s="8"/>
      <c r="P7" s="9">
        <v>-2</v>
      </c>
      <c r="Q7" s="8">
        <v>93</v>
      </c>
      <c r="R7" s="8">
        <v>98</v>
      </c>
      <c r="S7" s="9" t="s">
        <v>55</v>
      </c>
      <c r="T7" s="25" t="s">
        <v>61</v>
      </c>
    </row>
    <row r="8" spans="1:20" ht="42" customHeight="1">
      <c r="A8" s="23">
        <v>43106</v>
      </c>
      <c r="B8" s="13">
        <v>-6</v>
      </c>
      <c r="C8" s="12">
        <v>0</v>
      </c>
      <c r="D8" s="4"/>
      <c r="E8" s="10">
        <v>0</v>
      </c>
      <c r="F8" s="39">
        <v>3</v>
      </c>
      <c r="G8" s="41" t="s">
        <v>66</v>
      </c>
      <c r="H8" s="15">
        <v>23</v>
      </c>
      <c r="I8" s="4" t="s">
        <v>58</v>
      </c>
      <c r="J8" s="5" t="s">
        <v>65</v>
      </c>
      <c r="K8" s="6"/>
      <c r="L8" s="1">
        <v>1020</v>
      </c>
      <c r="M8" s="7" t="s">
        <v>112</v>
      </c>
      <c r="N8" s="8"/>
      <c r="O8" s="8">
        <v>5.5</v>
      </c>
      <c r="P8" s="9">
        <v>-7</v>
      </c>
      <c r="Q8" s="8">
        <v>89</v>
      </c>
      <c r="R8" s="8">
        <v>28</v>
      </c>
      <c r="S8" s="9" t="s">
        <v>55</v>
      </c>
      <c r="T8" s="25" t="s">
        <v>61</v>
      </c>
    </row>
    <row r="9" spans="1:20" ht="42" customHeight="1">
      <c r="A9" s="23">
        <v>43107</v>
      </c>
      <c r="B9" s="13">
        <v>-6</v>
      </c>
      <c r="C9" s="12">
        <v>0</v>
      </c>
      <c r="D9" s="4" t="s">
        <v>113</v>
      </c>
      <c r="E9" s="10">
        <v>1.2</v>
      </c>
      <c r="F9" s="39">
        <v>3</v>
      </c>
      <c r="G9" s="41" t="s">
        <v>57</v>
      </c>
      <c r="H9" s="15">
        <v>24</v>
      </c>
      <c r="I9" s="4" t="s">
        <v>67</v>
      </c>
      <c r="J9" s="5" t="s">
        <v>54</v>
      </c>
      <c r="K9" s="6"/>
      <c r="L9" s="1">
        <v>1013</v>
      </c>
      <c r="M9" s="7" t="s">
        <v>114</v>
      </c>
      <c r="N9" s="8"/>
      <c r="O9" s="8">
        <v>3</v>
      </c>
      <c r="P9" s="9">
        <v>-7</v>
      </c>
      <c r="Q9" s="8">
        <v>91</v>
      </c>
      <c r="R9" s="8">
        <v>59</v>
      </c>
      <c r="S9" s="9" t="s">
        <v>55</v>
      </c>
      <c r="T9" s="25" t="s">
        <v>61</v>
      </c>
    </row>
    <row r="10" spans="1:20" ht="42" customHeight="1">
      <c r="A10" s="23">
        <v>43108</v>
      </c>
      <c r="B10" s="13">
        <v>-4</v>
      </c>
      <c r="C10" s="12">
        <v>0</v>
      </c>
      <c r="D10" s="4" t="s">
        <v>115</v>
      </c>
      <c r="E10" s="10">
        <v>4</v>
      </c>
      <c r="F10" s="39">
        <v>4</v>
      </c>
      <c r="G10" s="41" t="s">
        <v>57</v>
      </c>
      <c r="H10" s="15">
        <v>32</v>
      </c>
      <c r="I10" s="4" t="s">
        <v>58</v>
      </c>
      <c r="J10" s="5" t="s">
        <v>58</v>
      </c>
      <c r="K10" s="6"/>
      <c r="L10" s="1">
        <v>1004</v>
      </c>
      <c r="M10" s="7" t="s">
        <v>116</v>
      </c>
      <c r="N10" s="8"/>
      <c r="O10" s="8"/>
      <c r="P10" s="9">
        <v>-3</v>
      </c>
      <c r="Q10" s="8">
        <v>92</v>
      </c>
      <c r="R10" s="8">
        <v>98</v>
      </c>
      <c r="S10" s="9" t="s">
        <v>55</v>
      </c>
      <c r="T10" s="25" t="s">
        <v>61</v>
      </c>
    </row>
    <row r="11" spans="1:20" ht="42" customHeight="1">
      <c r="A11" s="23">
        <v>43109</v>
      </c>
      <c r="B11" s="13">
        <v>-3</v>
      </c>
      <c r="C11" s="12">
        <v>1</v>
      </c>
      <c r="D11" s="4" t="s">
        <v>117</v>
      </c>
      <c r="E11" s="10">
        <v>2.4</v>
      </c>
      <c r="F11" s="39">
        <v>5</v>
      </c>
      <c r="G11" s="41" t="s">
        <v>57</v>
      </c>
      <c r="H11" s="15">
        <v>43</v>
      </c>
      <c r="I11" s="4" t="s">
        <v>58</v>
      </c>
      <c r="J11" s="5" t="s">
        <v>58</v>
      </c>
      <c r="K11" s="6"/>
      <c r="L11" s="1">
        <v>996</v>
      </c>
      <c r="M11" s="7" t="s">
        <v>119</v>
      </c>
      <c r="N11" s="8"/>
      <c r="O11" s="8"/>
      <c r="P11" s="9">
        <v>-3</v>
      </c>
      <c r="Q11" s="8">
        <v>93</v>
      </c>
      <c r="R11" s="8">
        <v>99</v>
      </c>
      <c r="S11" s="9" t="s">
        <v>55</v>
      </c>
      <c r="T11" s="25" t="s">
        <v>61</v>
      </c>
    </row>
    <row r="12" spans="1:20" ht="42" customHeight="1">
      <c r="A12" s="23">
        <v>43110</v>
      </c>
      <c r="B12" s="13">
        <v>0</v>
      </c>
      <c r="C12" s="12">
        <v>1</v>
      </c>
      <c r="D12" s="4" t="s">
        <v>117</v>
      </c>
      <c r="E12" s="10">
        <v>3</v>
      </c>
      <c r="F12" s="39">
        <v>2</v>
      </c>
      <c r="G12" s="41" t="s">
        <v>74</v>
      </c>
      <c r="H12" s="15">
        <v>17</v>
      </c>
      <c r="I12" s="4" t="s">
        <v>58</v>
      </c>
      <c r="J12" s="5" t="s">
        <v>58</v>
      </c>
      <c r="K12" s="6"/>
      <c r="L12" s="1">
        <v>1020</v>
      </c>
      <c r="M12" s="7" t="s">
        <v>118</v>
      </c>
      <c r="N12" s="8"/>
      <c r="O12" s="8"/>
      <c r="P12" s="9">
        <v>0</v>
      </c>
      <c r="Q12" s="8">
        <v>95</v>
      </c>
      <c r="R12" s="8">
        <v>100</v>
      </c>
      <c r="S12" s="9" t="s">
        <v>55</v>
      </c>
      <c r="T12" s="25" t="s">
        <v>61</v>
      </c>
    </row>
    <row r="13" spans="1:20" ht="42" customHeight="1">
      <c r="A13" s="23">
        <v>43111</v>
      </c>
      <c r="B13" s="13">
        <v>-3</v>
      </c>
      <c r="C13" s="12">
        <v>0</v>
      </c>
      <c r="D13" s="4"/>
      <c r="E13" s="10">
        <v>0</v>
      </c>
      <c r="F13" s="39">
        <v>2</v>
      </c>
      <c r="G13" s="41" t="s">
        <v>77</v>
      </c>
      <c r="H13" s="15">
        <v>15</v>
      </c>
      <c r="I13" s="4" t="s">
        <v>58</v>
      </c>
      <c r="J13" s="5" t="s">
        <v>58</v>
      </c>
      <c r="K13" s="6"/>
      <c r="L13" s="1">
        <v>1034</v>
      </c>
      <c r="M13" s="7" t="s">
        <v>120</v>
      </c>
      <c r="N13" s="8"/>
      <c r="O13" s="8"/>
      <c r="P13" s="9">
        <v>-4</v>
      </c>
      <c r="Q13" s="8">
        <v>94</v>
      </c>
      <c r="R13" s="8">
        <v>99</v>
      </c>
      <c r="S13" s="9"/>
      <c r="T13" s="25" t="s">
        <v>61</v>
      </c>
    </row>
    <row r="14" spans="1:20" ht="42" customHeight="1">
      <c r="A14" s="23">
        <v>43112</v>
      </c>
      <c r="B14" s="13">
        <v>-4</v>
      </c>
      <c r="C14" s="12">
        <v>1</v>
      </c>
      <c r="D14" s="4"/>
      <c r="E14" s="10">
        <v>0</v>
      </c>
      <c r="F14" s="39">
        <v>2</v>
      </c>
      <c r="G14" s="41" t="s">
        <v>66</v>
      </c>
      <c r="H14" s="15">
        <v>17</v>
      </c>
      <c r="I14" s="4" t="s">
        <v>58</v>
      </c>
      <c r="J14" s="5" t="s">
        <v>60</v>
      </c>
      <c r="K14" s="6"/>
      <c r="L14" s="1">
        <v>1037</v>
      </c>
      <c r="M14" s="7" t="s">
        <v>121</v>
      </c>
      <c r="N14" s="8"/>
      <c r="O14" s="8">
        <v>1</v>
      </c>
      <c r="P14" s="9">
        <v>-5</v>
      </c>
      <c r="Q14" s="8">
        <v>92</v>
      </c>
      <c r="R14" s="8">
        <v>91</v>
      </c>
      <c r="S14" s="9"/>
      <c r="T14" s="25" t="s">
        <v>122</v>
      </c>
    </row>
    <row r="15" spans="1:20" ht="42" customHeight="1">
      <c r="A15" s="23">
        <v>43113</v>
      </c>
      <c r="B15" s="13">
        <v>-1</v>
      </c>
      <c r="C15" s="12">
        <v>3</v>
      </c>
      <c r="D15" s="4"/>
      <c r="E15" s="10">
        <v>0</v>
      </c>
      <c r="F15" s="39">
        <v>3</v>
      </c>
      <c r="G15" s="41" t="s">
        <v>66</v>
      </c>
      <c r="H15" s="15">
        <v>29</v>
      </c>
      <c r="I15" s="4" t="s">
        <v>58</v>
      </c>
      <c r="J15" s="5" t="s">
        <v>60</v>
      </c>
      <c r="K15" s="6"/>
      <c r="L15" s="1">
        <v>1035</v>
      </c>
      <c r="M15" s="7" t="s">
        <v>123</v>
      </c>
      <c r="N15" s="8"/>
      <c r="O15" s="8">
        <v>2</v>
      </c>
      <c r="P15" s="9">
        <v>-3</v>
      </c>
      <c r="Q15" s="8">
        <v>89</v>
      </c>
      <c r="R15" s="8">
        <v>81</v>
      </c>
      <c r="S15" s="9"/>
      <c r="T15" s="25" t="s">
        <v>61</v>
      </c>
    </row>
    <row r="16" spans="1:20" ht="42" customHeight="1">
      <c r="A16" s="23">
        <v>43114</v>
      </c>
      <c r="B16" s="13">
        <v>-1</v>
      </c>
      <c r="C16" s="12">
        <v>2</v>
      </c>
      <c r="D16" s="4" t="s">
        <v>124</v>
      </c>
      <c r="E16" s="10">
        <v>2</v>
      </c>
      <c r="F16" s="39">
        <v>3</v>
      </c>
      <c r="G16" s="41" t="s">
        <v>66</v>
      </c>
      <c r="H16" s="15">
        <v>28</v>
      </c>
      <c r="I16" s="4" t="s">
        <v>67</v>
      </c>
      <c r="J16" s="5" t="s">
        <v>60</v>
      </c>
      <c r="K16" s="6"/>
      <c r="L16" s="1">
        <v>1030</v>
      </c>
      <c r="M16" s="7" t="s">
        <v>125</v>
      </c>
      <c r="N16" s="8"/>
      <c r="O16" s="8">
        <v>3</v>
      </c>
      <c r="P16" s="9">
        <v>-3</v>
      </c>
      <c r="Q16" s="8">
        <v>87</v>
      </c>
      <c r="R16" s="8">
        <v>71</v>
      </c>
      <c r="S16" s="9" t="s">
        <v>56</v>
      </c>
      <c r="T16" s="25" t="s">
        <v>61</v>
      </c>
    </row>
    <row r="17" spans="1:20" ht="42" customHeight="1">
      <c r="A17" s="23">
        <v>43115</v>
      </c>
      <c r="B17" s="13">
        <v>-4</v>
      </c>
      <c r="C17" s="12">
        <v>1</v>
      </c>
      <c r="D17" s="4"/>
      <c r="E17" s="10">
        <v>0</v>
      </c>
      <c r="F17" s="39">
        <v>2</v>
      </c>
      <c r="G17" s="41" t="s">
        <v>74</v>
      </c>
      <c r="H17" s="15">
        <v>18</v>
      </c>
      <c r="I17" s="4" t="s">
        <v>58</v>
      </c>
      <c r="J17" s="5" t="s">
        <v>60</v>
      </c>
      <c r="K17" s="6"/>
      <c r="L17" s="1">
        <v>1029</v>
      </c>
      <c r="M17" s="7" t="s">
        <v>127</v>
      </c>
      <c r="N17" s="8"/>
      <c r="O17" s="8">
        <v>1</v>
      </c>
      <c r="P17" s="9">
        <v>-4</v>
      </c>
      <c r="Q17" s="8">
        <v>90</v>
      </c>
      <c r="R17" s="8">
        <v>88</v>
      </c>
      <c r="S17" s="9"/>
      <c r="T17" s="25" t="s">
        <v>61</v>
      </c>
    </row>
    <row r="18" spans="1:20" ht="42" customHeight="1">
      <c r="A18" s="23">
        <v>43116</v>
      </c>
      <c r="B18" s="13">
        <v>-6</v>
      </c>
      <c r="C18" s="12">
        <v>2</v>
      </c>
      <c r="D18" s="4" t="s">
        <v>126</v>
      </c>
      <c r="E18" s="44">
        <v>1</v>
      </c>
      <c r="F18" s="39">
        <v>4</v>
      </c>
      <c r="G18" s="41" t="s">
        <v>66</v>
      </c>
      <c r="H18" s="15">
        <v>32</v>
      </c>
      <c r="I18" s="4" t="s">
        <v>54</v>
      </c>
      <c r="J18" s="5" t="s">
        <v>54</v>
      </c>
      <c r="K18" s="6"/>
      <c r="L18" s="1">
        <v>1025</v>
      </c>
      <c r="M18" s="7" t="s">
        <v>128</v>
      </c>
      <c r="N18" s="8"/>
      <c r="O18" s="8">
        <v>3</v>
      </c>
      <c r="P18" s="9">
        <v>-6</v>
      </c>
      <c r="Q18" s="8">
        <v>64</v>
      </c>
      <c r="R18" s="8">
        <v>91</v>
      </c>
      <c r="S18" s="9" t="s">
        <v>55</v>
      </c>
      <c r="T18" s="25" t="s">
        <v>61</v>
      </c>
    </row>
    <row r="19" spans="1:20" ht="42" customHeight="1">
      <c r="A19" s="23">
        <v>43117</v>
      </c>
      <c r="B19" s="13">
        <v>-1</v>
      </c>
      <c r="C19" s="12">
        <v>3</v>
      </c>
      <c r="D19" s="4" t="s">
        <v>129</v>
      </c>
      <c r="E19" s="10">
        <v>11.5</v>
      </c>
      <c r="F19" s="39">
        <v>5</v>
      </c>
      <c r="G19" s="41" t="s">
        <v>74</v>
      </c>
      <c r="H19" s="15">
        <v>44</v>
      </c>
      <c r="I19" s="4" t="s">
        <v>58</v>
      </c>
      <c r="J19" s="5" t="s">
        <v>58</v>
      </c>
      <c r="K19" s="6"/>
      <c r="L19" s="1">
        <v>1030</v>
      </c>
      <c r="M19" s="7" t="s">
        <v>130</v>
      </c>
      <c r="N19" s="8"/>
      <c r="O19" s="8"/>
      <c r="P19" s="9">
        <v>-1</v>
      </c>
      <c r="Q19" s="8">
        <v>94</v>
      </c>
      <c r="R19" s="8">
        <v>99</v>
      </c>
      <c r="S19" s="9" t="s">
        <v>56</v>
      </c>
      <c r="T19" s="25"/>
    </row>
    <row r="20" spans="1:20" ht="42" customHeight="1">
      <c r="A20" s="23">
        <v>43118</v>
      </c>
      <c r="B20" s="13">
        <v>-1</v>
      </c>
      <c r="C20" s="12">
        <v>1</v>
      </c>
      <c r="D20" s="4" t="s">
        <v>131</v>
      </c>
      <c r="E20" s="10">
        <v>2</v>
      </c>
      <c r="F20" s="39">
        <v>3</v>
      </c>
      <c r="G20" s="41" t="s">
        <v>74</v>
      </c>
      <c r="H20" s="15">
        <v>27</v>
      </c>
      <c r="I20" s="4" t="s">
        <v>58</v>
      </c>
      <c r="J20" s="5" t="s">
        <v>58</v>
      </c>
      <c r="K20" s="6"/>
      <c r="L20" s="1">
        <v>1035</v>
      </c>
      <c r="M20" s="7" t="s">
        <v>132</v>
      </c>
      <c r="N20" s="8"/>
      <c r="O20" s="8"/>
      <c r="P20" s="9">
        <v>-1</v>
      </c>
      <c r="Q20" s="8">
        <v>93</v>
      </c>
      <c r="R20" s="8">
        <v>98</v>
      </c>
      <c r="S20" s="9" t="s">
        <v>56</v>
      </c>
      <c r="T20" s="25"/>
    </row>
    <row r="21" spans="1:20" ht="42" customHeight="1">
      <c r="A21" s="23">
        <v>43119</v>
      </c>
      <c r="B21" s="13">
        <v>-3</v>
      </c>
      <c r="C21" s="12">
        <v>4</v>
      </c>
      <c r="D21" s="4" t="s">
        <v>113</v>
      </c>
      <c r="E21" s="10">
        <v>1</v>
      </c>
      <c r="F21" s="39">
        <v>4</v>
      </c>
      <c r="G21" s="41" t="s">
        <v>57</v>
      </c>
      <c r="H21" s="15">
        <v>38</v>
      </c>
      <c r="I21" s="4" t="s">
        <v>54</v>
      </c>
      <c r="J21" s="5" t="s">
        <v>65</v>
      </c>
      <c r="K21" s="6"/>
      <c r="L21" s="1">
        <v>1018</v>
      </c>
      <c r="M21" s="7" t="s">
        <v>133</v>
      </c>
      <c r="N21" s="8"/>
      <c r="O21" s="8">
        <v>6</v>
      </c>
      <c r="P21" s="9">
        <v>-3</v>
      </c>
      <c r="Q21" s="8">
        <v>88</v>
      </c>
      <c r="R21" s="8">
        <v>28</v>
      </c>
      <c r="S21" s="9" t="s">
        <v>55</v>
      </c>
      <c r="T21" s="25"/>
    </row>
    <row r="22" spans="1:20" ht="42" customHeight="1">
      <c r="A22" s="23">
        <v>43120</v>
      </c>
      <c r="B22" s="13">
        <v>-4</v>
      </c>
      <c r="C22" s="12">
        <v>0</v>
      </c>
      <c r="D22" s="4" t="s">
        <v>134</v>
      </c>
      <c r="E22" s="10">
        <v>4</v>
      </c>
      <c r="F22" s="39">
        <v>5</v>
      </c>
      <c r="G22" s="41" t="s">
        <v>74</v>
      </c>
      <c r="H22" s="15">
        <v>42</v>
      </c>
      <c r="I22" s="4" t="s">
        <v>58</v>
      </c>
      <c r="J22" s="5" t="s">
        <v>60</v>
      </c>
      <c r="K22" s="6"/>
      <c r="L22" s="1">
        <v>1014</v>
      </c>
      <c r="M22" s="7" t="s">
        <v>135</v>
      </c>
      <c r="N22" s="8"/>
      <c r="O22" s="8">
        <v>2</v>
      </c>
      <c r="P22" s="9">
        <v>-5</v>
      </c>
      <c r="Q22" s="8">
        <v>87</v>
      </c>
      <c r="R22" s="8">
        <v>76</v>
      </c>
      <c r="S22" s="9" t="s">
        <v>55</v>
      </c>
      <c r="T22" s="25" t="s">
        <v>61</v>
      </c>
    </row>
    <row r="23" spans="1:20" ht="42" customHeight="1">
      <c r="A23" s="23">
        <v>43121</v>
      </c>
      <c r="B23" s="13">
        <v>-7</v>
      </c>
      <c r="C23" s="12">
        <v>-1</v>
      </c>
      <c r="D23" s="4" t="s">
        <v>137</v>
      </c>
      <c r="E23" s="10">
        <v>2</v>
      </c>
      <c r="F23" s="39">
        <v>4</v>
      </c>
      <c r="G23" s="41" t="s">
        <v>74</v>
      </c>
      <c r="H23" s="15">
        <v>34</v>
      </c>
      <c r="I23" s="4" t="s">
        <v>67</v>
      </c>
      <c r="J23" s="5" t="s">
        <v>54</v>
      </c>
      <c r="K23" s="6"/>
      <c r="L23" s="1">
        <v>1026</v>
      </c>
      <c r="M23" s="7"/>
      <c r="N23" s="8"/>
      <c r="O23" s="8">
        <v>4</v>
      </c>
      <c r="P23" s="9"/>
      <c r="Q23" s="8"/>
      <c r="R23" s="8">
        <v>67</v>
      </c>
      <c r="S23" s="9" t="s">
        <v>55</v>
      </c>
      <c r="T23" s="25" t="s">
        <v>61</v>
      </c>
    </row>
    <row r="24" spans="1:20" ht="42" customHeight="1">
      <c r="A24" s="23">
        <v>43122</v>
      </c>
      <c r="B24" s="13">
        <v>-1</v>
      </c>
      <c r="C24" s="12">
        <v>1</v>
      </c>
      <c r="D24" s="4" t="s">
        <v>140</v>
      </c>
      <c r="E24" s="10">
        <v>6</v>
      </c>
      <c r="F24" s="39">
        <v>3</v>
      </c>
      <c r="G24" s="41" t="s">
        <v>74</v>
      </c>
      <c r="H24" s="15">
        <v>27</v>
      </c>
      <c r="I24" s="4" t="s">
        <v>58</v>
      </c>
      <c r="J24" s="5" t="s">
        <v>58</v>
      </c>
      <c r="K24" s="6"/>
      <c r="L24" s="1">
        <v>1030</v>
      </c>
      <c r="M24" s="58" t="s">
        <v>136</v>
      </c>
      <c r="N24" s="8"/>
      <c r="O24" s="8"/>
      <c r="P24" s="9"/>
      <c r="Q24" s="8"/>
      <c r="R24" s="8">
        <v>98</v>
      </c>
      <c r="S24" s="9" t="s">
        <v>55</v>
      </c>
      <c r="T24" s="25" t="s">
        <v>61</v>
      </c>
    </row>
    <row r="25" spans="1:20" ht="42" customHeight="1">
      <c r="A25" s="23">
        <v>43123</v>
      </c>
      <c r="B25" s="13">
        <v>0</v>
      </c>
      <c r="C25" s="12">
        <v>2</v>
      </c>
      <c r="D25" s="4" t="s">
        <v>102</v>
      </c>
      <c r="E25" s="10">
        <v>4</v>
      </c>
      <c r="F25" s="39">
        <v>3</v>
      </c>
      <c r="G25" s="41" t="s">
        <v>74</v>
      </c>
      <c r="H25" s="15">
        <v>25</v>
      </c>
      <c r="I25" s="4" t="s">
        <v>58</v>
      </c>
      <c r="J25" s="5" t="s">
        <v>58</v>
      </c>
      <c r="K25" s="6"/>
      <c r="L25" s="1">
        <v>1032</v>
      </c>
      <c r="M25" s="7"/>
      <c r="N25" s="8"/>
      <c r="O25" s="8"/>
      <c r="P25" s="9"/>
      <c r="Q25" s="8"/>
      <c r="R25" s="8">
        <v>99</v>
      </c>
      <c r="S25" s="9" t="s">
        <v>56</v>
      </c>
      <c r="T25" s="25" t="s">
        <v>61</v>
      </c>
    </row>
    <row r="26" spans="1:20" ht="42" customHeight="1">
      <c r="A26" s="23">
        <v>43124</v>
      </c>
      <c r="B26" s="13">
        <v>1</v>
      </c>
      <c r="C26" s="12">
        <v>4</v>
      </c>
      <c r="D26" s="4"/>
      <c r="E26" s="10"/>
      <c r="F26" s="39">
        <v>2</v>
      </c>
      <c r="G26" s="41" t="s">
        <v>74</v>
      </c>
      <c r="H26" s="15">
        <v>14</v>
      </c>
      <c r="I26" s="4" t="s">
        <v>58</v>
      </c>
      <c r="J26" s="5" t="s">
        <v>58</v>
      </c>
      <c r="K26" s="6"/>
      <c r="L26" s="1">
        <v>1031</v>
      </c>
      <c r="M26" s="7"/>
      <c r="N26" s="8"/>
      <c r="O26" s="8"/>
      <c r="P26" s="9"/>
      <c r="Q26" s="8"/>
      <c r="R26" s="8">
        <v>100</v>
      </c>
      <c r="S26" s="9"/>
      <c r="T26" s="25" t="s">
        <v>61</v>
      </c>
    </row>
    <row r="27" spans="1:20" ht="42" customHeight="1">
      <c r="A27" s="23">
        <v>43125</v>
      </c>
      <c r="B27" s="13">
        <v>-1</v>
      </c>
      <c r="C27" s="12">
        <v>1</v>
      </c>
      <c r="D27" s="4" t="s">
        <v>102</v>
      </c>
      <c r="E27" s="10">
        <v>2</v>
      </c>
      <c r="F27" s="39">
        <v>2</v>
      </c>
      <c r="G27" s="41" t="s">
        <v>74</v>
      </c>
      <c r="H27" s="15">
        <v>16</v>
      </c>
      <c r="I27" s="4" t="s">
        <v>58</v>
      </c>
      <c r="J27" s="5" t="s">
        <v>58</v>
      </c>
      <c r="K27" s="6"/>
      <c r="L27" s="1">
        <v>1031</v>
      </c>
      <c r="M27" s="7"/>
      <c r="N27" s="8"/>
      <c r="O27" s="8"/>
      <c r="P27" s="9"/>
      <c r="Q27" s="8"/>
      <c r="R27" s="8">
        <v>100</v>
      </c>
      <c r="S27" s="9" t="s">
        <v>56</v>
      </c>
      <c r="T27" s="25" t="s">
        <v>61</v>
      </c>
    </row>
    <row r="28" spans="1:20" ht="42" customHeight="1">
      <c r="A28" s="23">
        <v>43126</v>
      </c>
      <c r="B28" s="13">
        <v>-2</v>
      </c>
      <c r="C28" s="12">
        <v>0</v>
      </c>
      <c r="D28" s="4" t="s">
        <v>138</v>
      </c>
      <c r="E28" s="10">
        <v>1</v>
      </c>
      <c r="F28" s="39">
        <v>3</v>
      </c>
      <c r="G28" s="41" t="s">
        <v>66</v>
      </c>
      <c r="H28" s="15">
        <v>22</v>
      </c>
      <c r="I28" s="4" t="s">
        <v>54</v>
      </c>
      <c r="J28" s="5" t="s">
        <v>58</v>
      </c>
      <c r="K28" s="6"/>
      <c r="L28" s="1">
        <v>1027</v>
      </c>
      <c r="M28" s="7"/>
      <c r="N28" s="8"/>
      <c r="O28" s="8"/>
      <c r="P28" s="9"/>
      <c r="Q28" s="8"/>
      <c r="R28" s="8">
        <v>98</v>
      </c>
      <c r="S28" s="9" t="s">
        <v>55</v>
      </c>
      <c r="T28" s="25" t="s">
        <v>61</v>
      </c>
    </row>
    <row r="29" spans="1:20" ht="42" customHeight="1">
      <c r="A29" s="23">
        <v>43127</v>
      </c>
      <c r="B29" s="13">
        <v>-2</v>
      </c>
      <c r="C29" s="12">
        <v>1</v>
      </c>
      <c r="D29" s="4" t="s">
        <v>138</v>
      </c>
      <c r="E29" s="10">
        <v>1.5</v>
      </c>
      <c r="F29" s="39">
        <v>4</v>
      </c>
      <c r="G29" s="41" t="s">
        <v>57</v>
      </c>
      <c r="H29" s="15">
        <v>36</v>
      </c>
      <c r="I29" s="4" t="s">
        <v>54</v>
      </c>
      <c r="J29" s="5" t="s">
        <v>60</v>
      </c>
      <c r="K29" s="6"/>
      <c r="L29" s="1">
        <v>1017</v>
      </c>
      <c r="M29" s="7"/>
      <c r="N29" s="8"/>
      <c r="O29" s="8">
        <v>2</v>
      </c>
      <c r="P29" s="9"/>
      <c r="Q29" s="8"/>
      <c r="R29" s="8">
        <v>82</v>
      </c>
      <c r="S29" s="9" t="s">
        <v>55</v>
      </c>
      <c r="T29" s="25" t="s">
        <v>61</v>
      </c>
    </row>
    <row r="30" spans="1:20" ht="42" customHeight="1">
      <c r="A30" s="23">
        <v>43128</v>
      </c>
      <c r="B30" s="13">
        <v>0</v>
      </c>
      <c r="C30" s="12">
        <v>2</v>
      </c>
      <c r="D30" s="4"/>
      <c r="E30" s="10"/>
      <c r="F30" s="39">
        <v>5</v>
      </c>
      <c r="G30" s="41" t="s">
        <v>74</v>
      </c>
      <c r="H30" s="15">
        <v>41</v>
      </c>
      <c r="I30" s="4" t="s">
        <v>58</v>
      </c>
      <c r="J30" s="5" t="s">
        <v>58</v>
      </c>
      <c r="K30" s="6"/>
      <c r="L30" s="1">
        <v>1030</v>
      </c>
      <c r="M30" s="7"/>
      <c r="N30" s="8"/>
      <c r="O30" s="8"/>
      <c r="P30" s="9"/>
      <c r="Q30" s="8"/>
      <c r="R30" s="8">
        <v>96</v>
      </c>
      <c r="S30" s="9"/>
      <c r="T30" s="25" t="s">
        <v>61</v>
      </c>
    </row>
    <row r="31" spans="1:20" ht="42" customHeight="1">
      <c r="A31" s="23">
        <v>43129</v>
      </c>
      <c r="B31" s="13">
        <v>-1</v>
      </c>
      <c r="C31" s="12">
        <v>5</v>
      </c>
      <c r="D31" s="4" t="s">
        <v>139</v>
      </c>
      <c r="E31" s="10">
        <v>4</v>
      </c>
      <c r="F31" s="39">
        <v>6</v>
      </c>
      <c r="G31" s="41" t="s">
        <v>66</v>
      </c>
      <c r="H31" s="15">
        <v>52</v>
      </c>
      <c r="I31" s="4" t="s">
        <v>58</v>
      </c>
      <c r="J31" s="5" t="s">
        <v>60</v>
      </c>
      <c r="K31" s="6"/>
      <c r="L31" s="1">
        <v>1015</v>
      </c>
      <c r="M31" s="7" t="s">
        <v>141</v>
      </c>
      <c r="N31" s="8"/>
      <c r="O31" s="8">
        <v>1</v>
      </c>
      <c r="P31" s="9"/>
      <c r="Q31" s="8"/>
      <c r="R31" s="8">
        <v>87</v>
      </c>
      <c r="S31" s="9" t="s">
        <v>56</v>
      </c>
      <c r="T31" s="25"/>
    </row>
    <row r="32" spans="1:20" ht="42" customHeight="1">
      <c r="A32" s="23">
        <v>43130</v>
      </c>
      <c r="B32" s="13">
        <v>0</v>
      </c>
      <c r="C32" s="12">
        <v>5</v>
      </c>
      <c r="D32" s="4" t="s">
        <v>62</v>
      </c>
      <c r="E32" s="10">
        <v>0.6</v>
      </c>
      <c r="F32" s="39">
        <v>6</v>
      </c>
      <c r="G32" s="41" t="s">
        <v>74</v>
      </c>
      <c r="H32" s="15">
        <v>59</v>
      </c>
      <c r="I32" s="4" t="s">
        <v>58</v>
      </c>
      <c r="J32" s="5" t="s">
        <v>58</v>
      </c>
      <c r="K32" s="6"/>
      <c r="L32" s="1">
        <v>1020</v>
      </c>
      <c r="M32" s="7" t="s">
        <v>142</v>
      </c>
      <c r="N32" s="8"/>
      <c r="O32" s="8"/>
      <c r="P32" s="9">
        <v>0</v>
      </c>
      <c r="Q32" s="8">
        <v>82</v>
      </c>
      <c r="R32" s="8">
        <v>100</v>
      </c>
      <c r="S32" s="9" t="s">
        <v>56</v>
      </c>
      <c r="T32" s="25"/>
    </row>
    <row r="33" spans="1:20" ht="42" customHeight="1">
      <c r="A33" s="26">
        <v>43131</v>
      </c>
      <c r="B33" s="27">
        <v>-1</v>
      </c>
      <c r="C33" s="28">
        <v>0</v>
      </c>
      <c r="D33" s="29" t="s">
        <v>143</v>
      </c>
      <c r="E33" s="30">
        <v>6.5</v>
      </c>
      <c r="F33" s="40">
        <v>3</v>
      </c>
      <c r="G33" s="42" t="s">
        <v>57</v>
      </c>
      <c r="H33" s="31">
        <v>26</v>
      </c>
      <c r="I33" s="29" t="s">
        <v>58</v>
      </c>
      <c r="J33" s="32" t="s">
        <v>58</v>
      </c>
      <c r="K33" s="33"/>
      <c r="L33" s="34">
        <v>1001</v>
      </c>
      <c r="M33" s="35" t="s">
        <v>144</v>
      </c>
      <c r="N33" s="36"/>
      <c r="O33" s="36"/>
      <c r="P33" s="37">
        <v>-2</v>
      </c>
      <c r="Q33" s="36">
        <v>95</v>
      </c>
      <c r="R33" s="36">
        <v>100</v>
      </c>
      <c r="S33" s="37" t="s">
        <v>55</v>
      </c>
      <c r="T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0.4838709677419355</v>
      </c>
      <c r="E100" s="82" t="s">
        <v>31</v>
      </c>
      <c r="F100" s="82"/>
      <c r="G100" s="82"/>
      <c r="H100" s="82"/>
      <c r="I100" s="17">
        <f>SUM(E3:E33)</f>
        <v>102.5</v>
      </c>
      <c r="J100" s="82" t="s">
        <v>38</v>
      </c>
      <c r="K100" s="82"/>
      <c r="L100" s="18">
        <f>SUM(O3:O33)</f>
        <v>36.5</v>
      </c>
    </row>
    <row r="101" spans="1:12" ht="30" customHeight="1">
      <c r="A101" s="82" t="s">
        <v>27</v>
      </c>
      <c r="B101" s="82"/>
      <c r="C101" s="82"/>
      <c r="D101" s="16">
        <f>AVERAGE(B3:B33)</f>
        <v>-1.5806451612903225</v>
      </c>
      <c r="E101" s="82" t="s">
        <v>32</v>
      </c>
      <c r="F101" s="82"/>
      <c r="G101" s="82"/>
      <c r="H101" s="82"/>
      <c r="I101" s="17">
        <f>AVERAGE(E3:E33)</f>
        <v>3.5344827586206895</v>
      </c>
      <c r="J101" s="82" t="s">
        <v>39</v>
      </c>
      <c r="K101" s="82"/>
      <c r="L101" s="18">
        <f>COUNTIF(R3:R33,"&lt;31")</f>
        <v>2</v>
      </c>
    </row>
    <row r="102" spans="1:12" ht="30" customHeight="1">
      <c r="A102" s="82" t="s">
        <v>28</v>
      </c>
      <c r="B102" s="82"/>
      <c r="C102" s="82"/>
      <c r="D102" s="16">
        <f>AVERAGE(C3:C33)</f>
        <v>2.5483870967741935</v>
      </c>
      <c r="E102" s="82" t="s">
        <v>33</v>
      </c>
      <c r="F102" s="82"/>
      <c r="G102" s="82"/>
      <c r="H102" s="82"/>
      <c r="I102" s="17">
        <f>MAX(E3:E33)</f>
        <v>23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11</v>
      </c>
      <c r="E103" s="82" t="s">
        <v>34</v>
      </c>
      <c r="F103" s="82"/>
      <c r="G103" s="82"/>
      <c r="H103" s="82"/>
      <c r="I103" s="18">
        <f>COUNTA(S3:S33)</f>
        <v>24</v>
      </c>
      <c r="J103" s="82" t="s">
        <v>37</v>
      </c>
      <c r="K103" s="82"/>
      <c r="L103" s="18">
        <f>COUNTA(N3:N33)</f>
        <v>1</v>
      </c>
    </row>
    <row r="104" spans="1:12" ht="30" customHeight="1">
      <c r="A104" s="82" t="s">
        <v>24</v>
      </c>
      <c r="B104" s="82"/>
      <c r="C104" s="82"/>
      <c r="D104" s="18">
        <f>MIN(B3:B33,C3:C33)</f>
        <v>-7</v>
      </c>
      <c r="E104" s="82" t="s">
        <v>35</v>
      </c>
      <c r="F104" s="82"/>
      <c r="G104" s="82"/>
      <c r="H104" s="82"/>
      <c r="I104" s="18">
        <f>COUNTIF(S3:S33,"R")</f>
        <v>10</v>
      </c>
      <c r="J104" s="82" t="s">
        <v>45</v>
      </c>
      <c r="K104" s="82"/>
      <c r="L104" s="43">
        <f>AVERAGE(F3:F33)</f>
        <v>3.6129032258064515</v>
      </c>
    </row>
    <row r="105" spans="1:12" ht="30" customHeight="1">
      <c r="A105" s="82" t="s">
        <v>26</v>
      </c>
      <c r="B105" s="82"/>
      <c r="C105" s="82"/>
      <c r="D105" s="18">
        <f>MAX(B3:B33)</f>
        <v>5</v>
      </c>
      <c r="E105" s="82" t="s">
        <v>36</v>
      </c>
      <c r="F105" s="82"/>
      <c r="G105" s="82"/>
      <c r="H105" s="82"/>
      <c r="I105" s="18">
        <f>COUNTIF(S3:S33,"S")</f>
        <v>14</v>
      </c>
      <c r="J105" s="82" t="s">
        <v>46</v>
      </c>
      <c r="K105" s="82"/>
      <c r="L105" s="43">
        <f>AVERAGE(H3:H33)</f>
        <v>30.774193548387096</v>
      </c>
    </row>
    <row r="106" spans="1:12" ht="30" customHeight="1">
      <c r="A106" s="82" t="s">
        <v>25</v>
      </c>
      <c r="B106" s="82"/>
      <c r="C106" s="82"/>
      <c r="D106" s="18">
        <f>MIN(C3:C33)</f>
        <v>-1</v>
      </c>
      <c r="E106" s="82" t="s">
        <v>50</v>
      </c>
      <c r="F106" s="82"/>
      <c r="G106" s="82"/>
      <c r="H106" s="82"/>
      <c r="I106" s="18">
        <f>COUNTIF(F3:F33,"&gt;5")</f>
        <v>3</v>
      </c>
      <c r="J106" s="82" t="s">
        <v>47</v>
      </c>
      <c r="K106" s="82"/>
      <c r="L106" s="19">
        <f>COUNTA(T3:T33)</f>
        <v>22</v>
      </c>
    </row>
    <row r="107" spans="1:12" ht="30" customHeight="1">
      <c r="A107" s="82" t="s">
        <v>29</v>
      </c>
      <c r="B107" s="82"/>
      <c r="C107" s="82"/>
      <c r="D107" s="18">
        <f>COUNTIF(B3:B33,"&lt;1")</f>
        <v>26</v>
      </c>
      <c r="E107" s="82" t="s">
        <v>42</v>
      </c>
      <c r="F107" s="82"/>
      <c r="G107" s="82"/>
      <c r="H107" s="82"/>
      <c r="I107" s="17">
        <f>MAX(H3:H33)</f>
        <v>59</v>
      </c>
      <c r="J107" s="82" t="s">
        <v>48</v>
      </c>
      <c r="K107" s="82"/>
      <c r="L107" s="19">
        <v>60</v>
      </c>
    </row>
    <row r="108" spans="1:12" ht="30" customHeight="1">
      <c r="A108" s="82" t="s">
        <v>30</v>
      </c>
      <c r="B108" s="82"/>
      <c r="C108" s="82"/>
      <c r="D108" s="18">
        <f>COUNTIF(C3:C33,"&lt;1")</f>
        <v>8</v>
      </c>
      <c r="E108" s="82" t="s">
        <v>43</v>
      </c>
      <c r="F108" s="82"/>
      <c r="G108" s="82"/>
      <c r="H108" s="82"/>
      <c r="I108" s="18">
        <f>MAX(L3:L33)</f>
        <v>1037</v>
      </c>
      <c r="J108" s="82" t="s">
        <v>49</v>
      </c>
      <c r="K108" s="82"/>
      <c r="L108" s="19">
        <v>42.5</v>
      </c>
    </row>
    <row r="109" spans="1:12" ht="30" customHeight="1">
      <c r="A109" s="82" t="s">
        <v>40</v>
      </c>
      <c r="B109" s="82"/>
      <c r="C109" s="82"/>
      <c r="D109" s="18">
        <f>MIN(P3:P33)</f>
        <v>-7</v>
      </c>
      <c r="E109" s="82" t="s">
        <v>44</v>
      </c>
      <c r="F109" s="82"/>
      <c r="G109" s="82"/>
      <c r="H109" s="82"/>
      <c r="I109" s="18">
        <f>MIN(L3:L33)</f>
        <v>993</v>
      </c>
      <c r="J109" s="82"/>
      <c r="K109" s="82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444</v>
      </c>
      <c r="O1" s="65" t="s">
        <v>20</v>
      </c>
      <c r="P1" s="67" t="s">
        <v>345</v>
      </c>
      <c r="Q1" s="65" t="s">
        <v>344</v>
      </c>
      <c r="R1" s="65" t="s">
        <v>51</v>
      </c>
      <c r="S1" s="67" t="s">
        <v>227</v>
      </c>
      <c r="T1" s="63" t="s">
        <v>53</v>
      </c>
    </row>
    <row r="2" spans="1:20" ht="42" customHeight="1">
      <c r="A2" s="22" t="s">
        <v>84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43374</v>
      </c>
      <c r="B3" s="13">
        <v>5</v>
      </c>
      <c r="C3" s="12">
        <v>11</v>
      </c>
      <c r="D3" s="4" t="s">
        <v>436</v>
      </c>
      <c r="E3" s="10">
        <v>3.7</v>
      </c>
      <c r="F3" s="39">
        <v>4</v>
      </c>
      <c r="G3" s="41" t="s">
        <v>57</v>
      </c>
      <c r="H3" s="15">
        <v>34</v>
      </c>
      <c r="I3" s="4" t="s">
        <v>54</v>
      </c>
      <c r="J3" s="5" t="s">
        <v>60</v>
      </c>
      <c r="K3" s="6"/>
      <c r="L3" s="1">
        <v>1007</v>
      </c>
      <c r="M3" s="7" t="s">
        <v>443</v>
      </c>
      <c r="N3" s="8"/>
      <c r="O3" s="8">
        <v>1</v>
      </c>
      <c r="P3" s="9">
        <v>3</v>
      </c>
      <c r="Q3" s="8">
        <v>87</v>
      </c>
      <c r="R3" s="20">
        <v>92</v>
      </c>
      <c r="S3" s="45" t="s">
        <v>56</v>
      </c>
      <c r="T3" s="24"/>
    </row>
    <row r="4" spans="1:20" ht="42" customHeight="1">
      <c r="A4" s="23">
        <v>43375</v>
      </c>
      <c r="B4" s="13">
        <v>8</v>
      </c>
      <c r="C4" s="12">
        <v>14</v>
      </c>
      <c r="D4" s="4" t="s">
        <v>59</v>
      </c>
      <c r="E4" s="10">
        <v>9.6</v>
      </c>
      <c r="F4" s="39">
        <v>3</v>
      </c>
      <c r="G4" s="41" t="s">
        <v>66</v>
      </c>
      <c r="H4" s="15">
        <v>27</v>
      </c>
      <c r="I4" s="4" t="s">
        <v>58</v>
      </c>
      <c r="J4" s="5" t="s">
        <v>60</v>
      </c>
      <c r="K4" s="6"/>
      <c r="L4" s="1">
        <v>1015</v>
      </c>
      <c r="M4" s="7" t="s">
        <v>445</v>
      </c>
      <c r="N4" s="8"/>
      <c r="O4" s="8">
        <v>2</v>
      </c>
      <c r="P4" s="9">
        <v>5</v>
      </c>
      <c r="Q4" s="8">
        <v>87</v>
      </c>
      <c r="R4" s="8">
        <v>87</v>
      </c>
      <c r="S4" s="9" t="s">
        <v>56</v>
      </c>
      <c r="T4" s="25"/>
    </row>
    <row r="5" spans="1:20" ht="42" customHeight="1">
      <c r="A5" s="23">
        <v>43376</v>
      </c>
      <c r="B5" s="13">
        <v>7</v>
      </c>
      <c r="C5" s="12">
        <v>12</v>
      </c>
      <c r="D5" s="4" t="s">
        <v>59</v>
      </c>
      <c r="E5" s="10">
        <v>5.9</v>
      </c>
      <c r="F5" s="39">
        <v>4</v>
      </c>
      <c r="G5" s="41" t="s">
        <v>74</v>
      </c>
      <c r="H5" s="15">
        <v>34</v>
      </c>
      <c r="I5" s="4" t="s">
        <v>58</v>
      </c>
      <c r="J5" s="5" t="s">
        <v>60</v>
      </c>
      <c r="K5" s="6"/>
      <c r="L5" s="1">
        <v>1022</v>
      </c>
      <c r="M5" s="7" t="s">
        <v>446</v>
      </c>
      <c r="N5" s="8"/>
      <c r="O5" s="8">
        <v>1</v>
      </c>
      <c r="P5" s="9">
        <v>5</v>
      </c>
      <c r="Q5" s="8">
        <v>88</v>
      </c>
      <c r="R5" s="8">
        <v>94</v>
      </c>
      <c r="S5" s="9" t="s">
        <v>56</v>
      </c>
      <c r="T5" s="25"/>
    </row>
    <row r="6" spans="1:20" ht="42" customHeight="1">
      <c r="A6" s="23">
        <v>43377</v>
      </c>
      <c r="B6" s="13">
        <v>6</v>
      </c>
      <c r="C6" s="12">
        <v>16</v>
      </c>
      <c r="D6" s="4"/>
      <c r="E6" s="10">
        <v>0</v>
      </c>
      <c r="F6" s="39">
        <v>2</v>
      </c>
      <c r="G6" s="41" t="s">
        <v>57</v>
      </c>
      <c r="H6" s="15">
        <v>19</v>
      </c>
      <c r="I6" s="4" t="s">
        <v>54</v>
      </c>
      <c r="J6" s="5" t="s">
        <v>54</v>
      </c>
      <c r="K6" s="6"/>
      <c r="L6" s="1">
        <v>1023</v>
      </c>
      <c r="M6" s="7" t="s">
        <v>447</v>
      </c>
      <c r="N6" s="8"/>
      <c r="O6" s="8">
        <v>6</v>
      </c>
      <c r="P6" s="9">
        <v>4</v>
      </c>
      <c r="Q6" s="8">
        <v>71</v>
      </c>
      <c r="R6" s="8">
        <v>38</v>
      </c>
      <c r="S6" s="9"/>
      <c r="T6" s="25"/>
    </row>
    <row r="7" spans="1:20" ht="42" customHeight="1">
      <c r="A7" s="23">
        <v>43378</v>
      </c>
      <c r="B7" s="13">
        <v>6</v>
      </c>
      <c r="C7" s="12">
        <v>20</v>
      </c>
      <c r="D7" s="4"/>
      <c r="E7" s="10">
        <v>0</v>
      </c>
      <c r="F7" s="39">
        <v>3</v>
      </c>
      <c r="G7" s="41" t="s">
        <v>57</v>
      </c>
      <c r="H7" s="15">
        <v>25</v>
      </c>
      <c r="I7" s="4" t="s">
        <v>67</v>
      </c>
      <c r="J7" s="5" t="s">
        <v>65</v>
      </c>
      <c r="K7" s="6"/>
      <c r="L7" s="1">
        <v>1019</v>
      </c>
      <c r="M7" s="7" t="s">
        <v>448</v>
      </c>
      <c r="N7" s="8"/>
      <c r="O7" s="8">
        <v>8</v>
      </c>
      <c r="P7" s="9">
        <v>4</v>
      </c>
      <c r="Q7" s="8">
        <v>63</v>
      </c>
      <c r="R7" s="8">
        <v>28</v>
      </c>
      <c r="S7" s="9"/>
      <c r="T7" s="25"/>
    </row>
    <row r="8" spans="1:20" ht="42" customHeight="1">
      <c r="A8" s="23">
        <v>43379</v>
      </c>
      <c r="B8" s="13">
        <v>3</v>
      </c>
      <c r="C8" s="12">
        <v>16</v>
      </c>
      <c r="D8" s="4" t="s">
        <v>235</v>
      </c>
      <c r="E8" s="10">
        <v>0.5</v>
      </c>
      <c r="F8" s="39">
        <v>3</v>
      </c>
      <c r="G8" s="41" t="s">
        <v>66</v>
      </c>
      <c r="H8" s="15">
        <v>28</v>
      </c>
      <c r="I8" s="4" t="s">
        <v>67</v>
      </c>
      <c r="J8" s="5" t="s">
        <v>54</v>
      </c>
      <c r="K8" s="6"/>
      <c r="L8" s="1">
        <v>1030</v>
      </c>
      <c r="M8" s="7" t="s">
        <v>449</v>
      </c>
      <c r="N8" s="8"/>
      <c r="O8" s="8">
        <v>4.5</v>
      </c>
      <c r="P8" s="9">
        <v>1</v>
      </c>
      <c r="Q8" s="8">
        <v>81</v>
      </c>
      <c r="R8" s="8">
        <v>55</v>
      </c>
      <c r="S8" s="9" t="s">
        <v>56</v>
      </c>
      <c r="T8" s="25"/>
    </row>
    <row r="9" spans="1:20" ht="42" customHeight="1">
      <c r="A9" s="23">
        <v>43380</v>
      </c>
      <c r="B9" s="13">
        <v>2</v>
      </c>
      <c r="C9" s="12">
        <v>18</v>
      </c>
      <c r="D9" s="4"/>
      <c r="E9" s="10">
        <v>0</v>
      </c>
      <c r="F9" s="39">
        <v>2</v>
      </c>
      <c r="G9" s="41" t="s">
        <v>55</v>
      </c>
      <c r="H9" s="15">
        <v>19</v>
      </c>
      <c r="I9" s="4" t="s">
        <v>67</v>
      </c>
      <c r="J9" s="5" t="s">
        <v>65</v>
      </c>
      <c r="K9" s="6"/>
      <c r="L9" s="1">
        <v>1025</v>
      </c>
      <c r="M9" s="7" t="s">
        <v>450</v>
      </c>
      <c r="N9" s="8"/>
      <c r="O9" s="8">
        <v>7</v>
      </c>
      <c r="P9" s="9">
        <v>0</v>
      </c>
      <c r="Q9" s="8">
        <v>65</v>
      </c>
      <c r="R9" s="8">
        <v>27</v>
      </c>
      <c r="S9" s="9"/>
      <c r="T9" s="25"/>
    </row>
    <row r="10" spans="1:20" ht="42" customHeight="1">
      <c r="A10" s="23">
        <v>43381</v>
      </c>
      <c r="B10" s="13">
        <v>6</v>
      </c>
      <c r="C10" s="12">
        <v>15</v>
      </c>
      <c r="D10" s="4" t="s">
        <v>124</v>
      </c>
      <c r="E10" s="10">
        <v>1.3</v>
      </c>
      <c r="F10" s="39">
        <v>3</v>
      </c>
      <c r="G10" s="41" t="s">
        <v>66</v>
      </c>
      <c r="H10" s="15">
        <v>27</v>
      </c>
      <c r="I10" s="4" t="s">
        <v>54</v>
      </c>
      <c r="J10" s="5" t="s">
        <v>60</v>
      </c>
      <c r="K10" s="6"/>
      <c r="L10" s="1">
        <v>1018</v>
      </c>
      <c r="M10" s="7" t="s">
        <v>451</v>
      </c>
      <c r="N10" s="8"/>
      <c r="O10" s="8">
        <v>2.5</v>
      </c>
      <c r="P10" s="9">
        <v>4</v>
      </c>
      <c r="Q10" s="8">
        <v>82</v>
      </c>
      <c r="R10" s="8">
        <v>80</v>
      </c>
      <c r="S10" s="9" t="s">
        <v>56</v>
      </c>
      <c r="T10" s="25"/>
    </row>
    <row r="11" spans="1:20" ht="42" customHeight="1">
      <c r="A11" s="23">
        <v>43382</v>
      </c>
      <c r="B11" s="13">
        <v>1</v>
      </c>
      <c r="C11" s="12">
        <v>15</v>
      </c>
      <c r="D11" s="4"/>
      <c r="E11" s="10">
        <v>0</v>
      </c>
      <c r="F11" s="39">
        <v>3</v>
      </c>
      <c r="G11" s="41" t="s">
        <v>64</v>
      </c>
      <c r="H11" s="15">
        <v>23</v>
      </c>
      <c r="I11" s="4" t="s">
        <v>67</v>
      </c>
      <c r="J11" s="5" t="s">
        <v>65</v>
      </c>
      <c r="K11" s="6"/>
      <c r="L11" s="1">
        <v>1026</v>
      </c>
      <c r="M11" s="7" t="s">
        <v>452</v>
      </c>
      <c r="N11" s="8"/>
      <c r="O11" s="8">
        <v>8</v>
      </c>
      <c r="P11" s="9">
        <v>0</v>
      </c>
      <c r="Q11" s="8">
        <v>67</v>
      </c>
      <c r="R11" s="8">
        <v>22</v>
      </c>
      <c r="S11" s="9"/>
      <c r="T11" s="25"/>
    </row>
    <row r="12" spans="1:20" ht="42" customHeight="1">
      <c r="A12" s="23">
        <v>43383</v>
      </c>
      <c r="B12" s="13">
        <v>7</v>
      </c>
      <c r="C12" s="12">
        <v>17</v>
      </c>
      <c r="D12" s="4"/>
      <c r="E12" s="10">
        <v>0</v>
      </c>
      <c r="F12" s="39">
        <v>3</v>
      </c>
      <c r="G12" s="41" t="s">
        <v>55</v>
      </c>
      <c r="H12" s="15">
        <v>28</v>
      </c>
      <c r="I12" s="4" t="s">
        <v>67</v>
      </c>
      <c r="J12" s="5" t="s">
        <v>54</v>
      </c>
      <c r="K12" s="6"/>
      <c r="L12" s="1">
        <v>1016</v>
      </c>
      <c r="M12" s="7" t="s">
        <v>453</v>
      </c>
      <c r="N12" s="8"/>
      <c r="O12" s="8">
        <v>6.5</v>
      </c>
      <c r="P12" s="9">
        <v>5</v>
      </c>
      <c r="Q12" s="8">
        <v>70</v>
      </c>
      <c r="R12" s="8">
        <v>32</v>
      </c>
      <c r="S12" s="9"/>
      <c r="T12" s="25"/>
    </row>
    <row r="13" spans="1:20" ht="42" customHeight="1">
      <c r="A13" s="23">
        <v>43384</v>
      </c>
      <c r="B13" s="13">
        <v>2</v>
      </c>
      <c r="C13" s="12">
        <v>14</v>
      </c>
      <c r="D13" s="4" t="s">
        <v>454</v>
      </c>
      <c r="E13" s="10">
        <v>0.4</v>
      </c>
      <c r="F13" s="39">
        <v>2</v>
      </c>
      <c r="G13" s="41" t="s">
        <v>74</v>
      </c>
      <c r="H13" s="15">
        <v>18</v>
      </c>
      <c r="I13" s="4" t="s">
        <v>54</v>
      </c>
      <c r="J13" s="5" t="s">
        <v>65</v>
      </c>
      <c r="K13" s="6"/>
      <c r="L13" s="1">
        <v>1025</v>
      </c>
      <c r="M13" s="7" t="s">
        <v>455</v>
      </c>
      <c r="N13" s="8"/>
      <c r="O13" s="8">
        <v>6.5</v>
      </c>
      <c r="P13" s="9">
        <v>2</v>
      </c>
      <c r="Q13" s="8">
        <v>72</v>
      </c>
      <c r="R13" s="8">
        <v>29</v>
      </c>
      <c r="S13" s="9" t="s">
        <v>56</v>
      </c>
      <c r="T13" s="25"/>
    </row>
    <row r="14" spans="1:20" ht="42" customHeight="1">
      <c r="A14" s="23">
        <v>43385</v>
      </c>
      <c r="B14" s="13">
        <v>1</v>
      </c>
      <c r="C14" s="12">
        <v>16</v>
      </c>
      <c r="D14" s="4"/>
      <c r="E14" s="10">
        <v>0</v>
      </c>
      <c r="F14" s="39">
        <v>2</v>
      </c>
      <c r="G14" s="41" t="s">
        <v>55</v>
      </c>
      <c r="H14" s="15">
        <v>17</v>
      </c>
      <c r="I14" s="4" t="s">
        <v>67</v>
      </c>
      <c r="J14" s="5" t="s">
        <v>65</v>
      </c>
      <c r="K14" s="6"/>
      <c r="L14" s="1">
        <v>1024</v>
      </c>
      <c r="M14" s="7" t="s">
        <v>456</v>
      </c>
      <c r="N14" s="8"/>
      <c r="O14" s="8">
        <v>7</v>
      </c>
      <c r="P14" s="9">
        <v>0</v>
      </c>
      <c r="Q14" s="8">
        <v>67</v>
      </c>
      <c r="R14" s="8">
        <v>22</v>
      </c>
      <c r="S14" s="9"/>
      <c r="T14" s="25"/>
    </row>
    <row r="15" spans="1:20" ht="42" customHeight="1">
      <c r="A15" s="23">
        <v>43386</v>
      </c>
      <c r="B15" s="13">
        <v>7</v>
      </c>
      <c r="C15" s="12">
        <v>15</v>
      </c>
      <c r="D15" s="4"/>
      <c r="E15" s="10">
        <v>0</v>
      </c>
      <c r="F15" s="39">
        <v>2</v>
      </c>
      <c r="G15" s="41" t="s">
        <v>57</v>
      </c>
      <c r="H15" s="15">
        <v>18</v>
      </c>
      <c r="I15" s="4" t="s">
        <v>54</v>
      </c>
      <c r="J15" s="5" t="s">
        <v>54</v>
      </c>
      <c r="K15" s="6"/>
      <c r="L15" s="1">
        <v>1019</v>
      </c>
      <c r="M15" s="7" t="s">
        <v>457</v>
      </c>
      <c r="N15" s="8"/>
      <c r="O15" s="8">
        <v>3.5</v>
      </c>
      <c r="P15" s="9">
        <v>5</v>
      </c>
      <c r="Q15" s="8">
        <v>75</v>
      </c>
      <c r="R15" s="8">
        <v>67</v>
      </c>
      <c r="S15" s="9"/>
      <c r="T15" s="25"/>
    </row>
    <row r="16" spans="1:20" ht="42" customHeight="1">
      <c r="A16" s="23">
        <v>43387</v>
      </c>
      <c r="B16" s="13">
        <v>7</v>
      </c>
      <c r="C16" s="12">
        <v>14</v>
      </c>
      <c r="D16" s="4" t="s">
        <v>62</v>
      </c>
      <c r="E16" s="10">
        <v>0.4</v>
      </c>
      <c r="F16" s="39">
        <v>3</v>
      </c>
      <c r="G16" s="41" t="s">
        <v>57</v>
      </c>
      <c r="H16" s="15">
        <v>25</v>
      </c>
      <c r="I16" s="4" t="s">
        <v>54</v>
      </c>
      <c r="J16" s="5" t="s">
        <v>60</v>
      </c>
      <c r="K16" s="6"/>
      <c r="L16" s="1">
        <v>1016</v>
      </c>
      <c r="M16" s="7"/>
      <c r="N16" s="8"/>
      <c r="O16" s="8">
        <v>1</v>
      </c>
      <c r="P16" s="9">
        <v>5</v>
      </c>
      <c r="Q16" s="8">
        <v>80</v>
      </c>
      <c r="R16" s="8">
        <v>86</v>
      </c>
      <c r="S16" s="9" t="s">
        <v>56</v>
      </c>
      <c r="T16" s="25"/>
    </row>
    <row r="17" spans="1:20" ht="42" customHeight="1">
      <c r="A17" s="23">
        <v>43388</v>
      </c>
      <c r="B17" s="13">
        <v>11</v>
      </c>
      <c r="C17" s="12">
        <v>16</v>
      </c>
      <c r="D17" s="4" t="s">
        <v>75</v>
      </c>
      <c r="E17" s="10">
        <v>2</v>
      </c>
      <c r="F17" s="39">
        <v>3</v>
      </c>
      <c r="G17" s="41" t="s">
        <v>55</v>
      </c>
      <c r="H17" s="15">
        <v>23</v>
      </c>
      <c r="I17" s="4" t="s">
        <v>54</v>
      </c>
      <c r="J17" s="5" t="s">
        <v>60</v>
      </c>
      <c r="K17" s="6"/>
      <c r="L17" s="1">
        <v>1007</v>
      </c>
      <c r="M17" s="7"/>
      <c r="N17" s="8"/>
      <c r="O17" s="8">
        <v>1.5</v>
      </c>
      <c r="P17" s="9">
        <v>8</v>
      </c>
      <c r="Q17" s="8">
        <v>79</v>
      </c>
      <c r="R17" s="8">
        <v>83</v>
      </c>
      <c r="S17" s="9" t="s">
        <v>56</v>
      </c>
      <c r="T17" s="25"/>
    </row>
    <row r="18" spans="1:20" ht="42" customHeight="1">
      <c r="A18" s="23">
        <v>43389</v>
      </c>
      <c r="B18" s="13">
        <v>13</v>
      </c>
      <c r="C18" s="12">
        <v>19</v>
      </c>
      <c r="D18" s="4" t="s">
        <v>75</v>
      </c>
      <c r="E18" s="44">
        <v>0.5</v>
      </c>
      <c r="F18" s="39">
        <v>3</v>
      </c>
      <c r="G18" s="41" t="s">
        <v>57</v>
      </c>
      <c r="H18" s="15">
        <v>26</v>
      </c>
      <c r="I18" s="4" t="s">
        <v>58</v>
      </c>
      <c r="J18" s="5" t="s">
        <v>60</v>
      </c>
      <c r="K18" s="6"/>
      <c r="L18" s="1">
        <v>1017</v>
      </c>
      <c r="M18" s="7" t="s">
        <v>458</v>
      </c>
      <c r="N18" s="8"/>
      <c r="O18" s="8">
        <v>3</v>
      </c>
      <c r="P18" s="9">
        <v>11</v>
      </c>
      <c r="Q18" s="8">
        <v>75</v>
      </c>
      <c r="R18" s="8">
        <v>70</v>
      </c>
      <c r="S18" s="9" t="s">
        <v>56</v>
      </c>
      <c r="T18" s="25"/>
    </row>
    <row r="19" spans="1:20" ht="42" customHeight="1">
      <c r="A19" s="23">
        <v>43390</v>
      </c>
      <c r="B19" s="13">
        <v>9</v>
      </c>
      <c r="C19" s="12">
        <v>23</v>
      </c>
      <c r="D19" s="4"/>
      <c r="E19" s="10">
        <v>0</v>
      </c>
      <c r="F19" s="39">
        <v>2</v>
      </c>
      <c r="G19" s="41" t="s">
        <v>55</v>
      </c>
      <c r="H19" s="15">
        <v>26</v>
      </c>
      <c r="I19" s="4" t="s">
        <v>67</v>
      </c>
      <c r="J19" s="5" t="s">
        <v>65</v>
      </c>
      <c r="K19" s="6"/>
      <c r="L19" s="1">
        <v>1025</v>
      </c>
      <c r="M19" s="7" t="s">
        <v>459</v>
      </c>
      <c r="N19" s="8"/>
      <c r="O19" s="8">
        <v>8</v>
      </c>
      <c r="P19" s="9">
        <v>7</v>
      </c>
      <c r="Q19" s="8">
        <v>55</v>
      </c>
      <c r="R19" s="8">
        <v>22</v>
      </c>
      <c r="S19" s="9"/>
      <c r="T19" s="25"/>
    </row>
    <row r="20" spans="1:20" ht="42" customHeight="1">
      <c r="A20" s="23">
        <v>43391</v>
      </c>
      <c r="B20" s="13">
        <v>10</v>
      </c>
      <c r="C20" s="12">
        <v>18</v>
      </c>
      <c r="D20" s="4" t="s">
        <v>436</v>
      </c>
      <c r="E20" s="10">
        <v>3</v>
      </c>
      <c r="F20" s="39">
        <v>3</v>
      </c>
      <c r="G20" s="41" t="s">
        <v>66</v>
      </c>
      <c r="H20" s="15">
        <v>27</v>
      </c>
      <c r="I20" s="4" t="s">
        <v>67</v>
      </c>
      <c r="J20" s="5" t="s">
        <v>60</v>
      </c>
      <c r="K20" s="6"/>
      <c r="L20" s="1">
        <v>1024</v>
      </c>
      <c r="M20" s="7" t="s">
        <v>460</v>
      </c>
      <c r="N20" s="8"/>
      <c r="O20" s="8">
        <v>1</v>
      </c>
      <c r="P20" s="9">
        <v>7</v>
      </c>
      <c r="Q20" s="8">
        <v>83</v>
      </c>
      <c r="R20" s="8">
        <v>92</v>
      </c>
      <c r="S20" s="9" t="s">
        <v>56</v>
      </c>
      <c r="T20" s="25"/>
    </row>
    <row r="21" spans="1:20" ht="42" customHeight="1">
      <c r="A21" s="23">
        <v>43392</v>
      </c>
      <c r="B21" s="13">
        <v>1</v>
      </c>
      <c r="C21" s="12">
        <v>12</v>
      </c>
      <c r="D21" s="4"/>
      <c r="E21" s="10">
        <v>0</v>
      </c>
      <c r="F21" s="39">
        <v>2</v>
      </c>
      <c r="G21" s="41" t="s">
        <v>74</v>
      </c>
      <c r="H21" s="15">
        <v>17</v>
      </c>
      <c r="I21" s="4" t="s">
        <v>54</v>
      </c>
      <c r="J21" s="5" t="s">
        <v>60</v>
      </c>
      <c r="K21" s="6"/>
      <c r="L21" s="1">
        <v>1027</v>
      </c>
      <c r="M21" s="7" t="s">
        <v>461</v>
      </c>
      <c r="N21" s="8"/>
      <c r="O21" s="8">
        <v>0.5</v>
      </c>
      <c r="P21" s="9">
        <v>1</v>
      </c>
      <c r="Q21" s="8">
        <v>82</v>
      </c>
      <c r="R21" s="8">
        <v>94</v>
      </c>
      <c r="S21" s="9"/>
      <c r="T21" s="25"/>
    </row>
    <row r="22" spans="1:20" ht="42" customHeight="1">
      <c r="A22" s="23">
        <v>43393</v>
      </c>
      <c r="B22" s="13">
        <v>0</v>
      </c>
      <c r="C22" s="12">
        <v>13</v>
      </c>
      <c r="D22" s="4"/>
      <c r="E22" s="10">
        <v>0</v>
      </c>
      <c r="F22" s="39">
        <v>4</v>
      </c>
      <c r="G22" s="41" t="s">
        <v>64</v>
      </c>
      <c r="H22" s="15">
        <v>36</v>
      </c>
      <c r="I22" s="4" t="s">
        <v>67</v>
      </c>
      <c r="J22" s="5" t="s">
        <v>65</v>
      </c>
      <c r="K22" s="6"/>
      <c r="L22" s="1">
        <v>1019</v>
      </c>
      <c r="M22" s="7" t="s">
        <v>462</v>
      </c>
      <c r="N22" s="8"/>
      <c r="O22" s="8">
        <v>7</v>
      </c>
      <c r="P22" s="9">
        <v>0</v>
      </c>
      <c r="Q22" s="8">
        <v>67</v>
      </c>
      <c r="R22" s="8">
        <v>26</v>
      </c>
      <c r="S22" s="9"/>
      <c r="T22" s="25"/>
    </row>
    <row r="23" spans="1:20" ht="42" customHeight="1">
      <c r="A23" s="23">
        <v>43394</v>
      </c>
      <c r="B23" s="13">
        <v>6</v>
      </c>
      <c r="C23" s="12">
        <v>13</v>
      </c>
      <c r="D23" s="4" t="s">
        <v>436</v>
      </c>
      <c r="E23" s="10">
        <v>3.8</v>
      </c>
      <c r="F23" s="39">
        <v>3</v>
      </c>
      <c r="G23" s="41" t="s">
        <v>73</v>
      </c>
      <c r="H23" s="15">
        <v>28</v>
      </c>
      <c r="I23" s="4" t="s">
        <v>54</v>
      </c>
      <c r="J23" s="5" t="s">
        <v>60</v>
      </c>
      <c r="K23" s="6"/>
      <c r="L23" s="1">
        <v>1012</v>
      </c>
      <c r="M23" s="7" t="s">
        <v>463</v>
      </c>
      <c r="N23" s="8"/>
      <c r="O23" s="8">
        <v>1.5</v>
      </c>
      <c r="P23" s="9">
        <v>4</v>
      </c>
      <c r="Q23" s="8">
        <v>89</v>
      </c>
      <c r="R23" s="8">
        <v>87</v>
      </c>
      <c r="S23" s="9" t="s">
        <v>56</v>
      </c>
      <c r="T23" s="25"/>
    </row>
    <row r="24" spans="1:20" ht="42" customHeight="1">
      <c r="A24" s="23">
        <v>43395</v>
      </c>
      <c r="B24" s="13">
        <v>10</v>
      </c>
      <c r="C24" s="12">
        <v>16</v>
      </c>
      <c r="D24" s="4" t="s">
        <v>464</v>
      </c>
      <c r="E24" s="10">
        <v>17</v>
      </c>
      <c r="F24" s="39">
        <v>3</v>
      </c>
      <c r="G24" s="41" t="s">
        <v>57</v>
      </c>
      <c r="H24" s="15">
        <v>21</v>
      </c>
      <c r="I24" s="4" t="s">
        <v>58</v>
      </c>
      <c r="J24" s="5" t="s">
        <v>54</v>
      </c>
      <c r="K24" s="6"/>
      <c r="L24" s="1">
        <v>1018</v>
      </c>
      <c r="M24" s="7" t="s">
        <v>465</v>
      </c>
      <c r="N24" s="8"/>
      <c r="O24" s="8">
        <v>4.5</v>
      </c>
      <c r="P24" s="9">
        <v>7</v>
      </c>
      <c r="Q24" s="8">
        <v>75</v>
      </c>
      <c r="R24" s="8">
        <v>52</v>
      </c>
      <c r="S24" s="9" t="s">
        <v>56</v>
      </c>
      <c r="T24" s="25"/>
    </row>
    <row r="25" spans="1:20" ht="42" customHeight="1">
      <c r="A25" s="23">
        <v>43396</v>
      </c>
      <c r="B25" s="13">
        <v>6</v>
      </c>
      <c r="C25" s="12">
        <v>17</v>
      </c>
      <c r="D25" s="4"/>
      <c r="E25" s="10">
        <v>0</v>
      </c>
      <c r="F25" s="39">
        <v>3</v>
      </c>
      <c r="G25" s="41" t="s">
        <v>64</v>
      </c>
      <c r="H25" s="15">
        <v>22</v>
      </c>
      <c r="I25" s="4" t="s">
        <v>54</v>
      </c>
      <c r="J25" s="5" t="s">
        <v>54</v>
      </c>
      <c r="K25" s="6"/>
      <c r="L25" s="1">
        <v>1014</v>
      </c>
      <c r="M25" s="7" t="s">
        <v>466</v>
      </c>
      <c r="N25" s="8"/>
      <c r="O25" s="8">
        <v>6</v>
      </c>
      <c r="P25" s="9">
        <v>4</v>
      </c>
      <c r="Q25" s="8">
        <v>70</v>
      </c>
      <c r="R25" s="8">
        <v>38</v>
      </c>
      <c r="S25" s="9"/>
      <c r="T25" s="25"/>
    </row>
    <row r="26" spans="1:20" ht="42" customHeight="1">
      <c r="A26" s="23">
        <v>43397</v>
      </c>
      <c r="B26" s="13">
        <v>12</v>
      </c>
      <c r="C26" s="12">
        <v>16</v>
      </c>
      <c r="D26" s="4" t="s">
        <v>467</v>
      </c>
      <c r="E26" s="10">
        <v>1</v>
      </c>
      <c r="F26" s="39">
        <v>4</v>
      </c>
      <c r="G26" s="41" t="s">
        <v>73</v>
      </c>
      <c r="H26" s="15">
        <v>32</v>
      </c>
      <c r="I26" s="4" t="s">
        <v>54</v>
      </c>
      <c r="J26" s="5" t="s">
        <v>60</v>
      </c>
      <c r="K26" s="6"/>
      <c r="L26" s="1">
        <v>1012</v>
      </c>
      <c r="M26" s="7" t="s">
        <v>468</v>
      </c>
      <c r="N26" s="8"/>
      <c r="O26" s="8">
        <v>2</v>
      </c>
      <c r="P26" s="9">
        <v>10</v>
      </c>
      <c r="Q26" s="8">
        <v>75</v>
      </c>
      <c r="R26" s="8">
        <v>87</v>
      </c>
      <c r="S26" s="9" t="s">
        <v>56</v>
      </c>
      <c r="T26" s="25"/>
    </row>
    <row r="27" spans="1:20" ht="42" customHeight="1">
      <c r="A27" s="23">
        <v>43398</v>
      </c>
      <c r="B27" s="13">
        <v>6</v>
      </c>
      <c r="C27" s="12">
        <v>15</v>
      </c>
      <c r="D27" s="4"/>
      <c r="E27" s="10">
        <v>0</v>
      </c>
      <c r="F27" s="39">
        <v>3</v>
      </c>
      <c r="G27" s="41" t="s">
        <v>57</v>
      </c>
      <c r="H27" s="15">
        <v>24</v>
      </c>
      <c r="I27" s="4" t="s">
        <v>54</v>
      </c>
      <c r="J27" s="5" t="s">
        <v>60</v>
      </c>
      <c r="K27" s="6"/>
      <c r="L27" s="1">
        <v>1015</v>
      </c>
      <c r="M27" s="7" t="s">
        <v>469</v>
      </c>
      <c r="N27" s="8"/>
      <c r="O27" s="8">
        <v>2</v>
      </c>
      <c r="P27" s="9">
        <v>4</v>
      </c>
      <c r="Q27" s="8">
        <v>81</v>
      </c>
      <c r="R27" s="8">
        <v>80</v>
      </c>
      <c r="S27" s="9"/>
      <c r="T27" s="25"/>
    </row>
    <row r="28" spans="1:20" ht="42" customHeight="1">
      <c r="A28" s="23">
        <v>43399</v>
      </c>
      <c r="B28" s="13">
        <v>3</v>
      </c>
      <c r="C28" s="12">
        <v>17</v>
      </c>
      <c r="D28" s="4" t="s">
        <v>62</v>
      </c>
      <c r="E28" s="10">
        <v>0.2</v>
      </c>
      <c r="F28" s="39">
        <v>3</v>
      </c>
      <c r="G28" s="41" t="s">
        <v>55</v>
      </c>
      <c r="H28" s="15">
        <v>21</v>
      </c>
      <c r="I28" s="4" t="s">
        <v>67</v>
      </c>
      <c r="J28" s="5" t="s">
        <v>54</v>
      </c>
      <c r="K28" s="6"/>
      <c r="L28" s="1">
        <v>1020</v>
      </c>
      <c r="M28" s="7" t="s">
        <v>470</v>
      </c>
      <c r="N28" s="8"/>
      <c r="O28" s="8">
        <v>2.5</v>
      </c>
      <c r="P28" s="9">
        <v>1</v>
      </c>
      <c r="Q28" s="8">
        <v>77</v>
      </c>
      <c r="R28" s="8">
        <v>71</v>
      </c>
      <c r="S28" s="9"/>
      <c r="T28" s="25"/>
    </row>
    <row r="29" spans="1:20" ht="42" customHeight="1">
      <c r="A29" s="23">
        <v>43400</v>
      </c>
      <c r="B29" s="13">
        <v>7</v>
      </c>
      <c r="C29" s="12">
        <v>20</v>
      </c>
      <c r="D29" s="4"/>
      <c r="E29" s="10">
        <v>0</v>
      </c>
      <c r="F29" s="39">
        <v>2</v>
      </c>
      <c r="G29" s="41" t="s">
        <v>55</v>
      </c>
      <c r="H29" s="15">
        <v>18</v>
      </c>
      <c r="I29" s="4" t="s">
        <v>67</v>
      </c>
      <c r="J29" s="5" t="s">
        <v>70</v>
      </c>
      <c r="K29" s="6"/>
      <c r="L29" s="1">
        <v>1025</v>
      </c>
      <c r="M29" s="7" t="s">
        <v>471</v>
      </c>
      <c r="N29" s="8"/>
      <c r="O29" s="8">
        <v>9</v>
      </c>
      <c r="P29" s="9">
        <v>5</v>
      </c>
      <c r="Q29" s="8">
        <v>70</v>
      </c>
      <c r="R29" s="8">
        <v>5</v>
      </c>
      <c r="S29" s="9"/>
      <c r="T29" s="25"/>
    </row>
    <row r="30" spans="1:20" ht="42" customHeight="1">
      <c r="A30" s="23">
        <v>43401</v>
      </c>
      <c r="B30" s="13">
        <v>13</v>
      </c>
      <c r="C30" s="12">
        <v>24</v>
      </c>
      <c r="D30" s="4"/>
      <c r="E30" s="10">
        <v>0</v>
      </c>
      <c r="F30" s="39">
        <v>2</v>
      </c>
      <c r="G30" s="41" t="s">
        <v>55</v>
      </c>
      <c r="H30" s="15">
        <v>19</v>
      </c>
      <c r="I30" s="4" t="s">
        <v>54</v>
      </c>
      <c r="J30" s="5" t="s">
        <v>54</v>
      </c>
      <c r="K30" s="6"/>
      <c r="L30" s="1">
        <v>1023</v>
      </c>
      <c r="M30" s="7" t="s">
        <v>472</v>
      </c>
      <c r="N30" s="8"/>
      <c r="O30" s="8">
        <v>5</v>
      </c>
      <c r="P30" s="9">
        <v>10</v>
      </c>
      <c r="Q30" s="8">
        <v>65</v>
      </c>
      <c r="R30" s="8">
        <v>45</v>
      </c>
      <c r="S30" s="9"/>
      <c r="T30" s="25"/>
    </row>
    <row r="31" spans="1:20" ht="42" customHeight="1">
      <c r="A31" s="23">
        <v>43402</v>
      </c>
      <c r="B31" s="13">
        <v>9</v>
      </c>
      <c r="C31" s="12">
        <v>21</v>
      </c>
      <c r="D31" s="4"/>
      <c r="E31" s="10">
        <v>0</v>
      </c>
      <c r="F31" s="39">
        <v>2</v>
      </c>
      <c r="G31" s="41" t="s">
        <v>55</v>
      </c>
      <c r="H31" s="15">
        <v>18</v>
      </c>
      <c r="I31" s="4" t="s">
        <v>54</v>
      </c>
      <c r="J31" s="5" t="s">
        <v>54</v>
      </c>
      <c r="K31" s="6"/>
      <c r="L31" s="1">
        <v>1021</v>
      </c>
      <c r="M31" s="7" t="s">
        <v>473</v>
      </c>
      <c r="N31" s="8"/>
      <c r="O31" s="8">
        <v>4.5</v>
      </c>
      <c r="P31" s="9">
        <v>7</v>
      </c>
      <c r="Q31" s="8">
        <v>75</v>
      </c>
      <c r="R31" s="8">
        <v>58</v>
      </c>
      <c r="S31" s="9"/>
      <c r="T31" s="25"/>
    </row>
    <row r="32" spans="1:20" ht="42" customHeight="1">
      <c r="A32" s="23">
        <v>43403</v>
      </c>
      <c r="B32" s="13">
        <v>9</v>
      </c>
      <c r="C32" s="12">
        <v>23</v>
      </c>
      <c r="D32" s="4"/>
      <c r="E32" s="10">
        <v>0</v>
      </c>
      <c r="F32" s="39">
        <v>2</v>
      </c>
      <c r="G32" s="41" t="s">
        <v>55</v>
      </c>
      <c r="H32" s="15">
        <v>12</v>
      </c>
      <c r="I32" s="4" t="s">
        <v>54</v>
      </c>
      <c r="J32" s="5" t="s">
        <v>54</v>
      </c>
      <c r="K32" s="6"/>
      <c r="L32" s="1">
        <v>1019</v>
      </c>
      <c r="M32" s="7" t="s">
        <v>474</v>
      </c>
      <c r="N32" s="8"/>
      <c r="O32" s="8">
        <v>6</v>
      </c>
      <c r="P32" s="9">
        <v>7</v>
      </c>
      <c r="Q32" s="8">
        <v>62</v>
      </c>
      <c r="R32" s="8">
        <v>38</v>
      </c>
      <c r="S32" s="9"/>
      <c r="T32" s="25"/>
    </row>
    <row r="33" spans="1:20" ht="42" customHeight="1">
      <c r="A33" s="26">
        <v>43404</v>
      </c>
      <c r="B33" s="27">
        <v>7</v>
      </c>
      <c r="C33" s="28">
        <v>20</v>
      </c>
      <c r="D33" s="29"/>
      <c r="E33" s="30">
        <v>0</v>
      </c>
      <c r="F33" s="40">
        <v>2</v>
      </c>
      <c r="G33" s="42" t="s">
        <v>69</v>
      </c>
      <c r="H33" s="31">
        <v>15</v>
      </c>
      <c r="I33" s="29" t="s">
        <v>67</v>
      </c>
      <c r="J33" s="32" t="s">
        <v>65</v>
      </c>
      <c r="K33" s="33"/>
      <c r="L33" s="34">
        <v>1017</v>
      </c>
      <c r="M33" s="35" t="s">
        <v>475</v>
      </c>
      <c r="N33" s="36"/>
      <c r="O33" s="36">
        <v>8</v>
      </c>
      <c r="P33" s="37">
        <v>5</v>
      </c>
      <c r="Q33" s="36">
        <v>67</v>
      </c>
      <c r="R33" s="36">
        <v>16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11.548387096774194</v>
      </c>
      <c r="E100" s="82" t="s">
        <v>31</v>
      </c>
      <c r="F100" s="82"/>
      <c r="G100" s="82"/>
      <c r="H100" s="82"/>
      <c r="I100" s="17">
        <f>SUM(E3:E33)</f>
        <v>49.300000000000004</v>
      </c>
      <c r="J100" s="82" t="s">
        <v>38</v>
      </c>
      <c r="K100" s="82"/>
      <c r="L100" s="18">
        <f>SUM(O3:O33)</f>
        <v>136.5</v>
      </c>
    </row>
    <row r="101" spans="1:12" ht="30" customHeight="1">
      <c r="A101" s="82" t="s">
        <v>27</v>
      </c>
      <c r="B101" s="82"/>
      <c r="C101" s="82"/>
      <c r="D101" s="16">
        <f>AVERAGE(B3:B33)</f>
        <v>6.451612903225806</v>
      </c>
      <c r="E101" s="82" t="s">
        <v>32</v>
      </c>
      <c r="F101" s="82"/>
      <c r="G101" s="82"/>
      <c r="H101" s="82"/>
      <c r="I101" s="17">
        <f>AVERAGE(E3:E33)</f>
        <v>1.5903225806451615</v>
      </c>
      <c r="J101" s="82" t="s">
        <v>39</v>
      </c>
      <c r="K101" s="82"/>
      <c r="L101" s="18">
        <f>COUNTIF(R3:R33,"&lt;31")</f>
        <v>9</v>
      </c>
    </row>
    <row r="102" spans="1:12" ht="30" customHeight="1">
      <c r="A102" s="82" t="s">
        <v>28</v>
      </c>
      <c r="B102" s="82"/>
      <c r="C102" s="82"/>
      <c r="D102" s="16">
        <f>AVERAGE(C3:C33)</f>
        <v>16.64516129032258</v>
      </c>
      <c r="E102" s="82" t="s">
        <v>33</v>
      </c>
      <c r="F102" s="82"/>
      <c r="G102" s="82"/>
      <c r="H102" s="82"/>
      <c r="I102" s="17">
        <f>MAX(E3:E33)</f>
        <v>17</v>
      </c>
      <c r="J102" s="82" t="s">
        <v>41</v>
      </c>
      <c r="K102" s="82"/>
      <c r="L102" s="18">
        <f>COUNTIF(C3:C33,"&gt;19")</f>
        <v>7</v>
      </c>
    </row>
    <row r="103" spans="1:12" ht="30" customHeight="1">
      <c r="A103" s="82" t="s">
        <v>23</v>
      </c>
      <c r="B103" s="82"/>
      <c r="C103" s="82"/>
      <c r="D103" s="18">
        <f>MAX(B3:B33,C3:C33)</f>
        <v>24</v>
      </c>
      <c r="E103" s="82" t="s">
        <v>34</v>
      </c>
      <c r="F103" s="82"/>
      <c r="G103" s="82"/>
      <c r="H103" s="82"/>
      <c r="I103" s="18">
        <f>COUNTA(S3:S33)</f>
        <v>13</v>
      </c>
      <c r="J103" s="82" t="s">
        <v>37</v>
      </c>
      <c r="K103" s="82"/>
      <c r="L103" s="18">
        <f>COUNTA(N3:N33)</f>
        <v>0</v>
      </c>
    </row>
    <row r="104" spans="1:12" ht="30" customHeight="1">
      <c r="A104" s="82" t="s">
        <v>24</v>
      </c>
      <c r="B104" s="82"/>
      <c r="C104" s="82"/>
      <c r="D104" s="18">
        <f>MIN(B3:B33,C3:C33)</f>
        <v>0</v>
      </c>
      <c r="E104" s="82" t="s">
        <v>35</v>
      </c>
      <c r="F104" s="82"/>
      <c r="G104" s="82"/>
      <c r="H104" s="82"/>
      <c r="I104" s="18">
        <f>COUNTIF(S3:S33,"R")</f>
        <v>13</v>
      </c>
      <c r="J104" s="82" t="s">
        <v>45</v>
      </c>
      <c r="K104" s="82"/>
      <c r="L104" s="43">
        <f>AVERAGE(F3:F33)</f>
        <v>2.7419354838709675</v>
      </c>
    </row>
    <row r="105" spans="1:12" ht="30" customHeight="1">
      <c r="A105" s="82" t="s">
        <v>26</v>
      </c>
      <c r="B105" s="82"/>
      <c r="C105" s="82"/>
      <c r="D105" s="18">
        <f>MAX(B3:B33)</f>
        <v>13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23.451612903225808</v>
      </c>
    </row>
    <row r="106" spans="1:12" ht="30" customHeight="1">
      <c r="A106" s="82" t="s">
        <v>25</v>
      </c>
      <c r="B106" s="82"/>
      <c r="C106" s="82"/>
      <c r="D106" s="18">
        <f>MIN(C3:C33)</f>
        <v>11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1</v>
      </c>
      <c r="E107" s="82" t="s">
        <v>42</v>
      </c>
      <c r="F107" s="82"/>
      <c r="G107" s="82"/>
      <c r="H107" s="82"/>
      <c r="I107" s="17">
        <f>MAX(H3:H33)</f>
        <v>36</v>
      </c>
      <c r="J107" s="82" t="s">
        <v>48</v>
      </c>
      <c r="K107" s="82"/>
      <c r="L107" s="19">
        <v>49.3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1030</v>
      </c>
      <c r="J108" s="82" t="s">
        <v>49</v>
      </c>
      <c r="K108" s="82"/>
      <c r="L108" s="19">
        <v>0</v>
      </c>
    </row>
    <row r="109" spans="1:12" ht="30" customHeight="1">
      <c r="A109" s="82" t="s">
        <v>40</v>
      </c>
      <c r="B109" s="82"/>
      <c r="C109" s="82"/>
      <c r="D109" s="18">
        <f>MIN(P3:P33)</f>
        <v>0</v>
      </c>
      <c r="E109" s="82" t="s">
        <v>44</v>
      </c>
      <c r="F109" s="82"/>
      <c r="G109" s="82"/>
      <c r="H109" s="82"/>
      <c r="I109" s="18">
        <f>MIN(L3:L33)</f>
        <v>1007</v>
      </c>
      <c r="J109" s="82"/>
      <c r="K109" s="82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/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477</v>
      </c>
      <c r="O1" s="65" t="s">
        <v>20</v>
      </c>
      <c r="P1" s="67" t="s">
        <v>478</v>
      </c>
      <c r="Q1" s="65" t="s">
        <v>369</v>
      </c>
      <c r="R1" s="65" t="s">
        <v>51</v>
      </c>
      <c r="S1" s="67" t="s">
        <v>213</v>
      </c>
      <c r="T1" s="63" t="s">
        <v>53</v>
      </c>
    </row>
    <row r="2" spans="1:20" ht="42" customHeight="1">
      <c r="A2" s="22" t="s">
        <v>85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43405</v>
      </c>
      <c r="B3" s="13">
        <v>9</v>
      </c>
      <c r="C3" s="12">
        <v>17</v>
      </c>
      <c r="D3" s="4"/>
      <c r="E3" s="10">
        <v>0</v>
      </c>
      <c r="F3" s="39">
        <v>3</v>
      </c>
      <c r="G3" s="41" t="s">
        <v>57</v>
      </c>
      <c r="H3" s="15">
        <v>24</v>
      </c>
      <c r="I3" s="4" t="s">
        <v>54</v>
      </c>
      <c r="J3" s="5" t="s">
        <v>60</v>
      </c>
      <c r="K3" s="6"/>
      <c r="L3" s="1">
        <v>1017</v>
      </c>
      <c r="M3" s="7" t="s">
        <v>476</v>
      </c>
      <c r="N3" s="8"/>
      <c r="O3" s="8">
        <v>1</v>
      </c>
      <c r="P3" s="9">
        <v>6</v>
      </c>
      <c r="Q3" s="8">
        <v>80</v>
      </c>
      <c r="R3" s="20">
        <v>90</v>
      </c>
      <c r="S3" s="45"/>
      <c r="T3" s="24"/>
    </row>
    <row r="4" spans="1:20" ht="42" customHeight="1">
      <c r="A4" s="23">
        <v>43406</v>
      </c>
      <c r="B4" s="13">
        <v>3</v>
      </c>
      <c r="C4" s="12">
        <v>12</v>
      </c>
      <c r="D4" s="4"/>
      <c r="E4" s="10">
        <v>0</v>
      </c>
      <c r="F4" s="39">
        <v>4</v>
      </c>
      <c r="G4" s="41" t="s">
        <v>73</v>
      </c>
      <c r="H4" s="15">
        <v>35</v>
      </c>
      <c r="I4" s="4" t="s">
        <v>54</v>
      </c>
      <c r="J4" s="5" t="s">
        <v>54</v>
      </c>
      <c r="K4" s="6"/>
      <c r="L4" s="1">
        <v>1023</v>
      </c>
      <c r="M4" s="7" t="s">
        <v>479</v>
      </c>
      <c r="N4" s="8"/>
      <c r="O4" s="8">
        <v>4</v>
      </c>
      <c r="P4" s="9">
        <v>1</v>
      </c>
      <c r="Q4" s="8">
        <v>80</v>
      </c>
      <c r="R4" s="8">
        <v>55</v>
      </c>
      <c r="S4" s="9"/>
      <c r="T4" s="25"/>
    </row>
    <row r="5" spans="1:20" ht="42" customHeight="1">
      <c r="A5" s="23">
        <v>43407</v>
      </c>
      <c r="B5" s="13">
        <v>0</v>
      </c>
      <c r="C5" s="12">
        <v>12</v>
      </c>
      <c r="D5" s="4"/>
      <c r="E5" s="10">
        <v>0</v>
      </c>
      <c r="F5" s="39">
        <v>4</v>
      </c>
      <c r="G5" s="41" t="s">
        <v>64</v>
      </c>
      <c r="H5" s="15">
        <v>33</v>
      </c>
      <c r="I5" s="4" t="s">
        <v>67</v>
      </c>
      <c r="J5" s="5" t="s">
        <v>65</v>
      </c>
      <c r="K5" s="6"/>
      <c r="L5" s="1">
        <v>1019</v>
      </c>
      <c r="M5" s="7" t="s">
        <v>480</v>
      </c>
      <c r="N5" s="8"/>
      <c r="O5" s="8">
        <v>6</v>
      </c>
      <c r="P5" s="9">
        <v>0</v>
      </c>
      <c r="Q5" s="8">
        <v>70</v>
      </c>
      <c r="R5" s="8">
        <v>29</v>
      </c>
      <c r="S5" s="9"/>
      <c r="T5" s="25"/>
    </row>
    <row r="6" spans="1:20" ht="42" customHeight="1">
      <c r="A6" s="23">
        <v>43408</v>
      </c>
      <c r="B6" s="13">
        <v>6</v>
      </c>
      <c r="C6" s="12">
        <v>10</v>
      </c>
      <c r="D6" s="4" t="s">
        <v>87</v>
      </c>
      <c r="E6" s="10">
        <v>19</v>
      </c>
      <c r="F6" s="39">
        <v>4</v>
      </c>
      <c r="G6" s="41" t="s">
        <v>74</v>
      </c>
      <c r="H6" s="15">
        <v>32</v>
      </c>
      <c r="I6" s="4" t="s">
        <v>58</v>
      </c>
      <c r="J6" s="5" t="s">
        <v>58</v>
      </c>
      <c r="K6" s="6"/>
      <c r="L6" s="1">
        <v>1004</v>
      </c>
      <c r="M6" s="7" t="s">
        <v>481</v>
      </c>
      <c r="N6" s="8"/>
      <c r="O6" s="8"/>
      <c r="P6" s="9">
        <v>4</v>
      </c>
      <c r="Q6" s="8">
        <v>95</v>
      </c>
      <c r="R6" s="8">
        <v>99</v>
      </c>
      <c r="S6" s="9" t="s">
        <v>56</v>
      </c>
      <c r="T6" s="25"/>
    </row>
    <row r="7" spans="1:20" ht="42" customHeight="1">
      <c r="A7" s="23">
        <v>43409</v>
      </c>
      <c r="B7" s="13">
        <v>2</v>
      </c>
      <c r="C7" s="12">
        <v>8</v>
      </c>
      <c r="D7" s="4" t="s">
        <v>75</v>
      </c>
      <c r="E7" s="10">
        <v>3</v>
      </c>
      <c r="F7" s="39">
        <v>2</v>
      </c>
      <c r="G7" s="41" t="s">
        <v>74</v>
      </c>
      <c r="H7" s="15">
        <v>18</v>
      </c>
      <c r="I7" s="4" t="s">
        <v>58</v>
      </c>
      <c r="J7" s="5" t="s">
        <v>60</v>
      </c>
      <c r="K7" s="6"/>
      <c r="L7" s="1">
        <v>1020</v>
      </c>
      <c r="M7" s="7" t="s">
        <v>482</v>
      </c>
      <c r="N7" s="8"/>
      <c r="O7" s="8">
        <v>1.5</v>
      </c>
      <c r="P7" s="9">
        <v>1</v>
      </c>
      <c r="Q7" s="8">
        <v>89</v>
      </c>
      <c r="R7" s="8">
        <v>92</v>
      </c>
      <c r="S7" s="9" t="s">
        <v>56</v>
      </c>
      <c r="T7" s="25"/>
    </row>
    <row r="8" spans="1:20" ht="42" customHeight="1">
      <c r="A8" s="23">
        <v>43410</v>
      </c>
      <c r="B8" s="13">
        <v>0</v>
      </c>
      <c r="C8" s="12">
        <v>10</v>
      </c>
      <c r="D8" s="4"/>
      <c r="E8" s="10">
        <v>0</v>
      </c>
      <c r="F8" s="39">
        <v>4</v>
      </c>
      <c r="G8" s="41" t="s">
        <v>64</v>
      </c>
      <c r="H8" s="15">
        <v>33</v>
      </c>
      <c r="I8" s="4" t="s">
        <v>67</v>
      </c>
      <c r="J8" s="5" t="s">
        <v>65</v>
      </c>
      <c r="K8" s="6"/>
      <c r="L8" s="1">
        <v>1019</v>
      </c>
      <c r="M8" s="7" t="s">
        <v>483</v>
      </c>
      <c r="N8" s="8"/>
      <c r="O8" s="8">
        <v>7</v>
      </c>
      <c r="P8" s="9">
        <v>-1</v>
      </c>
      <c r="Q8" s="8">
        <v>77</v>
      </c>
      <c r="R8" s="8">
        <v>14</v>
      </c>
      <c r="S8" s="9"/>
      <c r="T8" s="25"/>
    </row>
    <row r="9" spans="1:20" ht="42" customHeight="1">
      <c r="A9" s="23">
        <v>43411</v>
      </c>
      <c r="B9" s="13">
        <v>5</v>
      </c>
      <c r="C9" s="12">
        <v>12</v>
      </c>
      <c r="D9" s="4"/>
      <c r="E9" s="10">
        <v>0</v>
      </c>
      <c r="F9" s="39">
        <v>3</v>
      </c>
      <c r="G9" s="41" t="s">
        <v>55</v>
      </c>
      <c r="H9" s="15">
        <v>24</v>
      </c>
      <c r="I9" s="4" t="s">
        <v>54</v>
      </c>
      <c r="J9" s="5" t="s">
        <v>54</v>
      </c>
      <c r="K9" s="6"/>
      <c r="L9" s="1">
        <v>1015</v>
      </c>
      <c r="M9" s="7" t="s">
        <v>484</v>
      </c>
      <c r="N9" s="8"/>
      <c r="O9" s="8">
        <v>3</v>
      </c>
      <c r="P9" s="9">
        <v>3</v>
      </c>
      <c r="Q9" s="8">
        <v>78</v>
      </c>
      <c r="R9" s="8">
        <v>67</v>
      </c>
      <c r="S9" s="9"/>
      <c r="T9" s="25"/>
    </row>
    <row r="10" spans="1:20" ht="42" customHeight="1">
      <c r="A10" s="23">
        <v>43412</v>
      </c>
      <c r="B10" s="13">
        <v>3</v>
      </c>
      <c r="C10" s="12">
        <v>14</v>
      </c>
      <c r="D10" s="4"/>
      <c r="E10" s="10">
        <v>0</v>
      </c>
      <c r="F10" s="39">
        <v>3</v>
      </c>
      <c r="G10" s="41" t="s">
        <v>55</v>
      </c>
      <c r="H10" s="15">
        <v>25</v>
      </c>
      <c r="I10" s="4" t="s">
        <v>67</v>
      </c>
      <c r="J10" s="5" t="s">
        <v>65</v>
      </c>
      <c r="K10" s="6"/>
      <c r="L10" s="1">
        <v>1016</v>
      </c>
      <c r="M10" s="7" t="s">
        <v>487</v>
      </c>
      <c r="N10" s="8"/>
      <c r="O10" s="8">
        <v>6.5</v>
      </c>
      <c r="P10" s="9">
        <v>1</v>
      </c>
      <c r="Q10" s="8">
        <v>73</v>
      </c>
      <c r="R10" s="8">
        <v>18</v>
      </c>
      <c r="S10" s="9"/>
      <c r="T10" s="25"/>
    </row>
    <row r="11" spans="1:20" ht="42" customHeight="1">
      <c r="A11" s="23">
        <v>43413</v>
      </c>
      <c r="B11" s="13">
        <v>7</v>
      </c>
      <c r="C11" s="12">
        <v>12</v>
      </c>
      <c r="D11" s="4" t="s">
        <v>90</v>
      </c>
      <c r="E11" s="10">
        <v>2.5</v>
      </c>
      <c r="F11" s="39">
        <v>3</v>
      </c>
      <c r="G11" s="41" t="s">
        <v>55</v>
      </c>
      <c r="H11" s="15">
        <v>23</v>
      </c>
      <c r="I11" s="4" t="s">
        <v>54</v>
      </c>
      <c r="J11" s="5" t="s">
        <v>60</v>
      </c>
      <c r="K11" s="6"/>
      <c r="L11" s="1">
        <v>1012</v>
      </c>
      <c r="M11" s="7" t="s">
        <v>485</v>
      </c>
      <c r="N11" s="8"/>
      <c r="O11" s="8">
        <v>1.5</v>
      </c>
      <c r="P11" s="9">
        <v>5</v>
      </c>
      <c r="Q11" s="8">
        <v>87</v>
      </c>
      <c r="R11" s="8">
        <v>90</v>
      </c>
      <c r="S11" s="9" t="s">
        <v>56</v>
      </c>
      <c r="T11" s="25"/>
    </row>
    <row r="12" spans="1:20" ht="42" customHeight="1">
      <c r="A12" s="23">
        <v>43414</v>
      </c>
      <c r="B12" s="13">
        <v>5</v>
      </c>
      <c r="C12" s="12">
        <v>11</v>
      </c>
      <c r="D12" s="4"/>
      <c r="E12" s="10">
        <v>0</v>
      </c>
      <c r="F12" s="39">
        <v>3</v>
      </c>
      <c r="G12" s="41" t="s">
        <v>57</v>
      </c>
      <c r="H12" s="15">
        <v>25</v>
      </c>
      <c r="I12" s="4" t="s">
        <v>54</v>
      </c>
      <c r="J12" s="5" t="s">
        <v>60</v>
      </c>
      <c r="K12" s="6"/>
      <c r="L12" s="1">
        <v>1025</v>
      </c>
      <c r="M12" s="7" t="s">
        <v>486</v>
      </c>
      <c r="N12" s="8"/>
      <c r="O12" s="8">
        <v>2</v>
      </c>
      <c r="P12" s="9">
        <v>4</v>
      </c>
      <c r="Q12" s="8">
        <v>85</v>
      </c>
      <c r="R12" s="8">
        <v>85</v>
      </c>
      <c r="S12" s="9"/>
      <c r="T12" s="25"/>
    </row>
    <row r="13" spans="1:20" ht="42" customHeight="1">
      <c r="A13" s="23">
        <v>43415</v>
      </c>
      <c r="B13" s="13">
        <v>3</v>
      </c>
      <c r="C13" s="12">
        <v>13</v>
      </c>
      <c r="D13" s="4"/>
      <c r="E13" s="10">
        <v>0</v>
      </c>
      <c r="F13" s="39">
        <v>2</v>
      </c>
      <c r="G13" s="41" t="s">
        <v>55</v>
      </c>
      <c r="H13" s="15">
        <v>18</v>
      </c>
      <c r="I13" s="4" t="s">
        <v>67</v>
      </c>
      <c r="J13" s="5" t="s">
        <v>54</v>
      </c>
      <c r="K13" s="6"/>
      <c r="L13" s="1">
        <v>1032</v>
      </c>
      <c r="M13" s="7" t="s">
        <v>488</v>
      </c>
      <c r="N13" s="8"/>
      <c r="O13" s="8">
        <v>4</v>
      </c>
      <c r="P13" s="9">
        <v>1</v>
      </c>
      <c r="Q13" s="8">
        <v>70</v>
      </c>
      <c r="R13" s="8">
        <v>42</v>
      </c>
      <c r="S13" s="9"/>
      <c r="T13" s="25"/>
    </row>
    <row r="14" spans="1:20" ht="42" customHeight="1">
      <c r="A14" s="23">
        <v>43416</v>
      </c>
      <c r="B14" s="13">
        <v>0</v>
      </c>
      <c r="C14" s="12">
        <v>17</v>
      </c>
      <c r="D14" s="4"/>
      <c r="E14" s="10">
        <v>0</v>
      </c>
      <c r="F14" s="39">
        <v>1</v>
      </c>
      <c r="G14" s="41" t="s">
        <v>55</v>
      </c>
      <c r="H14" s="15">
        <v>5</v>
      </c>
      <c r="I14" s="4" t="s">
        <v>67</v>
      </c>
      <c r="J14" s="5" t="s">
        <v>65</v>
      </c>
      <c r="K14" s="6"/>
      <c r="L14" s="1">
        <v>1034</v>
      </c>
      <c r="M14" s="7" t="s">
        <v>489</v>
      </c>
      <c r="N14" s="8"/>
      <c r="O14" s="8">
        <v>7.5</v>
      </c>
      <c r="P14" s="9">
        <v>0</v>
      </c>
      <c r="Q14" s="8">
        <v>50</v>
      </c>
      <c r="R14" s="8">
        <v>12</v>
      </c>
      <c r="S14" s="9"/>
      <c r="T14" s="25"/>
    </row>
    <row r="15" spans="1:20" ht="42" customHeight="1">
      <c r="A15" s="23">
        <v>43417</v>
      </c>
      <c r="B15" s="13">
        <v>-2</v>
      </c>
      <c r="C15" s="12">
        <v>14</v>
      </c>
      <c r="D15" s="4"/>
      <c r="E15" s="10">
        <v>0</v>
      </c>
      <c r="F15" s="39">
        <v>3</v>
      </c>
      <c r="G15" s="41" t="s">
        <v>64</v>
      </c>
      <c r="H15" s="15">
        <v>22</v>
      </c>
      <c r="I15" s="4" t="s">
        <v>67</v>
      </c>
      <c r="J15" s="5" t="s">
        <v>70</v>
      </c>
      <c r="K15" s="6"/>
      <c r="L15" s="1">
        <v>1025</v>
      </c>
      <c r="M15" s="7" t="s">
        <v>490</v>
      </c>
      <c r="N15" s="8"/>
      <c r="O15" s="8">
        <v>8</v>
      </c>
      <c r="P15" s="9">
        <v>-3</v>
      </c>
      <c r="Q15" s="8">
        <v>65</v>
      </c>
      <c r="R15" s="8">
        <v>4</v>
      </c>
      <c r="S15" s="9"/>
      <c r="T15" s="25"/>
    </row>
    <row r="16" spans="1:20" ht="42" customHeight="1">
      <c r="A16" s="23">
        <v>43418</v>
      </c>
      <c r="B16" s="13">
        <v>5</v>
      </c>
      <c r="C16" s="12">
        <v>8</v>
      </c>
      <c r="D16" s="4"/>
      <c r="E16" s="10">
        <v>0</v>
      </c>
      <c r="F16" s="39">
        <v>5</v>
      </c>
      <c r="G16" s="41" t="s">
        <v>64</v>
      </c>
      <c r="H16" s="15">
        <v>42</v>
      </c>
      <c r="I16" s="4" t="s">
        <v>67</v>
      </c>
      <c r="J16" s="5" t="s">
        <v>65</v>
      </c>
      <c r="K16" s="6"/>
      <c r="L16" s="1">
        <v>1018</v>
      </c>
      <c r="M16" s="7" t="s">
        <v>491</v>
      </c>
      <c r="N16" s="8"/>
      <c r="O16" s="8">
        <v>7</v>
      </c>
      <c r="P16" s="9">
        <v>2</v>
      </c>
      <c r="Q16" s="8">
        <v>73</v>
      </c>
      <c r="R16" s="8">
        <v>15</v>
      </c>
      <c r="S16" s="9"/>
      <c r="T16" s="25"/>
    </row>
    <row r="17" spans="1:20" ht="42" customHeight="1">
      <c r="A17" s="23">
        <v>43419</v>
      </c>
      <c r="B17" s="13">
        <v>1</v>
      </c>
      <c r="C17" s="12">
        <v>14</v>
      </c>
      <c r="D17" s="4"/>
      <c r="E17" s="10">
        <v>0</v>
      </c>
      <c r="F17" s="39">
        <v>2</v>
      </c>
      <c r="G17" s="41" t="s">
        <v>64</v>
      </c>
      <c r="H17" s="15">
        <v>13</v>
      </c>
      <c r="I17" s="4" t="s">
        <v>67</v>
      </c>
      <c r="J17" s="5" t="s">
        <v>65</v>
      </c>
      <c r="K17" s="6"/>
      <c r="L17" s="1">
        <v>1015</v>
      </c>
      <c r="M17" s="7" t="s">
        <v>493</v>
      </c>
      <c r="N17" s="8"/>
      <c r="O17" s="8">
        <v>7</v>
      </c>
      <c r="P17" s="9">
        <v>0</v>
      </c>
      <c r="Q17" s="8">
        <v>65</v>
      </c>
      <c r="R17" s="8">
        <v>13</v>
      </c>
      <c r="S17" s="9"/>
      <c r="T17" s="25"/>
    </row>
    <row r="18" spans="1:20" ht="42" customHeight="1">
      <c r="A18" s="23">
        <v>43420</v>
      </c>
      <c r="B18" s="13">
        <v>-1</v>
      </c>
      <c r="C18" s="12">
        <v>6</v>
      </c>
      <c r="D18" s="4" t="s">
        <v>492</v>
      </c>
      <c r="E18" s="44">
        <v>3</v>
      </c>
      <c r="F18" s="39">
        <v>2</v>
      </c>
      <c r="G18" s="41" t="s">
        <v>57</v>
      </c>
      <c r="H18" s="15">
        <v>15</v>
      </c>
      <c r="I18" s="4" t="s">
        <v>54</v>
      </c>
      <c r="J18" s="5" t="s">
        <v>58</v>
      </c>
      <c r="K18" s="6"/>
      <c r="L18" s="1">
        <v>1003</v>
      </c>
      <c r="M18" s="7" t="s">
        <v>494</v>
      </c>
      <c r="N18" s="8"/>
      <c r="O18" s="8"/>
      <c r="P18" s="9">
        <v>-1</v>
      </c>
      <c r="Q18" s="8">
        <v>92</v>
      </c>
      <c r="R18" s="8">
        <v>96</v>
      </c>
      <c r="S18" s="9" t="s">
        <v>56</v>
      </c>
      <c r="T18" s="25"/>
    </row>
    <row r="19" spans="1:20" ht="42" customHeight="1">
      <c r="A19" s="23">
        <v>43421</v>
      </c>
      <c r="B19" s="13">
        <v>3</v>
      </c>
      <c r="C19" s="12">
        <v>5</v>
      </c>
      <c r="D19" s="4" t="s">
        <v>82</v>
      </c>
      <c r="E19" s="10">
        <v>2.9</v>
      </c>
      <c r="F19" s="39">
        <v>3</v>
      </c>
      <c r="G19" s="41" t="s">
        <v>64</v>
      </c>
      <c r="H19" s="15">
        <v>27</v>
      </c>
      <c r="I19" s="4" t="s">
        <v>58</v>
      </c>
      <c r="J19" s="5" t="s">
        <v>58</v>
      </c>
      <c r="K19" s="6"/>
      <c r="L19" s="1">
        <v>999</v>
      </c>
      <c r="M19" s="7" t="s">
        <v>495</v>
      </c>
      <c r="N19" s="8"/>
      <c r="O19" s="8"/>
      <c r="P19" s="9">
        <v>1</v>
      </c>
      <c r="Q19" s="8">
        <v>93</v>
      </c>
      <c r="R19" s="8">
        <v>97</v>
      </c>
      <c r="S19" s="9" t="s">
        <v>56</v>
      </c>
      <c r="T19" s="25"/>
    </row>
    <row r="20" spans="1:20" ht="42" customHeight="1">
      <c r="A20" s="23">
        <v>43422</v>
      </c>
      <c r="B20" s="13">
        <v>-4</v>
      </c>
      <c r="C20" s="12">
        <v>5</v>
      </c>
      <c r="D20" s="4" t="s">
        <v>496</v>
      </c>
      <c r="E20" s="10">
        <v>3.5</v>
      </c>
      <c r="F20" s="39">
        <v>3</v>
      </c>
      <c r="G20" s="41" t="s">
        <v>69</v>
      </c>
      <c r="H20" s="15">
        <v>26</v>
      </c>
      <c r="I20" s="4" t="s">
        <v>54</v>
      </c>
      <c r="J20" s="5" t="s">
        <v>58</v>
      </c>
      <c r="K20" s="6"/>
      <c r="L20" s="1">
        <v>1005</v>
      </c>
      <c r="M20" s="7" t="s">
        <v>497</v>
      </c>
      <c r="N20" s="8"/>
      <c r="O20" s="8"/>
      <c r="P20" s="9">
        <v>-6</v>
      </c>
      <c r="Q20" s="8">
        <v>96</v>
      </c>
      <c r="R20" s="8">
        <v>99</v>
      </c>
      <c r="S20" s="9" t="s">
        <v>55</v>
      </c>
      <c r="T20" s="25"/>
    </row>
    <row r="21" spans="1:20" ht="42" customHeight="1">
      <c r="A21" s="23">
        <v>43423</v>
      </c>
      <c r="B21" s="13">
        <v>-9</v>
      </c>
      <c r="C21" s="12">
        <v>0</v>
      </c>
      <c r="D21" s="4"/>
      <c r="E21" s="10">
        <v>0</v>
      </c>
      <c r="F21" s="39">
        <v>2</v>
      </c>
      <c r="G21" s="41" t="s">
        <v>69</v>
      </c>
      <c r="H21" s="15">
        <v>13</v>
      </c>
      <c r="I21" s="4" t="s">
        <v>103</v>
      </c>
      <c r="J21" s="5" t="s">
        <v>70</v>
      </c>
      <c r="K21" s="6"/>
      <c r="L21" s="1">
        <v>1013</v>
      </c>
      <c r="M21" s="7" t="s">
        <v>498</v>
      </c>
      <c r="N21" s="8"/>
      <c r="O21" s="8">
        <v>8</v>
      </c>
      <c r="P21" s="9">
        <v>-11</v>
      </c>
      <c r="Q21" s="8">
        <v>71</v>
      </c>
      <c r="R21" s="8">
        <v>8</v>
      </c>
      <c r="S21" s="9"/>
      <c r="T21" s="25"/>
    </row>
    <row r="22" spans="1:20" ht="42" customHeight="1">
      <c r="A22" s="23">
        <v>43424</v>
      </c>
      <c r="B22" s="13">
        <v>-10</v>
      </c>
      <c r="C22" s="12">
        <v>-1</v>
      </c>
      <c r="D22" s="4"/>
      <c r="E22" s="10">
        <v>0</v>
      </c>
      <c r="F22" s="39">
        <v>3</v>
      </c>
      <c r="G22" s="41" t="s">
        <v>57</v>
      </c>
      <c r="H22" s="15">
        <v>22</v>
      </c>
      <c r="I22" s="4" t="s">
        <v>67</v>
      </c>
      <c r="J22" s="5" t="s">
        <v>60</v>
      </c>
      <c r="K22" s="6"/>
      <c r="L22" s="1">
        <v>1009</v>
      </c>
      <c r="M22" s="7" t="s">
        <v>499</v>
      </c>
      <c r="N22" s="8"/>
      <c r="O22" s="8">
        <v>1</v>
      </c>
      <c r="P22" s="9">
        <v>-12</v>
      </c>
      <c r="Q22" s="8">
        <v>92</v>
      </c>
      <c r="R22" s="8">
        <v>90</v>
      </c>
      <c r="S22" s="9"/>
      <c r="T22" s="25"/>
    </row>
    <row r="23" spans="1:20" ht="42" customHeight="1">
      <c r="A23" s="23">
        <v>43425</v>
      </c>
      <c r="B23" s="13">
        <v>-3</v>
      </c>
      <c r="C23" s="12">
        <v>2</v>
      </c>
      <c r="D23" s="4" t="s">
        <v>500</v>
      </c>
      <c r="E23" s="10">
        <v>3.2</v>
      </c>
      <c r="F23" s="39">
        <v>3</v>
      </c>
      <c r="G23" s="41" t="s">
        <v>66</v>
      </c>
      <c r="H23" s="15">
        <v>27</v>
      </c>
      <c r="I23" s="4" t="s">
        <v>58</v>
      </c>
      <c r="J23" s="5" t="s">
        <v>58</v>
      </c>
      <c r="K23" s="6"/>
      <c r="L23" s="1">
        <v>1004</v>
      </c>
      <c r="M23" s="7" t="s">
        <v>501</v>
      </c>
      <c r="N23" s="8"/>
      <c r="O23" s="8"/>
      <c r="P23" s="9">
        <v>-4</v>
      </c>
      <c r="Q23" s="8">
        <v>98</v>
      </c>
      <c r="R23" s="8">
        <v>96</v>
      </c>
      <c r="S23" s="9" t="s">
        <v>55</v>
      </c>
      <c r="T23" s="25"/>
    </row>
    <row r="24" spans="1:20" ht="42" customHeight="1">
      <c r="A24" s="23">
        <v>43426</v>
      </c>
      <c r="B24" s="13">
        <v>-1</v>
      </c>
      <c r="C24" s="12">
        <v>2</v>
      </c>
      <c r="D24" s="4"/>
      <c r="E24" s="10">
        <v>0</v>
      </c>
      <c r="F24" s="39">
        <v>3</v>
      </c>
      <c r="G24" s="41" t="s">
        <v>72</v>
      </c>
      <c r="H24" s="15">
        <v>26</v>
      </c>
      <c r="I24" s="4" t="s">
        <v>54</v>
      </c>
      <c r="J24" s="5" t="s">
        <v>60</v>
      </c>
      <c r="K24" s="6"/>
      <c r="L24" s="1">
        <v>999</v>
      </c>
      <c r="M24" s="7" t="s">
        <v>502</v>
      </c>
      <c r="N24" s="8"/>
      <c r="O24" s="8">
        <v>0.5</v>
      </c>
      <c r="P24" s="9">
        <v>-3</v>
      </c>
      <c r="Q24" s="8">
        <v>93</v>
      </c>
      <c r="R24" s="8">
        <v>94</v>
      </c>
      <c r="S24" s="9"/>
      <c r="T24" s="25"/>
    </row>
    <row r="25" spans="1:20" ht="42" customHeight="1">
      <c r="A25" s="23">
        <v>43427</v>
      </c>
      <c r="B25" s="13">
        <v>-2</v>
      </c>
      <c r="C25" s="12">
        <v>6</v>
      </c>
      <c r="D25" s="4"/>
      <c r="E25" s="10">
        <v>0</v>
      </c>
      <c r="F25" s="39">
        <v>2</v>
      </c>
      <c r="G25" s="41" t="s">
        <v>55</v>
      </c>
      <c r="H25" s="15">
        <v>14</v>
      </c>
      <c r="I25" s="4" t="s">
        <v>54</v>
      </c>
      <c r="J25" s="5" t="s">
        <v>54</v>
      </c>
      <c r="K25" s="6"/>
      <c r="L25" s="1">
        <v>1005</v>
      </c>
      <c r="M25" s="7" t="s">
        <v>202</v>
      </c>
      <c r="N25" s="8"/>
      <c r="O25" s="8">
        <v>4</v>
      </c>
      <c r="P25" s="9">
        <v>-3</v>
      </c>
      <c r="Q25" s="8">
        <v>87</v>
      </c>
      <c r="R25" s="8">
        <v>48</v>
      </c>
      <c r="S25" s="9"/>
      <c r="T25" s="25"/>
    </row>
    <row r="26" spans="1:20" ht="42" customHeight="1">
      <c r="A26" s="23">
        <v>43428</v>
      </c>
      <c r="B26" s="13">
        <v>-2</v>
      </c>
      <c r="C26" s="12">
        <v>6</v>
      </c>
      <c r="D26" s="4" t="s">
        <v>82</v>
      </c>
      <c r="E26" s="10">
        <v>3.5</v>
      </c>
      <c r="F26" s="39">
        <v>2</v>
      </c>
      <c r="G26" s="41" t="s">
        <v>55</v>
      </c>
      <c r="H26" s="15">
        <v>12</v>
      </c>
      <c r="I26" s="4" t="s">
        <v>54</v>
      </c>
      <c r="J26" s="5" t="s">
        <v>60</v>
      </c>
      <c r="K26" s="6"/>
      <c r="L26" s="1">
        <v>1012</v>
      </c>
      <c r="M26" s="7" t="s">
        <v>503</v>
      </c>
      <c r="N26" s="8"/>
      <c r="O26" s="8">
        <v>0.5</v>
      </c>
      <c r="P26" s="9">
        <v>-3</v>
      </c>
      <c r="Q26" s="8">
        <v>97</v>
      </c>
      <c r="R26" s="8">
        <v>95</v>
      </c>
      <c r="S26" s="9" t="s">
        <v>56</v>
      </c>
      <c r="T26" s="25"/>
    </row>
    <row r="27" spans="1:20" ht="42" customHeight="1">
      <c r="A27" s="23">
        <v>43429</v>
      </c>
      <c r="B27" s="13">
        <v>0</v>
      </c>
      <c r="C27" s="12">
        <v>8</v>
      </c>
      <c r="D27" s="4"/>
      <c r="E27" s="10">
        <v>0</v>
      </c>
      <c r="F27" s="39">
        <v>2</v>
      </c>
      <c r="G27" s="41" t="s">
        <v>57</v>
      </c>
      <c r="H27" s="15">
        <v>19</v>
      </c>
      <c r="I27" s="4" t="s">
        <v>54</v>
      </c>
      <c r="J27" s="5" t="s">
        <v>54</v>
      </c>
      <c r="K27" s="6"/>
      <c r="L27" s="1">
        <v>1018</v>
      </c>
      <c r="M27" s="7" t="s">
        <v>505</v>
      </c>
      <c r="N27" s="8"/>
      <c r="O27" s="8">
        <v>5</v>
      </c>
      <c r="P27" s="9">
        <v>0</v>
      </c>
      <c r="Q27" s="8">
        <v>86</v>
      </c>
      <c r="R27" s="8">
        <v>45</v>
      </c>
      <c r="S27" s="9"/>
      <c r="T27" s="25"/>
    </row>
    <row r="28" spans="1:20" ht="42" customHeight="1">
      <c r="A28" s="23">
        <v>43430</v>
      </c>
      <c r="B28" s="13">
        <v>1</v>
      </c>
      <c r="C28" s="12">
        <v>6</v>
      </c>
      <c r="D28" s="4" t="s">
        <v>504</v>
      </c>
      <c r="E28" s="10">
        <v>4</v>
      </c>
      <c r="F28" s="39">
        <v>3</v>
      </c>
      <c r="G28" s="41" t="s">
        <v>69</v>
      </c>
      <c r="H28" s="15">
        <v>25</v>
      </c>
      <c r="I28" s="4" t="s">
        <v>58</v>
      </c>
      <c r="J28" s="5" t="s">
        <v>60</v>
      </c>
      <c r="K28" s="6"/>
      <c r="L28" s="1">
        <v>1029</v>
      </c>
      <c r="M28" s="7" t="s">
        <v>506</v>
      </c>
      <c r="N28" s="8"/>
      <c r="O28" s="8">
        <v>0.5</v>
      </c>
      <c r="P28" s="9">
        <v>0</v>
      </c>
      <c r="Q28" s="8">
        <v>94</v>
      </c>
      <c r="R28" s="8">
        <v>96</v>
      </c>
      <c r="S28" s="9" t="s">
        <v>56</v>
      </c>
      <c r="T28" s="25"/>
    </row>
    <row r="29" spans="1:20" ht="42" customHeight="1">
      <c r="A29" s="23">
        <v>43431</v>
      </c>
      <c r="B29" s="13">
        <v>-3</v>
      </c>
      <c r="C29" s="12">
        <v>6</v>
      </c>
      <c r="D29" s="4"/>
      <c r="E29" s="10">
        <v>0</v>
      </c>
      <c r="F29" s="39">
        <v>3</v>
      </c>
      <c r="G29" s="41" t="s">
        <v>64</v>
      </c>
      <c r="H29" s="15">
        <v>22</v>
      </c>
      <c r="I29" s="4" t="s">
        <v>88</v>
      </c>
      <c r="J29" s="5" t="s">
        <v>65</v>
      </c>
      <c r="K29" s="6"/>
      <c r="L29" s="1">
        <v>1025</v>
      </c>
      <c r="M29" s="7" t="s">
        <v>507</v>
      </c>
      <c r="N29" s="8"/>
      <c r="O29" s="8">
        <v>7</v>
      </c>
      <c r="P29" s="9">
        <v>-4</v>
      </c>
      <c r="Q29" s="8">
        <v>78</v>
      </c>
      <c r="R29" s="8">
        <v>15</v>
      </c>
      <c r="S29" s="9"/>
      <c r="T29" s="25"/>
    </row>
    <row r="30" spans="1:20" ht="42" customHeight="1">
      <c r="A30" s="23">
        <v>43432</v>
      </c>
      <c r="B30" s="13">
        <v>0</v>
      </c>
      <c r="C30" s="12">
        <v>3</v>
      </c>
      <c r="D30" s="4"/>
      <c r="E30" s="10">
        <v>0</v>
      </c>
      <c r="F30" s="39">
        <v>3</v>
      </c>
      <c r="G30" s="41" t="s">
        <v>64</v>
      </c>
      <c r="H30" s="15">
        <v>24</v>
      </c>
      <c r="I30" s="4" t="s">
        <v>54</v>
      </c>
      <c r="J30" s="5" t="s">
        <v>60</v>
      </c>
      <c r="K30" s="6"/>
      <c r="L30" s="1">
        <v>1015</v>
      </c>
      <c r="M30" s="7" t="s">
        <v>509</v>
      </c>
      <c r="N30" s="8"/>
      <c r="O30" s="8">
        <v>0.5</v>
      </c>
      <c r="P30" s="9">
        <v>0</v>
      </c>
      <c r="Q30" s="8">
        <v>90</v>
      </c>
      <c r="R30" s="8">
        <v>96</v>
      </c>
      <c r="S30" s="9"/>
      <c r="T30" s="25"/>
    </row>
    <row r="31" spans="1:20" ht="42" customHeight="1">
      <c r="A31" s="23">
        <v>43433</v>
      </c>
      <c r="B31" s="13">
        <v>2</v>
      </c>
      <c r="C31" s="12">
        <v>3</v>
      </c>
      <c r="D31" s="4" t="s">
        <v>508</v>
      </c>
      <c r="E31" s="10">
        <v>1.2</v>
      </c>
      <c r="F31" s="39">
        <v>2</v>
      </c>
      <c r="G31" s="41" t="s">
        <v>64</v>
      </c>
      <c r="H31" s="15">
        <v>19</v>
      </c>
      <c r="I31" s="4" t="s">
        <v>58</v>
      </c>
      <c r="J31" s="5" t="s">
        <v>58</v>
      </c>
      <c r="K31" s="6"/>
      <c r="L31" s="1">
        <v>1018</v>
      </c>
      <c r="M31" s="7" t="s">
        <v>510</v>
      </c>
      <c r="N31" s="8"/>
      <c r="O31" s="8"/>
      <c r="P31" s="9">
        <v>1</v>
      </c>
      <c r="Q31" s="8">
        <v>93</v>
      </c>
      <c r="R31" s="8">
        <v>100</v>
      </c>
      <c r="S31" s="9" t="s">
        <v>56</v>
      </c>
      <c r="T31" s="25"/>
    </row>
    <row r="32" spans="1:20" ht="42" customHeight="1">
      <c r="A32" s="23">
        <v>43434</v>
      </c>
      <c r="B32" s="13">
        <v>0</v>
      </c>
      <c r="C32" s="12">
        <v>3</v>
      </c>
      <c r="D32" s="4"/>
      <c r="E32" s="10">
        <v>0</v>
      </c>
      <c r="F32" s="39">
        <v>2</v>
      </c>
      <c r="G32" s="41" t="s">
        <v>64</v>
      </c>
      <c r="H32" s="15">
        <v>19</v>
      </c>
      <c r="I32" s="4" t="s">
        <v>54</v>
      </c>
      <c r="J32" s="5" t="s">
        <v>54</v>
      </c>
      <c r="K32" s="6"/>
      <c r="L32" s="1">
        <v>1024</v>
      </c>
      <c r="M32" s="7" t="s">
        <v>511</v>
      </c>
      <c r="N32" s="8"/>
      <c r="O32" s="8">
        <v>4</v>
      </c>
      <c r="P32" s="9">
        <v>-1</v>
      </c>
      <c r="Q32" s="8">
        <v>90</v>
      </c>
      <c r="R32" s="8">
        <v>45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4.366666666666666</v>
      </c>
      <c r="E100" s="82" t="s">
        <v>31</v>
      </c>
      <c r="F100" s="82"/>
      <c r="G100" s="82"/>
      <c r="H100" s="82"/>
      <c r="I100" s="17">
        <f>SUM(E3:E33)</f>
        <v>45.800000000000004</v>
      </c>
      <c r="J100" s="82" t="s">
        <v>38</v>
      </c>
      <c r="K100" s="82"/>
      <c r="L100" s="18">
        <f>SUM(O3:O33)</f>
        <v>97</v>
      </c>
    </row>
    <row r="101" spans="1:12" ht="30" customHeight="1">
      <c r="A101" s="82" t="s">
        <v>27</v>
      </c>
      <c r="B101" s="82"/>
      <c r="C101" s="82"/>
      <c r="D101" s="16">
        <f>AVERAGE(B3:B33)</f>
        <v>0.6</v>
      </c>
      <c r="E101" s="82" t="s">
        <v>32</v>
      </c>
      <c r="F101" s="82"/>
      <c r="G101" s="82"/>
      <c r="H101" s="82"/>
      <c r="I101" s="17">
        <f>AVERAGE(E3:E33)</f>
        <v>1.5266666666666668</v>
      </c>
      <c r="J101" s="82" t="s">
        <v>39</v>
      </c>
      <c r="K101" s="82"/>
      <c r="L101" s="18">
        <f>COUNTIF(R3:R33,"&lt;31")</f>
        <v>9</v>
      </c>
    </row>
    <row r="102" spans="1:12" ht="30" customHeight="1">
      <c r="A102" s="82" t="s">
        <v>28</v>
      </c>
      <c r="B102" s="82"/>
      <c r="C102" s="82"/>
      <c r="D102" s="16">
        <f>AVERAGE(C3:C33)</f>
        <v>8.133333333333333</v>
      </c>
      <c r="E102" s="82" t="s">
        <v>33</v>
      </c>
      <c r="F102" s="82"/>
      <c r="G102" s="82"/>
      <c r="H102" s="82"/>
      <c r="I102" s="17">
        <f>MAX(E3:E33)</f>
        <v>19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17</v>
      </c>
      <c r="E103" s="82" t="s">
        <v>34</v>
      </c>
      <c r="F103" s="82"/>
      <c r="G103" s="82"/>
      <c r="H103" s="82"/>
      <c r="I103" s="18">
        <f>COUNTA(S3:S33)</f>
        <v>10</v>
      </c>
      <c r="J103" s="82" t="s">
        <v>37</v>
      </c>
      <c r="K103" s="82"/>
      <c r="L103" s="18">
        <f>COUNTA(N3:N33)</f>
        <v>0</v>
      </c>
    </row>
    <row r="104" spans="1:12" ht="30" customHeight="1">
      <c r="A104" s="82" t="s">
        <v>24</v>
      </c>
      <c r="B104" s="82"/>
      <c r="C104" s="82"/>
      <c r="D104" s="18">
        <f>MIN(B3:B33,C3:C33)</f>
        <v>-10</v>
      </c>
      <c r="E104" s="82" t="s">
        <v>35</v>
      </c>
      <c r="F104" s="82"/>
      <c r="G104" s="82"/>
      <c r="H104" s="82"/>
      <c r="I104" s="18">
        <f>COUNTIF(S3:S33,"R")</f>
        <v>8</v>
      </c>
      <c r="J104" s="82" t="s">
        <v>45</v>
      </c>
      <c r="K104" s="82"/>
      <c r="L104" s="43">
        <f>AVERAGE(F3:F33)</f>
        <v>2.8</v>
      </c>
    </row>
    <row r="105" spans="1:12" ht="30" customHeight="1">
      <c r="A105" s="82" t="s">
        <v>26</v>
      </c>
      <c r="B105" s="82"/>
      <c r="C105" s="82"/>
      <c r="D105" s="18">
        <f>MAX(B3:B33)</f>
        <v>9</v>
      </c>
      <c r="E105" s="82" t="s">
        <v>36</v>
      </c>
      <c r="F105" s="82"/>
      <c r="G105" s="82"/>
      <c r="H105" s="82"/>
      <c r="I105" s="18">
        <f>COUNTIF(S3:S33,"S")</f>
        <v>2</v>
      </c>
      <c r="J105" s="82" t="s">
        <v>46</v>
      </c>
      <c r="K105" s="82"/>
      <c r="L105" s="43">
        <f>AVERAGE(H3:H33)</f>
        <v>22.733333333333334</v>
      </c>
    </row>
    <row r="106" spans="1:12" ht="30" customHeight="1">
      <c r="A106" s="82" t="s">
        <v>25</v>
      </c>
      <c r="B106" s="82"/>
      <c r="C106" s="82"/>
      <c r="D106" s="18">
        <f>MIN(C3:C33)</f>
        <v>-1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16</v>
      </c>
      <c r="E107" s="82" t="s">
        <v>42</v>
      </c>
      <c r="F107" s="82"/>
      <c r="G107" s="82"/>
      <c r="H107" s="82"/>
      <c r="I107" s="17">
        <f>MAX(H3:H33)</f>
        <v>42</v>
      </c>
      <c r="J107" s="82" t="s">
        <v>48</v>
      </c>
      <c r="K107" s="82"/>
      <c r="L107" s="19">
        <v>42.2</v>
      </c>
    </row>
    <row r="108" spans="1:12" ht="30" customHeight="1">
      <c r="A108" s="82" t="s">
        <v>30</v>
      </c>
      <c r="B108" s="82"/>
      <c r="C108" s="82"/>
      <c r="D108" s="18">
        <f>COUNTIF(C3:C33,"&lt;1")</f>
        <v>2</v>
      </c>
      <c r="E108" s="82" t="s">
        <v>43</v>
      </c>
      <c r="F108" s="82"/>
      <c r="G108" s="82"/>
      <c r="H108" s="82"/>
      <c r="I108" s="18">
        <f>MAX(L3:L33)</f>
        <v>1034</v>
      </c>
      <c r="J108" s="82" t="s">
        <v>49</v>
      </c>
      <c r="K108" s="82"/>
      <c r="L108" s="19">
        <v>3.6</v>
      </c>
    </row>
    <row r="109" spans="1:12" ht="30" customHeight="1">
      <c r="A109" s="82" t="s">
        <v>40</v>
      </c>
      <c r="B109" s="82"/>
      <c r="C109" s="82"/>
      <c r="D109" s="18">
        <f>MIN(P3:P33)</f>
        <v>-12</v>
      </c>
      <c r="E109" s="82" t="s">
        <v>44</v>
      </c>
      <c r="F109" s="82"/>
      <c r="G109" s="82"/>
      <c r="H109" s="82"/>
      <c r="I109" s="18">
        <f>MIN(L3:L33)</f>
        <v>999</v>
      </c>
      <c r="J109" s="82"/>
      <c r="K109" s="82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600" verticalDpi="6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477</v>
      </c>
      <c r="O1" s="65" t="s">
        <v>20</v>
      </c>
      <c r="P1" s="67" t="s">
        <v>345</v>
      </c>
      <c r="Q1" s="65" t="s">
        <v>369</v>
      </c>
      <c r="R1" s="65" t="s">
        <v>51</v>
      </c>
      <c r="S1" s="67" t="s">
        <v>512</v>
      </c>
      <c r="T1" s="63" t="s">
        <v>53</v>
      </c>
    </row>
    <row r="2" spans="1:20" ht="42" customHeight="1">
      <c r="A2" s="22" t="s">
        <v>86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43435</v>
      </c>
      <c r="B3" s="13">
        <v>-3</v>
      </c>
      <c r="C3" s="12">
        <v>0</v>
      </c>
      <c r="D3" s="4"/>
      <c r="E3" s="10">
        <v>0</v>
      </c>
      <c r="F3" s="39">
        <v>2</v>
      </c>
      <c r="G3" s="41" t="s">
        <v>69</v>
      </c>
      <c r="H3" s="15">
        <v>19</v>
      </c>
      <c r="I3" s="4" t="s">
        <v>58</v>
      </c>
      <c r="J3" s="5" t="s">
        <v>58</v>
      </c>
      <c r="K3" s="6"/>
      <c r="L3" s="1">
        <v>1025</v>
      </c>
      <c r="M3" s="7" t="s">
        <v>513</v>
      </c>
      <c r="N3" s="8"/>
      <c r="O3" s="8"/>
      <c r="P3" s="9">
        <v>-3</v>
      </c>
      <c r="Q3" s="8">
        <v>96</v>
      </c>
      <c r="R3" s="20">
        <v>100</v>
      </c>
      <c r="S3" s="45"/>
      <c r="T3" s="24"/>
    </row>
    <row r="4" spans="1:20" ht="42" customHeight="1">
      <c r="A4" s="23">
        <v>43436</v>
      </c>
      <c r="B4" s="13">
        <v>-3</v>
      </c>
      <c r="C4" s="12">
        <v>-2</v>
      </c>
      <c r="D4" s="4" t="s">
        <v>514</v>
      </c>
      <c r="E4" s="10">
        <v>2.4</v>
      </c>
      <c r="F4" s="39">
        <v>2</v>
      </c>
      <c r="G4" s="41" t="s">
        <v>69</v>
      </c>
      <c r="H4" s="15">
        <v>17</v>
      </c>
      <c r="I4" s="4" t="s">
        <v>58</v>
      </c>
      <c r="J4" s="5" t="s">
        <v>58</v>
      </c>
      <c r="K4" s="6"/>
      <c r="L4" s="1">
        <v>1022</v>
      </c>
      <c r="M4" s="7" t="s">
        <v>515</v>
      </c>
      <c r="N4" s="8"/>
      <c r="O4" s="8"/>
      <c r="P4" s="9">
        <v>-3</v>
      </c>
      <c r="Q4" s="8">
        <v>97</v>
      </c>
      <c r="R4" s="8">
        <v>100</v>
      </c>
      <c r="S4" s="9" t="s">
        <v>55</v>
      </c>
      <c r="T4" s="25" t="s">
        <v>61</v>
      </c>
    </row>
    <row r="5" spans="1:20" ht="42" customHeight="1">
      <c r="A5" s="23">
        <v>43437</v>
      </c>
      <c r="B5" s="13">
        <v>-3</v>
      </c>
      <c r="C5" s="12">
        <v>1</v>
      </c>
      <c r="D5" s="4"/>
      <c r="E5" s="10">
        <v>0</v>
      </c>
      <c r="F5" s="39">
        <v>2</v>
      </c>
      <c r="G5" s="41" t="s">
        <v>69</v>
      </c>
      <c r="H5" s="15">
        <v>16</v>
      </c>
      <c r="I5" s="4" t="s">
        <v>58</v>
      </c>
      <c r="J5" s="5" t="s">
        <v>517</v>
      </c>
      <c r="K5" s="6"/>
      <c r="L5" s="1">
        <v>1020</v>
      </c>
      <c r="M5" s="7" t="s">
        <v>518</v>
      </c>
      <c r="N5" s="8"/>
      <c r="O5" s="8"/>
      <c r="P5" s="9">
        <v>-3</v>
      </c>
      <c r="Q5" s="8">
        <v>96</v>
      </c>
      <c r="R5" s="8">
        <v>100</v>
      </c>
      <c r="S5" s="9"/>
      <c r="T5" s="25" t="s">
        <v>61</v>
      </c>
    </row>
    <row r="6" spans="1:20" ht="42" customHeight="1">
      <c r="A6" s="23">
        <v>43438</v>
      </c>
      <c r="B6" s="13">
        <v>0</v>
      </c>
      <c r="C6" s="12">
        <v>4</v>
      </c>
      <c r="D6" s="4" t="s">
        <v>516</v>
      </c>
      <c r="E6" s="10">
        <v>0.8</v>
      </c>
      <c r="F6" s="39">
        <v>2</v>
      </c>
      <c r="G6" s="41" t="s">
        <v>72</v>
      </c>
      <c r="H6" s="15">
        <v>19</v>
      </c>
      <c r="I6" s="4" t="s">
        <v>58</v>
      </c>
      <c r="J6" s="5" t="s">
        <v>517</v>
      </c>
      <c r="K6" s="6"/>
      <c r="L6" s="1">
        <v>1015</v>
      </c>
      <c r="M6" s="7" t="s">
        <v>519</v>
      </c>
      <c r="N6" s="8"/>
      <c r="O6" s="8"/>
      <c r="P6" s="9">
        <v>0</v>
      </c>
      <c r="Q6" s="8">
        <v>98</v>
      </c>
      <c r="R6" s="8">
        <v>100</v>
      </c>
      <c r="S6" s="9" t="s">
        <v>56</v>
      </c>
      <c r="T6" s="25"/>
    </row>
    <row r="7" spans="1:20" ht="42" customHeight="1">
      <c r="A7" s="23">
        <v>43439</v>
      </c>
      <c r="B7" s="13">
        <v>2</v>
      </c>
      <c r="C7" s="12">
        <v>4</v>
      </c>
      <c r="D7" s="4" t="s">
        <v>520</v>
      </c>
      <c r="E7" s="10">
        <v>1.2</v>
      </c>
      <c r="F7" s="39">
        <v>2</v>
      </c>
      <c r="G7" s="41" t="s">
        <v>57</v>
      </c>
      <c r="H7" s="15">
        <v>19</v>
      </c>
      <c r="I7" s="4" t="s">
        <v>58</v>
      </c>
      <c r="J7" s="5" t="s">
        <v>58</v>
      </c>
      <c r="K7" s="6"/>
      <c r="L7" s="1">
        <v>1017</v>
      </c>
      <c r="M7" s="7" t="s">
        <v>522</v>
      </c>
      <c r="N7" s="8"/>
      <c r="O7" s="8"/>
      <c r="P7" s="9">
        <v>1</v>
      </c>
      <c r="Q7" s="8">
        <v>97</v>
      </c>
      <c r="R7" s="8">
        <v>100</v>
      </c>
      <c r="S7" s="9" t="s">
        <v>56</v>
      </c>
      <c r="T7" s="25"/>
    </row>
    <row r="8" spans="1:20" ht="42" customHeight="1">
      <c r="A8" s="23">
        <v>43440</v>
      </c>
      <c r="B8" s="13">
        <v>-1</v>
      </c>
      <c r="C8" s="12">
        <v>2</v>
      </c>
      <c r="D8" s="4" t="s">
        <v>521</v>
      </c>
      <c r="E8" s="10">
        <v>2</v>
      </c>
      <c r="F8" s="39">
        <v>2</v>
      </c>
      <c r="G8" s="41" t="s">
        <v>66</v>
      </c>
      <c r="H8" s="15">
        <v>19</v>
      </c>
      <c r="I8" s="4" t="s">
        <v>58</v>
      </c>
      <c r="J8" s="5" t="s">
        <v>58</v>
      </c>
      <c r="K8" s="6"/>
      <c r="L8" s="1">
        <v>1014</v>
      </c>
      <c r="M8" s="7" t="s">
        <v>523</v>
      </c>
      <c r="N8" s="8"/>
      <c r="O8" s="8"/>
      <c r="P8" s="9">
        <v>-1</v>
      </c>
      <c r="Q8" s="8">
        <v>98</v>
      </c>
      <c r="R8" s="8">
        <v>100</v>
      </c>
      <c r="S8" s="9" t="s">
        <v>55</v>
      </c>
      <c r="T8" s="25"/>
    </row>
    <row r="9" spans="1:20" ht="42" customHeight="1">
      <c r="A9" s="23">
        <v>43441</v>
      </c>
      <c r="B9" s="13">
        <v>-2</v>
      </c>
      <c r="C9" s="12">
        <v>1</v>
      </c>
      <c r="D9" s="4" t="s">
        <v>524</v>
      </c>
      <c r="E9" s="10">
        <v>2.9</v>
      </c>
      <c r="F9" s="39">
        <v>3</v>
      </c>
      <c r="G9" s="41" t="s">
        <v>57</v>
      </c>
      <c r="H9" s="15">
        <v>22</v>
      </c>
      <c r="I9" s="4" t="s">
        <v>58</v>
      </c>
      <c r="J9" s="5" t="s">
        <v>58</v>
      </c>
      <c r="K9" s="6"/>
      <c r="L9" s="1">
        <v>1011</v>
      </c>
      <c r="M9" s="7" t="s">
        <v>525</v>
      </c>
      <c r="N9" s="8"/>
      <c r="O9" s="8"/>
      <c r="P9" s="9">
        <v>-2</v>
      </c>
      <c r="Q9" s="8">
        <v>96</v>
      </c>
      <c r="R9" s="8">
        <v>100</v>
      </c>
      <c r="S9" s="9" t="s">
        <v>55</v>
      </c>
      <c r="T9" s="25" t="s">
        <v>61</v>
      </c>
    </row>
    <row r="10" spans="1:20" ht="42" customHeight="1">
      <c r="A10" s="23">
        <v>43442</v>
      </c>
      <c r="B10" s="13">
        <v>0</v>
      </c>
      <c r="C10" s="12">
        <v>2</v>
      </c>
      <c r="D10" s="4" t="s">
        <v>526</v>
      </c>
      <c r="E10" s="10">
        <v>1.2</v>
      </c>
      <c r="F10" s="39">
        <v>2</v>
      </c>
      <c r="G10" s="41" t="s">
        <v>57</v>
      </c>
      <c r="H10" s="15">
        <v>19</v>
      </c>
      <c r="I10" s="4" t="s">
        <v>58</v>
      </c>
      <c r="J10" s="5" t="s">
        <v>58</v>
      </c>
      <c r="K10" s="6"/>
      <c r="L10" s="1">
        <v>1007</v>
      </c>
      <c r="M10" s="7" t="s">
        <v>527</v>
      </c>
      <c r="N10" s="8"/>
      <c r="O10" s="8"/>
      <c r="P10" s="9">
        <v>-1</v>
      </c>
      <c r="Q10" s="8">
        <v>92</v>
      </c>
      <c r="R10" s="8">
        <v>98</v>
      </c>
      <c r="S10" s="9" t="s">
        <v>55</v>
      </c>
      <c r="T10" s="25" t="s">
        <v>61</v>
      </c>
    </row>
    <row r="11" spans="1:20" ht="42" customHeight="1">
      <c r="A11" s="23">
        <v>43443</v>
      </c>
      <c r="B11" s="13">
        <v>-2</v>
      </c>
      <c r="C11" s="12">
        <v>0</v>
      </c>
      <c r="D11" s="4" t="s">
        <v>528</v>
      </c>
      <c r="E11" s="10">
        <v>0.2</v>
      </c>
      <c r="F11" s="39">
        <v>1</v>
      </c>
      <c r="G11" s="41" t="s">
        <v>69</v>
      </c>
      <c r="H11" s="15">
        <v>8</v>
      </c>
      <c r="I11" s="4" t="s">
        <v>58</v>
      </c>
      <c r="J11" s="5" t="s">
        <v>54</v>
      </c>
      <c r="K11" s="6"/>
      <c r="L11" s="1">
        <v>1005</v>
      </c>
      <c r="M11" s="7" t="s">
        <v>529</v>
      </c>
      <c r="N11" s="8"/>
      <c r="O11" s="8">
        <v>4</v>
      </c>
      <c r="P11" s="9">
        <v>-3</v>
      </c>
      <c r="Q11" s="8">
        <v>85</v>
      </c>
      <c r="R11" s="8">
        <v>57</v>
      </c>
      <c r="S11" s="9"/>
      <c r="T11" s="25" t="s">
        <v>61</v>
      </c>
    </row>
    <row r="12" spans="1:20" ht="42" customHeight="1">
      <c r="A12" s="23">
        <v>43444</v>
      </c>
      <c r="B12" s="13">
        <v>-4</v>
      </c>
      <c r="C12" s="12">
        <v>-1</v>
      </c>
      <c r="D12" s="4" t="s">
        <v>526</v>
      </c>
      <c r="E12" s="10">
        <v>1.5</v>
      </c>
      <c r="F12" s="39">
        <v>2</v>
      </c>
      <c r="G12" s="41" t="s">
        <v>74</v>
      </c>
      <c r="H12" s="15">
        <v>19</v>
      </c>
      <c r="I12" s="4" t="s">
        <v>58</v>
      </c>
      <c r="J12" s="5" t="s">
        <v>58</v>
      </c>
      <c r="K12" s="6"/>
      <c r="L12" s="1">
        <v>1009</v>
      </c>
      <c r="M12" s="7" t="s">
        <v>530</v>
      </c>
      <c r="N12" s="8"/>
      <c r="O12" s="8"/>
      <c r="P12" s="9">
        <v>-5</v>
      </c>
      <c r="Q12" s="8">
        <v>93</v>
      </c>
      <c r="R12" s="8">
        <v>99</v>
      </c>
      <c r="S12" s="9" t="s">
        <v>55</v>
      </c>
      <c r="T12" s="25" t="s">
        <v>61</v>
      </c>
    </row>
    <row r="13" spans="1:20" ht="42" customHeight="1">
      <c r="A13" s="23">
        <v>43445</v>
      </c>
      <c r="B13" s="13">
        <v>-7</v>
      </c>
      <c r="C13" s="12">
        <v>-3</v>
      </c>
      <c r="D13" s="4" t="s">
        <v>531</v>
      </c>
      <c r="E13" s="10">
        <v>2</v>
      </c>
      <c r="F13" s="39">
        <v>2</v>
      </c>
      <c r="G13" s="41" t="s">
        <v>74</v>
      </c>
      <c r="H13" s="15">
        <v>18</v>
      </c>
      <c r="I13" s="4" t="s">
        <v>58</v>
      </c>
      <c r="J13" s="5" t="s">
        <v>58</v>
      </c>
      <c r="K13" s="6"/>
      <c r="L13" s="1">
        <v>1009</v>
      </c>
      <c r="M13" s="7" t="s">
        <v>533</v>
      </c>
      <c r="N13" s="8"/>
      <c r="O13" s="8"/>
      <c r="P13" s="9">
        <v>-9</v>
      </c>
      <c r="Q13" s="8">
        <v>93</v>
      </c>
      <c r="R13" s="8">
        <v>99</v>
      </c>
      <c r="S13" s="9" t="s">
        <v>55</v>
      </c>
      <c r="T13" s="25" t="s">
        <v>61</v>
      </c>
    </row>
    <row r="14" spans="1:20" ht="42" customHeight="1">
      <c r="A14" s="23">
        <v>43446</v>
      </c>
      <c r="B14" s="13">
        <v>-8</v>
      </c>
      <c r="C14" s="12">
        <v>-4</v>
      </c>
      <c r="D14" s="4" t="s">
        <v>532</v>
      </c>
      <c r="E14" s="10">
        <v>7</v>
      </c>
      <c r="F14" s="39">
        <v>3</v>
      </c>
      <c r="G14" s="41" t="s">
        <v>74</v>
      </c>
      <c r="H14" s="15">
        <v>21</v>
      </c>
      <c r="I14" s="4" t="s">
        <v>58</v>
      </c>
      <c r="J14" s="5" t="s">
        <v>58</v>
      </c>
      <c r="K14" s="6"/>
      <c r="L14" s="1">
        <v>1012</v>
      </c>
      <c r="M14" s="7" t="s">
        <v>534</v>
      </c>
      <c r="N14" s="8"/>
      <c r="O14" s="8"/>
      <c r="P14" s="9">
        <v>-10</v>
      </c>
      <c r="Q14" s="8">
        <v>95</v>
      </c>
      <c r="R14" s="8">
        <v>98</v>
      </c>
      <c r="S14" s="9" t="s">
        <v>55</v>
      </c>
      <c r="T14" s="25" t="s">
        <v>61</v>
      </c>
    </row>
    <row r="15" spans="1:20" ht="42" customHeight="1">
      <c r="A15" s="23">
        <v>43447</v>
      </c>
      <c r="B15" s="13">
        <v>-14</v>
      </c>
      <c r="C15" s="12">
        <v>-4</v>
      </c>
      <c r="D15" s="4"/>
      <c r="E15" s="10">
        <v>0</v>
      </c>
      <c r="F15" s="39">
        <v>1</v>
      </c>
      <c r="G15" s="41" t="s">
        <v>63</v>
      </c>
      <c r="H15" s="15">
        <v>9</v>
      </c>
      <c r="I15" s="4" t="s">
        <v>103</v>
      </c>
      <c r="J15" s="5" t="s">
        <v>70</v>
      </c>
      <c r="K15" s="6"/>
      <c r="L15" s="1">
        <v>1013</v>
      </c>
      <c r="M15" s="7" t="s">
        <v>535</v>
      </c>
      <c r="N15" s="8"/>
      <c r="O15" s="8">
        <v>7.5</v>
      </c>
      <c r="P15" s="9">
        <v>-17</v>
      </c>
      <c r="Q15" s="8">
        <v>87</v>
      </c>
      <c r="R15" s="8">
        <v>2</v>
      </c>
      <c r="S15" s="9"/>
      <c r="T15" s="25" t="s">
        <v>61</v>
      </c>
    </row>
    <row r="16" spans="1:20" ht="42" customHeight="1">
      <c r="A16" s="23">
        <v>43448</v>
      </c>
      <c r="B16" s="13">
        <v>-9</v>
      </c>
      <c r="C16" s="12">
        <v>-4</v>
      </c>
      <c r="D16" s="4" t="s">
        <v>536</v>
      </c>
      <c r="E16" s="10">
        <v>1</v>
      </c>
      <c r="F16" s="39">
        <v>3</v>
      </c>
      <c r="G16" s="41" t="s">
        <v>64</v>
      </c>
      <c r="H16" s="15">
        <v>22</v>
      </c>
      <c r="I16" s="4" t="s">
        <v>54</v>
      </c>
      <c r="J16" s="5" t="s">
        <v>58</v>
      </c>
      <c r="K16" s="6"/>
      <c r="L16" s="1">
        <v>1003</v>
      </c>
      <c r="M16" s="7" t="s">
        <v>537</v>
      </c>
      <c r="N16" s="8"/>
      <c r="O16" s="8">
        <v>0.5</v>
      </c>
      <c r="P16" s="9">
        <v>-10</v>
      </c>
      <c r="Q16" s="8">
        <v>91</v>
      </c>
      <c r="R16" s="8">
        <v>95</v>
      </c>
      <c r="S16" s="9" t="s">
        <v>55</v>
      </c>
      <c r="T16" s="25" t="s">
        <v>61</v>
      </c>
    </row>
    <row r="17" spans="1:20" ht="42" customHeight="1">
      <c r="A17" s="23">
        <v>43449</v>
      </c>
      <c r="B17" s="13">
        <v>-12</v>
      </c>
      <c r="C17" s="12">
        <v>-2</v>
      </c>
      <c r="D17" s="4"/>
      <c r="E17" s="10">
        <v>0</v>
      </c>
      <c r="F17" s="39">
        <v>2</v>
      </c>
      <c r="G17" s="41" t="s">
        <v>57</v>
      </c>
      <c r="H17" s="15">
        <v>18</v>
      </c>
      <c r="I17" s="4" t="s">
        <v>54</v>
      </c>
      <c r="J17" s="5" t="s">
        <v>65</v>
      </c>
      <c r="K17" s="6"/>
      <c r="L17" s="1">
        <v>1010</v>
      </c>
      <c r="M17" s="7" t="s">
        <v>538</v>
      </c>
      <c r="N17" s="8"/>
      <c r="O17" s="8">
        <v>5.5</v>
      </c>
      <c r="P17" s="9">
        <v>-14</v>
      </c>
      <c r="Q17" s="8">
        <v>88</v>
      </c>
      <c r="R17" s="8">
        <v>26</v>
      </c>
      <c r="S17" s="9"/>
      <c r="T17" s="25" t="s">
        <v>61</v>
      </c>
    </row>
    <row r="18" spans="1:20" ht="42" customHeight="1">
      <c r="A18" s="23">
        <v>43450</v>
      </c>
      <c r="B18" s="13">
        <v>-10</v>
      </c>
      <c r="C18" s="12">
        <v>-4</v>
      </c>
      <c r="D18" s="4" t="s">
        <v>539</v>
      </c>
      <c r="E18" s="44">
        <v>1</v>
      </c>
      <c r="F18" s="39">
        <v>2</v>
      </c>
      <c r="G18" s="41" t="s">
        <v>77</v>
      </c>
      <c r="H18" s="15">
        <v>18</v>
      </c>
      <c r="I18" s="4" t="s">
        <v>58</v>
      </c>
      <c r="J18" s="5" t="s">
        <v>58</v>
      </c>
      <c r="K18" s="6"/>
      <c r="L18" s="1">
        <v>1018</v>
      </c>
      <c r="M18" s="7" t="s">
        <v>540</v>
      </c>
      <c r="N18" s="8"/>
      <c r="O18" s="8"/>
      <c r="P18" s="9">
        <v>-12</v>
      </c>
      <c r="Q18" s="8">
        <v>95</v>
      </c>
      <c r="R18" s="8">
        <v>98</v>
      </c>
      <c r="S18" s="9" t="s">
        <v>55</v>
      </c>
      <c r="T18" s="25" t="s">
        <v>61</v>
      </c>
    </row>
    <row r="19" spans="1:20" ht="42" customHeight="1">
      <c r="A19" s="23">
        <v>43451</v>
      </c>
      <c r="B19" s="13">
        <v>-14</v>
      </c>
      <c r="C19" s="12">
        <v>-4</v>
      </c>
      <c r="D19" s="4" t="s">
        <v>541</v>
      </c>
      <c r="E19" s="10">
        <v>3</v>
      </c>
      <c r="F19" s="39">
        <v>2</v>
      </c>
      <c r="G19" s="41" t="s">
        <v>63</v>
      </c>
      <c r="H19" s="15">
        <v>14</v>
      </c>
      <c r="I19" s="4" t="s">
        <v>58</v>
      </c>
      <c r="J19" s="5" t="s">
        <v>58</v>
      </c>
      <c r="K19" s="6"/>
      <c r="L19" s="1">
        <v>1027</v>
      </c>
      <c r="M19" s="7" t="s">
        <v>542</v>
      </c>
      <c r="N19" s="8"/>
      <c r="O19" s="8"/>
      <c r="P19" s="9">
        <v>-15</v>
      </c>
      <c r="Q19" s="8">
        <v>93</v>
      </c>
      <c r="R19" s="8">
        <v>98</v>
      </c>
      <c r="S19" s="9" t="s">
        <v>55</v>
      </c>
      <c r="T19" s="25" t="s">
        <v>61</v>
      </c>
    </row>
    <row r="20" spans="1:20" ht="42" customHeight="1">
      <c r="A20" s="23">
        <v>43452</v>
      </c>
      <c r="B20" s="13">
        <v>-17</v>
      </c>
      <c r="C20" s="12">
        <v>-2</v>
      </c>
      <c r="D20" s="4"/>
      <c r="E20" s="10">
        <v>0</v>
      </c>
      <c r="F20" s="39">
        <v>4</v>
      </c>
      <c r="G20" s="41" t="s">
        <v>64</v>
      </c>
      <c r="H20" s="15">
        <v>34</v>
      </c>
      <c r="I20" s="4" t="s">
        <v>67</v>
      </c>
      <c r="J20" s="5" t="s">
        <v>65</v>
      </c>
      <c r="K20" s="6"/>
      <c r="L20" s="1">
        <v>1035</v>
      </c>
      <c r="M20" s="7" t="s">
        <v>543</v>
      </c>
      <c r="N20" s="8"/>
      <c r="O20" s="8">
        <v>6</v>
      </c>
      <c r="P20" s="9">
        <v>-20</v>
      </c>
      <c r="Q20" s="8">
        <v>81</v>
      </c>
      <c r="R20" s="8">
        <v>24</v>
      </c>
      <c r="S20" s="9"/>
      <c r="T20" s="25" t="s">
        <v>61</v>
      </c>
    </row>
    <row r="21" spans="1:20" ht="42" customHeight="1">
      <c r="A21" s="23">
        <v>43453</v>
      </c>
      <c r="B21" s="13">
        <v>-6</v>
      </c>
      <c r="C21" s="12">
        <v>1</v>
      </c>
      <c r="D21" s="4" t="s">
        <v>544</v>
      </c>
      <c r="E21" s="10">
        <v>4</v>
      </c>
      <c r="F21" s="39">
        <v>4</v>
      </c>
      <c r="G21" s="41" t="s">
        <v>72</v>
      </c>
      <c r="H21" s="15">
        <v>39</v>
      </c>
      <c r="I21" s="4" t="s">
        <v>54</v>
      </c>
      <c r="J21" s="5" t="s">
        <v>58</v>
      </c>
      <c r="K21" s="6"/>
      <c r="L21" s="1">
        <v>1025</v>
      </c>
      <c r="M21" s="7" t="s">
        <v>545</v>
      </c>
      <c r="N21" s="8"/>
      <c r="O21" s="8"/>
      <c r="P21" s="9">
        <v>-6</v>
      </c>
      <c r="Q21" s="8">
        <v>92</v>
      </c>
      <c r="R21" s="8">
        <v>98</v>
      </c>
      <c r="S21" s="9"/>
      <c r="T21" s="25" t="s">
        <v>61</v>
      </c>
    </row>
    <row r="22" spans="1:20" ht="42" customHeight="1">
      <c r="A22" s="23">
        <v>43454</v>
      </c>
      <c r="B22" s="13">
        <v>0</v>
      </c>
      <c r="C22" s="12">
        <v>4</v>
      </c>
      <c r="D22" s="4" t="s">
        <v>82</v>
      </c>
      <c r="E22" s="10">
        <v>1.5</v>
      </c>
      <c r="F22" s="39">
        <v>3</v>
      </c>
      <c r="G22" s="41" t="s">
        <v>55</v>
      </c>
      <c r="H22" s="15">
        <v>28</v>
      </c>
      <c r="I22" s="4" t="s">
        <v>58</v>
      </c>
      <c r="J22" s="5" t="s">
        <v>60</v>
      </c>
      <c r="K22" s="6"/>
      <c r="L22" s="1">
        <v>1017</v>
      </c>
      <c r="M22" s="7" t="s">
        <v>546</v>
      </c>
      <c r="N22" s="8"/>
      <c r="O22" s="8">
        <v>0.5</v>
      </c>
      <c r="P22" s="9">
        <v>0</v>
      </c>
      <c r="Q22" s="8">
        <v>90</v>
      </c>
      <c r="R22" s="8">
        <v>96</v>
      </c>
      <c r="S22" s="9" t="s">
        <v>56</v>
      </c>
      <c r="T22" s="25" t="s">
        <v>61</v>
      </c>
    </row>
    <row r="23" spans="1:20" ht="42" customHeight="1">
      <c r="A23" s="23">
        <v>43455</v>
      </c>
      <c r="B23" s="13">
        <v>2</v>
      </c>
      <c r="C23" s="12">
        <v>7</v>
      </c>
      <c r="D23" s="4" t="s">
        <v>59</v>
      </c>
      <c r="E23" s="10">
        <v>2.7</v>
      </c>
      <c r="F23" s="39">
        <v>3</v>
      </c>
      <c r="G23" s="41" t="s">
        <v>57</v>
      </c>
      <c r="H23" s="15">
        <v>22</v>
      </c>
      <c r="I23" s="4" t="s">
        <v>58</v>
      </c>
      <c r="J23" s="5" t="s">
        <v>58</v>
      </c>
      <c r="K23" s="6"/>
      <c r="L23" s="1">
        <v>1012</v>
      </c>
      <c r="M23" s="7" t="s">
        <v>547</v>
      </c>
      <c r="N23" s="8"/>
      <c r="O23" s="8"/>
      <c r="P23" s="9">
        <v>1</v>
      </c>
      <c r="Q23" s="8">
        <v>92</v>
      </c>
      <c r="R23" s="8">
        <v>99</v>
      </c>
      <c r="S23" s="9" t="s">
        <v>56</v>
      </c>
      <c r="T23" s="25" t="s">
        <v>61</v>
      </c>
    </row>
    <row r="24" spans="1:20" ht="42" customHeight="1">
      <c r="A24" s="23">
        <v>43456</v>
      </c>
      <c r="B24" s="13">
        <v>3</v>
      </c>
      <c r="C24" s="12">
        <v>9</v>
      </c>
      <c r="D24" s="4" t="s">
        <v>426</v>
      </c>
      <c r="E24" s="10">
        <v>5.5</v>
      </c>
      <c r="F24" s="39">
        <v>4</v>
      </c>
      <c r="G24" s="41" t="s">
        <v>57</v>
      </c>
      <c r="H24" s="15">
        <v>35</v>
      </c>
      <c r="I24" s="4" t="s">
        <v>58</v>
      </c>
      <c r="J24" s="5" t="s">
        <v>60</v>
      </c>
      <c r="K24" s="6"/>
      <c r="L24" s="1">
        <v>1004</v>
      </c>
      <c r="M24" s="7" t="s">
        <v>548</v>
      </c>
      <c r="N24" s="8"/>
      <c r="O24" s="8">
        <v>0.5</v>
      </c>
      <c r="P24" s="9">
        <v>1</v>
      </c>
      <c r="Q24" s="8">
        <v>94</v>
      </c>
      <c r="R24" s="8">
        <v>97</v>
      </c>
      <c r="S24" s="9" t="s">
        <v>56</v>
      </c>
      <c r="T24" s="25"/>
    </row>
    <row r="25" spans="1:20" ht="42" customHeight="1">
      <c r="A25" s="23">
        <v>43457</v>
      </c>
      <c r="B25" s="13">
        <v>6</v>
      </c>
      <c r="C25" s="12">
        <v>9</v>
      </c>
      <c r="D25" s="4" t="s">
        <v>59</v>
      </c>
      <c r="E25" s="10">
        <v>5.6</v>
      </c>
      <c r="F25" s="39">
        <v>3</v>
      </c>
      <c r="G25" s="41" t="s">
        <v>57</v>
      </c>
      <c r="H25" s="15">
        <v>28</v>
      </c>
      <c r="I25" s="4" t="s">
        <v>58</v>
      </c>
      <c r="J25" s="5" t="s">
        <v>58</v>
      </c>
      <c r="K25" s="6"/>
      <c r="L25" s="1">
        <v>1005</v>
      </c>
      <c r="M25" s="7" t="s">
        <v>549</v>
      </c>
      <c r="N25" s="8"/>
      <c r="O25" s="8"/>
      <c r="P25" s="9">
        <v>4</v>
      </c>
      <c r="Q25" s="8">
        <v>93</v>
      </c>
      <c r="R25" s="8">
        <v>99</v>
      </c>
      <c r="S25" s="9" t="s">
        <v>56</v>
      </c>
      <c r="T25" s="25"/>
    </row>
    <row r="26" spans="1:20" ht="42" customHeight="1">
      <c r="A26" s="23">
        <v>43458</v>
      </c>
      <c r="B26" s="13">
        <v>3</v>
      </c>
      <c r="C26" s="12">
        <v>9</v>
      </c>
      <c r="D26" s="4" t="s">
        <v>59</v>
      </c>
      <c r="E26" s="10">
        <v>1.6</v>
      </c>
      <c r="F26" s="39">
        <v>4</v>
      </c>
      <c r="G26" s="41" t="s">
        <v>57</v>
      </c>
      <c r="H26" s="15">
        <v>32</v>
      </c>
      <c r="I26" s="4" t="s">
        <v>58</v>
      </c>
      <c r="J26" s="5" t="s">
        <v>60</v>
      </c>
      <c r="K26" s="6"/>
      <c r="L26" s="1">
        <v>1012</v>
      </c>
      <c r="M26" s="7" t="s">
        <v>550</v>
      </c>
      <c r="N26" s="8"/>
      <c r="O26" s="8">
        <v>1</v>
      </c>
      <c r="P26" s="9">
        <v>2</v>
      </c>
      <c r="Q26" s="8">
        <v>90</v>
      </c>
      <c r="R26" s="8">
        <v>92</v>
      </c>
      <c r="S26" s="9" t="s">
        <v>56</v>
      </c>
      <c r="T26" s="25"/>
    </row>
    <row r="27" spans="1:20" ht="42" customHeight="1">
      <c r="A27" s="23">
        <v>43459</v>
      </c>
      <c r="B27" s="13">
        <v>-1</v>
      </c>
      <c r="C27" s="12">
        <v>10</v>
      </c>
      <c r="D27" s="4"/>
      <c r="E27" s="10">
        <v>0</v>
      </c>
      <c r="F27" s="39">
        <v>3</v>
      </c>
      <c r="G27" s="41" t="s">
        <v>64</v>
      </c>
      <c r="H27" s="15">
        <v>29</v>
      </c>
      <c r="I27" s="4" t="s">
        <v>54</v>
      </c>
      <c r="J27" s="5" t="s">
        <v>54</v>
      </c>
      <c r="K27" s="6"/>
      <c r="L27" s="1">
        <v>1019</v>
      </c>
      <c r="M27" s="7" t="s">
        <v>551</v>
      </c>
      <c r="N27" s="8"/>
      <c r="O27" s="8">
        <v>3.5</v>
      </c>
      <c r="P27" s="9">
        <v>-1</v>
      </c>
      <c r="Q27" s="8">
        <v>87</v>
      </c>
      <c r="R27" s="8">
        <v>62</v>
      </c>
      <c r="S27" s="9"/>
      <c r="T27" s="25"/>
    </row>
    <row r="28" spans="1:20" ht="42" customHeight="1">
      <c r="A28" s="23">
        <v>43460</v>
      </c>
      <c r="B28" s="13">
        <v>3</v>
      </c>
      <c r="C28" s="12">
        <v>10</v>
      </c>
      <c r="D28" s="4" t="s">
        <v>426</v>
      </c>
      <c r="E28" s="10">
        <v>6.7</v>
      </c>
      <c r="F28" s="39">
        <v>4</v>
      </c>
      <c r="G28" s="41" t="s">
        <v>57</v>
      </c>
      <c r="H28" s="15">
        <v>39</v>
      </c>
      <c r="I28" s="4" t="s">
        <v>58</v>
      </c>
      <c r="J28" s="5" t="s">
        <v>58</v>
      </c>
      <c r="K28" s="6"/>
      <c r="L28" s="1">
        <v>1012</v>
      </c>
      <c r="M28" s="7" t="s">
        <v>552</v>
      </c>
      <c r="N28" s="8"/>
      <c r="O28" s="8"/>
      <c r="P28" s="9">
        <v>1</v>
      </c>
      <c r="Q28" s="8">
        <v>92</v>
      </c>
      <c r="R28" s="8">
        <v>99</v>
      </c>
      <c r="S28" s="9" t="s">
        <v>56</v>
      </c>
      <c r="T28" s="25"/>
    </row>
    <row r="29" spans="1:20" ht="42" customHeight="1">
      <c r="A29" s="23">
        <v>43461</v>
      </c>
      <c r="B29" s="13">
        <v>0</v>
      </c>
      <c r="C29" s="12">
        <v>3</v>
      </c>
      <c r="D29" s="4" t="s">
        <v>553</v>
      </c>
      <c r="E29" s="10">
        <v>2.4</v>
      </c>
      <c r="F29" s="39">
        <v>5</v>
      </c>
      <c r="G29" s="41" t="s">
        <v>57</v>
      </c>
      <c r="H29" s="15">
        <v>49</v>
      </c>
      <c r="I29" s="4" t="s">
        <v>54</v>
      </c>
      <c r="J29" s="5" t="s">
        <v>54</v>
      </c>
      <c r="K29" s="6"/>
      <c r="L29" s="1">
        <v>1025</v>
      </c>
      <c r="M29" s="7" t="s">
        <v>554</v>
      </c>
      <c r="N29" s="8"/>
      <c r="O29" s="8">
        <v>3</v>
      </c>
      <c r="P29" s="9">
        <v>-1</v>
      </c>
      <c r="Q29" s="8">
        <v>86</v>
      </c>
      <c r="R29" s="8">
        <v>69</v>
      </c>
      <c r="S29" s="9" t="s">
        <v>56</v>
      </c>
      <c r="T29" s="25"/>
    </row>
    <row r="30" spans="1:20" ht="42" customHeight="1">
      <c r="A30" s="23">
        <v>43462</v>
      </c>
      <c r="B30" s="13">
        <v>1</v>
      </c>
      <c r="C30" s="12">
        <v>7</v>
      </c>
      <c r="D30" s="4"/>
      <c r="E30" s="10">
        <v>0</v>
      </c>
      <c r="F30" s="39">
        <v>4</v>
      </c>
      <c r="G30" s="41" t="s">
        <v>57</v>
      </c>
      <c r="H30" s="15">
        <v>38</v>
      </c>
      <c r="I30" s="4" t="s">
        <v>58</v>
      </c>
      <c r="J30" s="5" t="s">
        <v>54</v>
      </c>
      <c r="K30" s="6"/>
      <c r="L30" s="1">
        <v>1018</v>
      </c>
      <c r="M30" s="7" t="s">
        <v>555</v>
      </c>
      <c r="N30" s="8"/>
      <c r="O30" s="8">
        <v>3.5</v>
      </c>
      <c r="P30" s="9">
        <v>1</v>
      </c>
      <c r="Q30" s="8">
        <v>86</v>
      </c>
      <c r="R30" s="8">
        <v>65</v>
      </c>
      <c r="S30" s="9"/>
      <c r="T30" s="25"/>
    </row>
    <row r="31" spans="1:20" ht="42" customHeight="1">
      <c r="A31" s="23">
        <v>43463</v>
      </c>
      <c r="B31" s="13">
        <v>6</v>
      </c>
      <c r="C31" s="12">
        <v>10</v>
      </c>
      <c r="D31" s="4" t="s">
        <v>556</v>
      </c>
      <c r="E31" s="10">
        <v>1.8</v>
      </c>
      <c r="F31" s="39">
        <v>5</v>
      </c>
      <c r="G31" s="41" t="s">
        <v>57</v>
      </c>
      <c r="H31" s="15">
        <v>42</v>
      </c>
      <c r="I31" s="4" t="s">
        <v>58</v>
      </c>
      <c r="J31" s="5" t="s">
        <v>60</v>
      </c>
      <c r="K31" s="6"/>
      <c r="L31" s="1">
        <v>1008</v>
      </c>
      <c r="M31" s="7" t="s">
        <v>557</v>
      </c>
      <c r="N31" s="8"/>
      <c r="O31" s="8">
        <v>1.5</v>
      </c>
      <c r="P31" s="9">
        <v>4</v>
      </c>
      <c r="Q31" s="8">
        <v>80</v>
      </c>
      <c r="R31" s="8">
        <v>82</v>
      </c>
      <c r="S31" s="9" t="s">
        <v>56</v>
      </c>
      <c r="T31" s="25"/>
    </row>
    <row r="32" spans="1:20" ht="42" customHeight="1">
      <c r="A32" s="23">
        <v>43829</v>
      </c>
      <c r="B32" s="13">
        <v>3</v>
      </c>
      <c r="C32" s="12">
        <v>8</v>
      </c>
      <c r="D32" s="4" t="s">
        <v>89</v>
      </c>
      <c r="E32" s="10">
        <v>1.5</v>
      </c>
      <c r="F32" s="39">
        <v>5</v>
      </c>
      <c r="G32" s="41" t="s">
        <v>57</v>
      </c>
      <c r="H32" s="15">
        <v>45</v>
      </c>
      <c r="I32" s="4" t="s">
        <v>54</v>
      </c>
      <c r="J32" s="5" t="s">
        <v>54</v>
      </c>
      <c r="K32" s="6"/>
      <c r="L32" s="1">
        <v>1016</v>
      </c>
      <c r="M32" s="7" t="s">
        <v>558</v>
      </c>
      <c r="N32" s="8"/>
      <c r="O32" s="8">
        <v>5</v>
      </c>
      <c r="P32" s="9">
        <v>1</v>
      </c>
      <c r="Q32" s="8">
        <v>75</v>
      </c>
      <c r="R32" s="8">
        <v>39</v>
      </c>
      <c r="S32" s="9" t="s">
        <v>56</v>
      </c>
      <c r="T32" s="25"/>
    </row>
    <row r="33" spans="1:20" ht="42" customHeight="1">
      <c r="A33" s="26">
        <v>43830</v>
      </c>
      <c r="B33" s="27">
        <v>9</v>
      </c>
      <c r="C33" s="28">
        <v>15</v>
      </c>
      <c r="D33" s="29"/>
      <c r="E33" s="30">
        <v>0</v>
      </c>
      <c r="F33" s="40">
        <v>5</v>
      </c>
      <c r="G33" s="42" t="s">
        <v>55</v>
      </c>
      <c r="H33" s="31">
        <v>48</v>
      </c>
      <c r="I33" s="29" t="s">
        <v>54</v>
      </c>
      <c r="J33" s="32" t="s">
        <v>54</v>
      </c>
      <c r="K33" s="33"/>
      <c r="L33" s="34">
        <v>1014</v>
      </c>
      <c r="M33" s="35" t="s">
        <v>559</v>
      </c>
      <c r="N33" s="36"/>
      <c r="O33" s="36">
        <v>4</v>
      </c>
      <c r="P33" s="37">
        <v>7</v>
      </c>
      <c r="Q33" s="36">
        <v>77</v>
      </c>
      <c r="R33" s="36">
        <v>56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0.12903225806451613</v>
      </c>
      <c r="E100" s="82" t="s">
        <v>31</v>
      </c>
      <c r="F100" s="82"/>
      <c r="G100" s="82"/>
      <c r="H100" s="82"/>
      <c r="I100" s="17">
        <f>SUM(E3:E33)</f>
        <v>59.5</v>
      </c>
      <c r="J100" s="82" t="s">
        <v>38</v>
      </c>
      <c r="K100" s="82"/>
      <c r="L100" s="18">
        <f>SUM(O3:O33)</f>
        <v>46</v>
      </c>
    </row>
    <row r="101" spans="1:12" ht="30" customHeight="1">
      <c r="A101" s="82" t="s">
        <v>27</v>
      </c>
      <c r="B101" s="82"/>
      <c r="C101" s="82"/>
      <c r="D101" s="16">
        <f>AVERAGE(B3:B33)</f>
        <v>-2.5161290322580645</v>
      </c>
      <c r="E101" s="82" t="s">
        <v>32</v>
      </c>
      <c r="F101" s="82"/>
      <c r="G101" s="82"/>
      <c r="H101" s="82"/>
      <c r="I101" s="17">
        <f>AVERAGE(E3:E33)</f>
        <v>1.9193548387096775</v>
      </c>
      <c r="J101" s="82" t="s">
        <v>39</v>
      </c>
      <c r="K101" s="82"/>
      <c r="L101" s="18">
        <f>COUNTIF(R3:R33,"&lt;31")</f>
        <v>3</v>
      </c>
    </row>
    <row r="102" spans="1:12" ht="30" customHeight="1">
      <c r="A102" s="82" t="s">
        <v>28</v>
      </c>
      <c r="B102" s="82"/>
      <c r="C102" s="82"/>
      <c r="D102" s="16">
        <f>AVERAGE(C3:C33)</f>
        <v>2.774193548387097</v>
      </c>
      <c r="E102" s="82" t="s">
        <v>33</v>
      </c>
      <c r="F102" s="82"/>
      <c r="G102" s="82"/>
      <c r="H102" s="82"/>
      <c r="I102" s="17">
        <f>MAX(E3:E33)</f>
        <v>7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15</v>
      </c>
      <c r="E103" s="82" t="s">
        <v>34</v>
      </c>
      <c r="F103" s="82"/>
      <c r="G103" s="82"/>
      <c r="H103" s="82"/>
      <c r="I103" s="18">
        <f>COUNTA(S3:S33)</f>
        <v>21</v>
      </c>
      <c r="J103" s="82" t="s">
        <v>37</v>
      </c>
      <c r="K103" s="82"/>
      <c r="L103" s="18">
        <f>COUNTA(N3:N33)</f>
        <v>0</v>
      </c>
    </row>
    <row r="104" spans="1:12" ht="30" customHeight="1">
      <c r="A104" s="82" t="s">
        <v>24</v>
      </c>
      <c r="B104" s="82"/>
      <c r="C104" s="82"/>
      <c r="D104" s="18">
        <f>MIN(B3:B33,C3:C33)</f>
        <v>-17</v>
      </c>
      <c r="E104" s="82" t="s">
        <v>35</v>
      </c>
      <c r="F104" s="82"/>
      <c r="G104" s="82"/>
      <c r="H104" s="82"/>
      <c r="I104" s="18">
        <f>COUNTIF(S3:S33,"R")</f>
        <v>11</v>
      </c>
      <c r="J104" s="82" t="s">
        <v>45</v>
      </c>
      <c r="K104" s="82"/>
      <c r="L104" s="43">
        <f>AVERAGE(F3:F33)</f>
        <v>2.935483870967742</v>
      </c>
    </row>
    <row r="105" spans="1:12" ht="30" customHeight="1">
      <c r="A105" s="82" t="s">
        <v>26</v>
      </c>
      <c r="B105" s="82"/>
      <c r="C105" s="82"/>
      <c r="D105" s="18">
        <f>MAX(B3:B33)</f>
        <v>9</v>
      </c>
      <c r="E105" s="82" t="s">
        <v>36</v>
      </c>
      <c r="F105" s="82"/>
      <c r="G105" s="82"/>
      <c r="H105" s="82"/>
      <c r="I105" s="18">
        <f>COUNTIF(S3:S33,"S")</f>
        <v>10</v>
      </c>
      <c r="J105" s="82" t="s">
        <v>46</v>
      </c>
      <c r="K105" s="82"/>
      <c r="L105" s="43">
        <f>AVERAGE(H3:H33)</f>
        <v>25.967741935483872</v>
      </c>
    </row>
    <row r="106" spans="1:12" ht="30" customHeight="1">
      <c r="A106" s="82" t="s">
        <v>25</v>
      </c>
      <c r="B106" s="82"/>
      <c r="C106" s="82"/>
      <c r="D106" s="18">
        <f>MIN(C3:C33)</f>
        <v>-4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17</v>
      </c>
    </row>
    <row r="107" spans="1:12" ht="30" customHeight="1">
      <c r="A107" s="82" t="s">
        <v>29</v>
      </c>
      <c r="B107" s="82"/>
      <c r="C107" s="82"/>
      <c r="D107" s="18">
        <f>COUNTIF(B3:B33,"&lt;1")</f>
        <v>21</v>
      </c>
      <c r="E107" s="82" t="s">
        <v>42</v>
      </c>
      <c r="F107" s="82"/>
      <c r="G107" s="82"/>
      <c r="H107" s="82"/>
      <c r="I107" s="17">
        <f>MAX(H3:H33)</f>
        <v>49</v>
      </c>
      <c r="J107" s="82" t="s">
        <v>48</v>
      </c>
      <c r="K107" s="82"/>
      <c r="L107" s="19">
        <v>38.5</v>
      </c>
    </row>
    <row r="108" spans="1:12" ht="30" customHeight="1">
      <c r="A108" s="82" t="s">
        <v>30</v>
      </c>
      <c r="B108" s="82"/>
      <c r="C108" s="82"/>
      <c r="D108" s="18">
        <f>COUNTIF(C3:C33,"&lt;1")</f>
        <v>12</v>
      </c>
      <c r="E108" s="82" t="s">
        <v>43</v>
      </c>
      <c r="F108" s="82"/>
      <c r="G108" s="82"/>
      <c r="H108" s="82"/>
      <c r="I108" s="18">
        <f>MAX(L3:L33)</f>
        <v>1035</v>
      </c>
      <c r="J108" s="82" t="s">
        <v>49</v>
      </c>
      <c r="K108" s="82"/>
      <c r="L108" s="19">
        <v>21</v>
      </c>
    </row>
    <row r="109" spans="1:12" ht="30" customHeight="1">
      <c r="A109" s="82" t="s">
        <v>40</v>
      </c>
      <c r="B109" s="82"/>
      <c r="C109" s="82"/>
      <c r="D109" s="18">
        <f>MIN(P3:P33)</f>
        <v>-20</v>
      </c>
      <c r="E109" s="82" t="s">
        <v>44</v>
      </c>
      <c r="F109" s="82"/>
      <c r="G109" s="82"/>
      <c r="H109" s="82"/>
      <c r="I109" s="18">
        <f>MIN(L3:L33)</f>
        <v>1003</v>
      </c>
      <c r="J109" s="82"/>
      <c r="K109" s="82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19</v>
      </c>
      <c r="O1" s="65" t="s">
        <v>20</v>
      </c>
      <c r="P1" s="67" t="s">
        <v>21</v>
      </c>
      <c r="Q1" s="65" t="s">
        <v>14</v>
      </c>
      <c r="R1" s="65" t="s">
        <v>51</v>
      </c>
      <c r="S1" s="67" t="s">
        <v>52</v>
      </c>
      <c r="T1" s="63" t="s">
        <v>53</v>
      </c>
    </row>
    <row r="2" spans="1:20" ht="42" customHeight="1">
      <c r="A2" s="22" t="s">
        <v>68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43132</v>
      </c>
      <c r="B3" s="13">
        <v>-2</v>
      </c>
      <c r="C3" s="12">
        <v>1</v>
      </c>
      <c r="D3" s="4" t="s">
        <v>145</v>
      </c>
      <c r="E3" s="10">
        <v>7</v>
      </c>
      <c r="F3" s="39">
        <v>5</v>
      </c>
      <c r="G3" s="41" t="s">
        <v>74</v>
      </c>
      <c r="H3" s="15">
        <v>41</v>
      </c>
      <c r="I3" s="4" t="s">
        <v>58</v>
      </c>
      <c r="J3" s="5" t="s">
        <v>58</v>
      </c>
      <c r="K3" s="6"/>
      <c r="L3" s="1">
        <v>1014</v>
      </c>
      <c r="M3" s="7" t="s">
        <v>146</v>
      </c>
      <c r="N3" s="8"/>
      <c r="O3" s="8"/>
      <c r="P3" s="9">
        <v>-2</v>
      </c>
      <c r="Q3" s="8">
        <v>94</v>
      </c>
      <c r="R3" s="20">
        <v>100</v>
      </c>
      <c r="S3" s="45" t="s">
        <v>55</v>
      </c>
      <c r="T3" s="24" t="s">
        <v>61</v>
      </c>
    </row>
    <row r="4" spans="1:20" ht="42" customHeight="1">
      <c r="A4" s="23">
        <v>43133</v>
      </c>
      <c r="B4" s="13">
        <v>0</v>
      </c>
      <c r="C4" s="12">
        <v>2</v>
      </c>
      <c r="D4" s="4" t="s">
        <v>147</v>
      </c>
      <c r="E4" s="10">
        <v>6</v>
      </c>
      <c r="F4" s="39">
        <v>5</v>
      </c>
      <c r="G4" s="41" t="s">
        <v>74</v>
      </c>
      <c r="H4" s="15">
        <v>48</v>
      </c>
      <c r="I4" s="4" t="s">
        <v>58</v>
      </c>
      <c r="J4" s="5" t="s">
        <v>58</v>
      </c>
      <c r="K4" s="6"/>
      <c r="L4" s="1">
        <v>1004</v>
      </c>
      <c r="M4" s="7" t="s">
        <v>148</v>
      </c>
      <c r="N4" s="8"/>
      <c r="O4" s="8"/>
      <c r="P4" s="9">
        <v>-1</v>
      </c>
      <c r="Q4" s="8">
        <v>89</v>
      </c>
      <c r="R4" s="8">
        <v>98</v>
      </c>
      <c r="S4" s="9" t="s">
        <v>55</v>
      </c>
      <c r="T4" s="25" t="s">
        <v>61</v>
      </c>
    </row>
    <row r="5" spans="1:20" ht="42" customHeight="1">
      <c r="A5" s="23">
        <v>43134</v>
      </c>
      <c r="B5" s="13">
        <v>-2</v>
      </c>
      <c r="C5" s="12">
        <v>5</v>
      </c>
      <c r="D5" s="4" t="s">
        <v>100</v>
      </c>
      <c r="E5" s="10">
        <v>1.2</v>
      </c>
      <c r="F5" s="39">
        <v>3</v>
      </c>
      <c r="G5" s="41" t="s">
        <v>57</v>
      </c>
      <c r="H5" s="15">
        <v>23</v>
      </c>
      <c r="I5" s="4" t="s">
        <v>54</v>
      </c>
      <c r="J5" s="5" t="s">
        <v>58</v>
      </c>
      <c r="K5" s="6"/>
      <c r="L5" s="1">
        <v>1021</v>
      </c>
      <c r="M5" s="7" t="s">
        <v>149</v>
      </c>
      <c r="N5" s="8"/>
      <c r="O5" s="8"/>
      <c r="P5" s="9">
        <v>-2</v>
      </c>
      <c r="Q5" s="8">
        <v>92</v>
      </c>
      <c r="R5" s="8">
        <v>96</v>
      </c>
      <c r="S5" s="9" t="s">
        <v>56</v>
      </c>
      <c r="T5" s="25" t="s">
        <v>61</v>
      </c>
    </row>
    <row r="6" spans="1:20" ht="42" customHeight="1">
      <c r="A6" s="23">
        <v>43135</v>
      </c>
      <c r="B6" s="13">
        <v>1</v>
      </c>
      <c r="C6" s="12">
        <v>5</v>
      </c>
      <c r="D6" s="4" t="s">
        <v>100</v>
      </c>
      <c r="E6" s="10">
        <v>2.2</v>
      </c>
      <c r="F6" s="39">
        <v>3</v>
      </c>
      <c r="G6" s="41" t="s">
        <v>57</v>
      </c>
      <c r="H6" s="15">
        <v>22</v>
      </c>
      <c r="I6" s="4" t="s">
        <v>58</v>
      </c>
      <c r="J6" s="5" t="s">
        <v>58</v>
      </c>
      <c r="K6" s="6"/>
      <c r="L6" s="1">
        <v>1008</v>
      </c>
      <c r="M6" s="7" t="s">
        <v>150</v>
      </c>
      <c r="N6" s="8"/>
      <c r="O6" s="8"/>
      <c r="P6" s="9">
        <v>0</v>
      </c>
      <c r="Q6" s="8">
        <v>89</v>
      </c>
      <c r="R6" s="8">
        <v>100</v>
      </c>
      <c r="S6" s="9" t="s">
        <v>56</v>
      </c>
      <c r="T6" s="25" t="s">
        <v>61</v>
      </c>
    </row>
    <row r="7" spans="1:20" ht="42" customHeight="1">
      <c r="A7" s="23">
        <v>43136</v>
      </c>
      <c r="B7" s="13">
        <v>0</v>
      </c>
      <c r="C7" s="12">
        <v>3</v>
      </c>
      <c r="D7" s="4" t="s">
        <v>59</v>
      </c>
      <c r="E7" s="10">
        <v>2.8</v>
      </c>
      <c r="F7" s="39">
        <v>4</v>
      </c>
      <c r="G7" s="41" t="s">
        <v>57</v>
      </c>
      <c r="H7" s="15">
        <v>38</v>
      </c>
      <c r="I7" s="4" t="s">
        <v>58</v>
      </c>
      <c r="J7" s="5" t="s">
        <v>60</v>
      </c>
      <c r="K7" s="6"/>
      <c r="L7" s="1">
        <v>1018</v>
      </c>
      <c r="M7" s="7" t="s">
        <v>156</v>
      </c>
      <c r="N7" s="8"/>
      <c r="O7" s="8">
        <v>3</v>
      </c>
      <c r="P7" s="9">
        <v>0</v>
      </c>
      <c r="Q7" s="8">
        <v>86</v>
      </c>
      <c r="R7" s="8">
        <v>75</v>
      </c>
      <c r="S7" s="9" t="s">
        <v>56</v>
      </c>
      <c r="T7" s="25"/>
    </row>
    <row r="8" spans="1:20" ht="42" customHeight="1">
      <c r="A8" s="23">
        <v>43137</v>
      </c>
      <c r="B8" s="13">
        <v>1</v>
      </c>
      <c r="C8" s="12">
        <v>5</v>
      </c>
      <c r="D8" s="4" t="s">
        <v>97</v>
      </c>
      <c r="E8" s="10">
        <v>4.2</v>
      </c>
      <c r="F8" s="39">
        <v>7</v>
      </c>
      <c r="G8" s="41" t="s">
        <v>66</v>
      </c>
      <c r="H8" s="15">
        <v>61</v>
      </c>
      <c r="I8" s="4" t="s">
        <v>58</v>
      </c>
      <c r="J8" s="5" t="s">
        <v>58</v>
      </c>
      <c r="K8" s="6"/>
      <c r="L8" s="1">
        <v>997</v>
      </c>
      <c r="M8" s="7" t="s">
        <v>154</v>
      </c>
      <c r="N8" s="8"/>
      <c r="O8" s="8"/>
      <c r="P8" s="9">
        <v>1</v>
      </c>
      <c r="Q8" s="8">
        <v>89</v>
      </c>
      <c r="R8" s="8">
        <v>99</v>
      </c>
      <c r="S8" s="9" t="s">
        <v>56</v>
      </c>
      <c r="T8" s="25"/>
    </row>
    <row r="9" spans="1:20" ht="42" customHeight="1">
      <c r="A9" s="23">
        <v>43138</v>
      </c>
      <c r="B9" s="13">
        <v>-1</v>
      </c>
      <c r="C9" s="12">
        <v>2</v>
      </c>
      <c r="D9" s="4" t="s">
        <v>147</v>
      </c>
      <c r="E9" s="10">
        <v>3.8</v>
      </c>
      <c r="F9" s="39">
        <v>5</v>
      </c>
      <c r="G9" s="41" t="s">
        <v>74</v>
      </c>
      <c r="H9" s="15">
        <v>41</v>
      </c>
      <c r="I9" s="4" t="s">
        <v>58</v>
      </c>
      <c r="J9" s="5" t="s">
        <v>58</v>
      </c>
      <c r="K9" s="6"/>
      <c r="L9" s="1">
        <v>1015</v>
      </c>
      <c r="M9" s="7" t="s">
        <v>151</v>
      </c>
      <c r="N9" s="8"/>
      <c r="O9" s="8"/>
      <c r="P9" s="9">
        <v>-1</v>
      </c>
      <c r="Q9" s="8">
        <v>91</v>
      </c>
      <c r="R9" s="8">
        <v>100</v>
      </c>
      <c r="S9" s="9" t="s">
        <v>55</v>
      </c>
      <c r="T9" s="25"/>
    </row>
    <row r="10" spans="1:20" ht="42" customHeight="1">
      <c r="A10" s="23">
        <v>43139</v>
      </c>
      <c r="B10" s="13">
        <v>0</v>
      </c>
      <c r="C10" s="12">
        <v>4</v>
      </c>
      <c r="D10" s="4" t="s">
        <v>152</v>
      </c>
      <c r="E10" s="10">
        <v>3</v>
      </c>
      <c r="F10" s="39">
        <v>4</v>
      </c>
      <c r="G10" s="41" t="s">
        <v>66</v>
      </c>
      <c r="H10" s="15">
        <v>37</v>
      </c>
      <c r="I10" s="4" t="s">
        <v>58</v>
      </c>
      <c r="J10" s="5" t="s">
        <v>58</v>
      </c>
      <c r="K10" s="6"/>
      <c r="L10" s="1">
        <v>1025</v>
      </c>
      <c r="M10" s="7" t="s">
        <v>153</v>
      </c>
      <c r="N10" s="8"/>
      <c r="O10" s="8"/>
      <c r="P10" s="9">
        <v>0</v>
      </c>
      <c r="Q10" s="8">
        <v>92</v>
      </c>
      <c r="R10" s="8">
        <v>99</v>
      </c>
      <c r="S10" s="9" t="s">
        <v>56</v>
      </c>
      <c r="T10" s="25"/>
    </row>
    <row r="11" spans="1:20" ht="42" customHeight="1">
      <c r="A11" s="23">
        <v>43140</v>
      </c>
      <c r="B11" s="13">
        <v>4</v>
      </c>
      <c r="C11" s="12">
        <v>6</v>
      </c>
      <c r="D11" s="4"/>
      <c r="E11" s="10">
        <v>0</v>
      </c>
      <c r="F11" s="39">
        <v>3</v>
      </c>
      <c r="G11" s="41" t="s">
        <v>57</v>
      </c>
      <c r="H11" s="15">
        <v>28</v>
      </c>
      <c r="I11" s="4" t="s">
        <v>58</v>
      </c>
      <c r="J11" s="5" t="s">
        <v>58</v>
      </c>
      <c r="K11" s="6"/>
      <c r="L11" s="1">
        <v>1024</v>
      </c>
      <c r="M11" s="7" t="s">
        <v>155</v>
      </c>
      <c r="N11" s="8"/>
      <c r="O11" s="8"/>
      <c r="P11" s="9">
        <v>3</v>
      </c>
      <c r="Q11" s="8">
        <v>90</v>
      </c>
      <c r="R11" s="8">
        <v>100</v>
      </c>
      <c r="S11" s="9"/>
      <c r="T11" s="25"/>
    </row>
    <row r="12" spans="1:20" ht="42" customHeight="1">
      <c r="A12" s="23">
        <v>43141</v>
      </c>
      <c r="B12" s="13">
        <v>2</v>
      </c>
      <c r="C12" s="12">
        <v>9</v>
      </c>
      <c r="D12" s="4" t="s">
        <v>157</v>
      </c>
      <c r="E12" s="10">
        <v>1.2</v>
      </c>
      <c r="F12" s="39">
        <v>4</v>
      </c>
      <c r="G12" s="41" t="s">
        <v>57</v>
      </c>
      <c r="H12" s="15">
        <v>39</v>
      </c>
      <c r="I12" s="4" t="s">
        <v>54</v>
      </c>
      <c r="J12" s="5" t="s">
        <v>54</v>
      </c>
      <c r="K12" s="6"/>
      <c r="L12" s="1">
        <v>1016</v>
      </c>
      <c r="M12" s="7" t="s">
        <v>158</v>
      </c>
      <c r="N12" s="8"/>
      <c r="O12" s="8">
        <v>4</v>
      </c>
      <c r="P12" s="9">
        <v>1</v>
      </c>
      <c r="Q12" s="8">
        <v>88</v>
      </c>
      <c r="R12" s="8">
        <v>63</v>
      </c>
      <c r="S12" s="9" t="s">
        <v>56</v>
      </c>
      <c r="T12" s="25"/>
    </row>
    <row r="13" spans="1:20" ht="42" customHeight="1">
      <c r="A13" s="23">
        <v>43142</v>
      </c>
      <c r="B13" s="13">
        <v>-1</v>
      </c>
      <c r="C13" s="12">
        <v>2</v>
      </c>
      <c r="D13" s="4" t="s">
        <v>159</v>
      </c>
      <c r="E13" s="10">
        <v>6.5</v>
      </c>
      <c r="F13" s="39">
        <v>4</v>
      </c>
      <c r="G13" s="41" t="s">
        <v>66</v>
      </c>
      <c r="H13" s="15">
        <v>37</v>
      </c>
      <c r="I13" s="4" t="s">
        <v>58</v>
      </c>
      <c r="J13" s="5" t="s">
        <v>58</v>
      </c>
      <c r="K13" s="6"/>
      <c r="L13" s="1">
        <v>1025</v>
      </c>
      <c r="M13" s="7" t="s">
        <v>160</v>
      </c>
      <c r="N13" s="8"/>
      <c r="O13" s="8"/>
      <c r="P13" s="9">
        <v>-1</v>
      </c>
      <c r="Q13" s="8">
        <v>93</v>
      </c>
      <c r="R13" s="8">
        <v>99</v>
      </c>
      <c r="S13" s="9" t="s">
        <v>55</v>
      </c>
      <c r="T13" s="25" t="s">
        <v>61</v>
      </c>
    </row>
    <row r="14" spans="1:20" ht="42" customHeight="1">
      <c r="A14" s="23">
        <v>43143</v>
      </c>
      <c r="B14" s="13">
        <v>-5</v>
      </c>
      <c r="C14" s="12">
        <v>3</v>
      </c>
      <c r="D14" s="4"/>
      <c r="E14" s="10">
        <v>0</v>
      </c>
      <c r="F14" s="39">
        <v>4</v>
      </c>
      <c r="G14" s="41" t="s">
        <v>64</v>
      </c>
      <c r="H14" s="15">
        <v>36</v>
      </c>
      <c r="I14" s="4" t="s">
        <v>54</v>
      </c>
      <c r="J14" s="5" t="s">
        <v>65</v>
      </c>
      <c r="K14" s="6"/>
      <c r="L14" s="1">
        <v>1033</v>
      </c>
      <c r="M14" s="7" t="s">
        <v>161</v>
      </c>
      <c r="N14" s="8"/>
      <c r="O14" s="8">
        <v>8</v>
      </c>
      <c r="P14" s="9">
        <v>-7</v>
      </c>
      <c r="Q14" s="8">
        <v>87</v>
      </c>
      <c r="R14" s="8">
        <v>15</v>
      </c>
      <c r="S14" s="9"/>
      <c r="T14" s="25" t="s">
        <v>61</v>
      </c>
    </row>
    <row r="15" spans="1:20" ht="42" customHeight="1">
      <c r="A15" s="23">
        <v>43144</v>
      </c>
      <c r="B15" s="13">
        <v>-4</v>
      </c>
      <c r="C15" s="12">
        <v>7</v>
      </c>
      <c r="D15" s="4"/>
      <c r="E15" s="10">
        <v>0</v>
      </c>
      <c r="F15" s="39">
        <v>4</v>
      </c>
      <c r="G15" s="41" t="s">
        <v>73</v>
      </c>
      <c r="H15" s="15">
        <v>32</v>
      </c>
      <c r="I15" s="4" t="s">
        <v>67</v>
      </c>
      <c r="J15" s="5" t="s">
        <v>70</v>
      </c>
      <c r="K15" s="6"/>
      <c r="L15" s="1">
        <v>1015</v>
      </c>
      <c r="M15" s="7" t="s">
        <v>162</v>
      </c>
      <c r="N15" s="8"/>
      <c r="O15" s="8">
        <v>9.5</v>
      </c>
      <c r="P15" s="9">
        <v>-5</v>
      </c>
      <c r="Q15" s="8">
        <v>76</v>
      </c>
      <c r="R15" s="8">
        <v>4</v>
      </c>
      <c r="S15" s="9"/>
      <c r="T15" s="25" t="s">
        <v>61</v>
      </c>
    </row>
    <row r="16" spans="1:20" ht="42" customHeight="1">
      <c r="A16" s="23">
        <v>43145</v>
      </c>
      <c r="B16" s="13">
        <v>1</v>
      </c>
      <c r="C16" s="12">
        <v>6</v>
      </c>
      <c r="D16" s="4" t="s">
        <v>163</v>
      </c>
      <c r="E16" s="10">
        <v>0.2</v>
      </c>
      <c r="F16" s="39">
        <v>4</v>
      </c>
      <c r="G16" s="41" t="s">
        <v>55</v>
      </c>
      <c r="H16" s="15">
        <v>35</v>
      </c>
      <c r="I16" s="4" t="s">
        <v>54</v>
      </c>
      <c r="J16" s="5" t="s">
        <v>65</v>
      </c>
      <c r="K16" s="6"/>
      <c r="L16" s="1">
        <v>1007</v>
      </c>
      <c r="M16" s="7" t="s">
        <v>164</v>
      </c>
      <c r="N16" s="8"/>
      <c r="O16" s="8">
        <v>8</v>
      </c>
      <c r="P16" s="9">
        <v>0</v>
      </c>
      <c r="Q16" s="8">
        <v>82</v>
      </c>
      <c r="R16" s="8">
        <v>20</v>
      </c>
      <c r="S16" s="9"/>
      <c r="T16" s="25" t="s">
        <v>61</v>
      </c>
    </row>
    <row r="17" spans="1:20" ht="42" customHeight="1">
      <c r="A17" s="23">
        <v>43146</v>
      </c>
      <c r="B17" s="13">
        <v>2</v>
      </c>
      <c r="C17" s="12">
        <v>8</v>
      </c>
      <c r="D17" s="4" t="s">
        <v>165</v>
      </c>
      <c r="E17" s="10">
        <v>1</v>
      </c>
      <c r="F17" s="39">
        <v>3</v>
      </c>
      <c r="G17" s="41" t="s">
        <v>57</v>
      </c>
      <c r="H17" s="15">
        <v>27</v>
      </c>
      <c r="I17" s="4" t="s">
        <v>54</v>
      </c>
      <c r="J17" s="5" t="s">
        <v>60</v>
      </c>
      <c r="K17" s="6"/>
      <c r="L17" s="1">
        <v>1015</v>
      </c>
      <c r="M17" s="7" t="s">
        <v>166</v>
      </c>
      <c r="N17" s="8"/>
      <c r="O17" s="8">
        <v>2.5</v>
      </c>
      <c r="P17" s="9">
        <v>1</v>
      </c>
      <c r="Q17" s="8">
        <v>82</v>
      </c>
      <c r="R17" s="8">
        <v>74</v>
      </c>
      <c r="S17" s="9" t="s">
        <v>56</v>
      </c>
      <c r="T17" s="25"/>
    </row>
    <row r="18" spans="1:20" ht="42" customHeight="1">
      <c r="A18" s="23">
        <v>43147</v>
      </c>
      <c r="B18" s="13">
        <v>2</v>
      </c>
      <c r="C18" s="12">
        <v>10</v>
      </c>
      <c r="D18" s="4" t="s">
        <v>75</v>
      </c>
      <c r="E18" s="44">
        <v>1.5</v>
      </c>
      <c r="F18" s="39">
        <v>5</v>
      </c>
      <c r="G18" s="41" t="s">
        <v>57</v>
      </c>
      <c r="H18" s="15">
        <v>48</v>
      </c>
      <c r="I18" s="4" t="s">
        <v>58</v>
      </c>
      <c r="J18" s="5" t="s">
        <v>58</v>
      </c>
      <c r="K18" s="6"/>
      <c r="L18" s="1">
        <v>999</v>
      </c>
      <c r="M18" s="7" t="s">
        <v>167</v>
      </c>
      <c r="N18" s="8"/>
      <c r="O18" s="8"/>
      <c r="P18" s="9">
        <v>1</v>
      </c>
      <c r="Q18" s="8">
        <v>89</v>
      </c>
      <c r="R18" s="8">
        <v>98</v>
      </c>
      <c r="S18" s="9" t="s">
        <v>56</v>
      </c>
      <c r="T18" s="25"/>
    </row>
    <row r="19" spans="1:20" ht="42" customHeight="1">
      <c r="A19" s="23">
        <v>43148</v>
      </c>
      <c r="B19" s="13">
        <v>2</v>
      </c>
      <c r="C19" s="12">
        <v>11</v>
      </c>
      <c r="D19" s="4" t="s">
        <v>168</v>
      </c>
      <c r="E19" s="10">
        <v>25</v>
      </c>
      <c r="F19" s="39">
        <v>7</v>
      </c>
      <c r="G19" s="41" t="s">
        <v>66</v>
      </c>
      <c r="H19" s="15">
        <v>68</v>
      </c>
      <c r="I19" s="4" t="s">
        <v>58</v>
      </c>
      <c r="J19" s="5" t="s">
        <v>60</v>
      </c>
      <c r="K19" s="6"/>
      <c r="L19" s="1">
        <v>990</v>
      </c>
      <c r="M19" s="7" t="s">
        <v>169</v>
      </c>
      <c r="N19" s="8" t="s">
        <v>61</v>
      </c>
      <c r="O19" s="8">
        <v>1.5</v>
      </c>
      <c r="P19" s="9">
        <v>1</v>
      </c>
      <c r="Q19" s="8">
        <v>85</v>
      </c>
      <c r="R19" s="8">
        <v>86</v>
      </c>
      <c r="S19" s="9" t="s">
        <v>56</v>
      </c>
      <c r="T19" s="25"/>
    </row>
    <row r="20" spans="1:20" ht="42" customHeight="1">
      <c r="A20" s="23">
        <v>43149</v>
      </c>
      <c r="B20" s="13">
        <v>2</v>
      </c>
      <c r="C20" s="12">
        <v>10</v>
      </c>
      <c r="D20" s="4" t="s">
        <v>59</v>
      </c>
      <c r="E20" s="10">
        <v>4</v>
      </c>
      <c r="F20" s="39">
        <v>7</v>
      </c>
      <c r="G20" s="41" t="s">
        <v>57</v>
      </c>
      <c r="H20" s="15">
        <v>69</v>
      </c>
      <c r="I20" s="4" t="s">
        <v>54</v>
      </c>
      <c r="J20" s="5" t="s">
        <v>60</v>
      </c>
      <c r="K20" s="6"/>
      <c r="L20" s="1">
        <v>1009</v>
      </c>
      <c r="M20" s="7" t="s">
        <v>170</v>
      </c>
      <c r="N20" s="8"/>
      <c r="O20" s="8">
        <v>1</v>
      </c>
      <c r="P20" s="9">
        <v>1</v>
      </c>
      <c r="Q20" s="8">
        <v>85</v>
      </c>
      <c r="R20" s="8">
        <v>90</v>
      </c>
      <c r="S20" s="9" t="s">
        <v>56</v>
      </c>
      <c r="T20" s="25"/>
    </row>
    <row r="21" spans="1:20" ht="42" customHeight="1">
      <c r="A21" s="23">
        <v>43150</v>
      </c>
      <c r="B21" s="13">
        <v>1</v>
      </c>
      <c r="C21" s="12">
        <v>6</v>
      </c>
      <c r="D21" s="4" t="s">
        <v>165</v>
      </c>
      <c r="E21" s="10">
        <v>0.8</v>
      </c>
      <c r="F21" s="39">
        <v>6</v>
      </c>
      <c r="G21" s="41" t="s">
        <v>57</v>
      </c>
      <c r="H21" s="15">
        <v>59</v>
      </c>
      <c r="I21" s="4" t="s">
        <v>54</v>
      </c>
      <c r="J21" s="5" t="s">
        <v>60</v>
      </c>
      <c r="K21" s="6"/>
      <c r="L21" s="1">
        <v>999</v>
      </c>
      <c r="M21" s="7" t="s">
        <v>171</v>
      </c>
      <c r="N21" s="8"/>
      <c r="O21" s="8">
        <v>3.5</v>
      </c>
      <c r="P21" s="9">
        <v>1</v>
      </c>
      <c r="Q21" s="8">
        <v>75</v>
      </c>
      <c r="R21" s="8">
        <v>72</v>
      </c>
      <c r="S21" s="9" t="s">
        <v>56</v>
      </c>
      <c r="T21" s="25"/>
    </row>
    <row r="22" spans="1:20" ht="42" customHeight="1">
      <c r="A22" s="23">
        <v>43151</v>
      </c>
      <c r="B22" s="13">
        <v>0</v>
      </c>
      <c r="C22" s="12">
        <v>7</v>
      </c>
      <c r="D22" s="4" t="s">
        <v>172</v>
      </c>
      <c r="E22" s="10">
        <v>3.5</v>
      </c>
      <c r="F22" s="39">
        <v>7</v>
      </c>
      <c r="G22" s="41" t="s">
        <v>57</v>
      </c>
      <c r="H22" s="15">
        <v>62</v>
      </c>
      <c r="I22" s="4" t="s">
        <v>58</v>
      </c>
      <c r="J22" s="5" t="s">
        <v>60</v>
      </c>
      <c r="K22" s="6"/>
      <c r="L22" s="1">
        <v>1010</v>
      </c>
      <c r="M22" s="7" t="s">
        <v>173</v>
      </c>
      <c r="N22" s="8"/>
      <c r="O22" s="8">
        <v>1</v>
      </c>
      <c r="P22" s="9">
        <v>0</v>
      </c>
      <c r="Q22" s="8">
        <v>85</v>
      </c>
      <c r="R22" s="8">
        <v>90</v>
      </c>
      <c r="S22" s="9" t="s">
        <v>56</v>
      </c>
      <c r="T22" s="25"/>
    </row>
    <row r="23" spans="1:20" ht="42" customHeight="1">
      <c r="A23" s="23">
        <v>43152</v>
      </c>
      <c r="B23" s="13">
        <v>0</v>
      </c>
      <c r="C23" s="12">
        <v>8</v>
      </c>
      <c r="D23" s="4" t="s">
        <v>174</v>
      </c>
      <c r="E23" s="10">
        <v>8</v>
      </c>
      <c r="F23" s="39">
        <v>7</v>
      </c>
      <c r="G23" s="41" t="s">
        <v>66</v>
      </c>
      <c r="H23" s="15">
        <v>61</v>
      </c>
      <c r="I23" s="4" t="s">
        <v>58</v>
      </c>
      <c r="J23" s="5" t="s">
        <v>60</v>
      </c>
      <c r="K23" s="6"/>
      <c r="L23" s="1">
        <v>992</v>
      </c>
      <c r="M23" s="7" t="s">
        <v>175</v>
      </c>
      <c r="N23" s="8"/>
      <c r="O23" s="8">
        <v>2</v>
      </c>
      <c r="P23" s="9">
        <v>0</v>
      </c>
      <c r="Q23" s="8">
        <v>84</v>
      </c>
      <c r="R23" s="8">
        <v>80</v>
      </c>
      <c r="S23" s="9" t="s">
        <v>56</v>
      </c>
      <c r="T23" s="25"/>
    </row>
    <row r="24" spans="1:20" ht="42" customHeight="1">
      <c r="A24" s="23">
        <v>43153</v>
      </c>
      <c r="B24" s="13">
        <v>0</v>
      </c>
      <c r="C24" s="12">
        <v>5</v>
      </c>
      <c r="D24" s="4" t="s">
        <v>176</v>
      </c>
      <c r="E24" s="10">
        <v>9.5</v>
      </c>
      <c r="F24" s="39">
        <v>5</v>
      </c>
      <c r="G24" s="41" t="s">
        <v>74</v>
      </c>
      <c r="H24" s="15">
        <v>43</v>
      </c>
      <c r="I24" s="4" t="s">
        <v>58</v>
      </c>
      <c r="J24" s="5" t="s">
        <v>60</v>
      </c>
      <c r="K24" s="6"/>
      <c r="L24" s="1">
        <v>1016</v>
      </c>
      <c r="M24" s="7" t="s">
        <v>177</v>
      </c>
      <c r="N24" s="8"/>
      <c r="O24" s="8">
        <v>1.5</v>
      </c>
      <c r="P24" s="9">
        <v>0</v>
      </c>
      <c r="Q24" s="8">
        <v>87</v>
      </c>
      <c r="R24" s="8">
        <v>84</v>
      </c>
      <c r="S24" s="9" t="s">
        <v>55</v>
      </c>
      <c r="T24" s="25"/>
    </row>
    <row r="25" spans="1:20" ht="42" customHeight="1">
      <c r="A25" s="23">
        <v>43154</v>
      </c>
      <c r="B25" s="13">
        <v>-1</v>
      </c>
      <c r="C25" s="12">
        <v>7</v>
      </c>
      <c r="D25" s="4"/>
      <c r="E25" s="10">
        <v>0</v>
      </c>
      <c r="F25" s="39">
        <v>3</v>
      </c>
      <c r="G25" s="41" t="s">
        <v>66</v>
      </c>
      <c r="H25" s="15">
        <v>28</v>
      </c>
      <c r="I25" s="4" t="s">
        <v>54</v>
      </c>
      <c r="J25" s="5" t="s">
        <v>65</v>
      </c>
      <c r="K25" s="6"/>
      <c r="L25" s="1">
        <v>1026</v>
      </c>
      <c r="M25" s="7" t="s">
        <v>178</v>
      </c>
      <c r="N25" s="8"/>
      <c r="O25" s="8">
        <v>7</v>
      </c>
      <c r="P25" s="9">
        <v>-2</v>
      </c>
      <c r="Q25" s="8">
        <v>82</v>
      </c>
      <c r="R25" s="8">
        <v>24</v>
      </c>
      <c r="S25" s="9"/>
      <c r="T25" s="25"/>
    </row>
    <row r="26" spans="1:20" ht="42" customHeight="1">
      <c r="A26" s="23">
        <v>43155</v>
      </c>
      <c r="B26" s="13">
        <v>-3</v>
      </c>
      <c r="C26" s="12">
        <v>8</v>
      </c>
      <c r="D26" s="4" t="s">
        <v>163</v>
      </c>
      <c r="E26" s="10">
        <v>1</v>
      </c>
      <c r="F26" s="39">
        <v>5</v>
      </c>
      <c r="G26" s="41" t="s">
        <v>57</v>
      </c>
      <c r="H26" s="15">
        <v>44</v>
      </c>
      <c r="I26" s="4" t="s">
        <v>67</v>
      </c>
      <c r="J26" s="5" t="s">
        <v>54</v>
      </c>
      <c r="K26" s="6"/>
      <c r="L26" s="1">
        <v>1009</v>
      </c>
      <c r="M26" s="7" t="s">
        <v>179</v>
      </c>
      <c r="N26" s="8"/>
      <c r="O26" s="8">
        <v>4</v>
      </c>
      <c r="P26" s="9">
        <v>-3</v>
      </c>
      <c r="Q26" s="8">
        <v>78</v>
      </c>
      <c r="R26" s="8">
        <v>68</v>
      </c>
      <c r="S26" s="9" t="s">
        <v>56</v>
      </c>
      <c r="T26" s="25"/>
    </row>
    <row r="27" spans="1:20" ht="42" customHeight="1">
      <c r="A27" s="23">
        <v>43156</v>
      </c>
      <c r="B27" s="13">
        <v>-1</v>
      </c>
      <c r="C27" s="12">
        <v>4</v>
      </c>
      <c r="D27" s="4" t="s">
        <v>180</v>
      </c>
      <c r="E27" s="10">
        <v>4</v>
      </c>
      <c r="F27" s="39">
        <v>4</v>
      </c>
      <c r="G27" s="41" t="s">
        <v>57</v>
      </c>
      <c r="H27" s="15">
        <v>38</v>
      </c>
      <c r="I27" s="4" t="s">
        <v>54</v>
      </c>
      <c r="J27" s="5" t="s">
        <v>54</v>
      </c>
      <c r="K27" s="6"/>
      <c r="L27" s="1">
        <v>1023</v>
      </c>
      <c r="M27" s="7" t="s">
        <v>181</v>
      </c>
      <c r="N27" s="8"/>
      <c r="O27" s="8">
        <v>4</v>
      </c>
      <c r="P27" s="9">
        <v>-3</v>
      </c>
      <c r="Q27" s="8">
        <v>81</v>
      </c>
      <c r="R27" s="8">
        <v>62</v>
      </c>
      <c r="S27" s="9" t="s">
        <v>55</v>
      </c>
      <c r="T27" s="25" t="s">
        <v>61</v>
      </c>
    </row>
    <row r="28" spans="1:20" ht="42" customHeight="1">
      <c r="A28" s="23">
        <v>43157</v>
      </c>
      <c r="B28" s="13">
        <v>-2</v>
      </c>
      <c r="C28" s="12">
        <v>2</v>
      </c>
      <c r="D28" s="4" t="s">
        <v>147</v>
      </c>
      <c r="E28" s="10">
        <v>3.2</v>
      </c>
      <c r="F28" s="39">
        <v>4</v>
      </c>
      <c r="G28" s="41" t="s">
        <v>66</v>
      </c>
      <c r="H28" s="15">
        <v>32</v>
      </c>
      <c r="I28" s="4" t="s">
        <v>58</v>
      </c>
      <c r="J28" s="5" t="s">
        <v>58</v>
      </c>
      <c r="K28" s="6"/>
      <c r="L28" s="1">
        <v>1032</v>
      </c>
      <c r="M28" s="7" t="s">
        <v>182</v>
      </c>
      <c r="N28" s="8"/>
      <c r="O28" s="8"/>
      <c r="P28" s="9">
        <v>-2</v>
      </c>
      <c r="Q28" s="8">
        <v>93</v>
      </c>
      <c r="R28" s="8">
        <v>98</v>
      </c>
      <c r="S28" s="9" t="s">
        <v>55</v>
      </c>
      <c r="T28" s="25" t="s">
        <v>61</v>
      </c>
    </row>
    <row r="29" spans="1:20" ht="42" customHeight="1">
      <c r="A29" s="23">
        <v>43158</v>
      </c>
      <c r="B29" s="13">
        <v>-4</v>
      </c>
      <c r="C29" s="12">
        <v>5</v>
      </c>
      <c r="D29" s="4"/>
      <c r="E29" s="10">
        <v>0</v>
      </c>
      <c r="F29" s="39">
        <v>3</v>
      </c>
      <c r="G29" s="41" t="s">
        <v>64</v>
      </c>
      <c r="H29" s="15">
        <v>21</v>
      </c>
      <c r="I29" s="4" t="s">
        <v>54</v>
      </c>
      <c r="J29" s="5" t="s">
        <v>65</v>
      </c>
      <c r="K29" s="6"/>
      <c r="L29" s="1">
        <v>1033</v>
      </c>
      <c r="M29" s="7" t="s">
        <v>184</v>
      </c>
      <c r="N29" s="8"/>
      <c r="O29" s="8">
        <v>9</v>
      </c>
      <c r="P29" s="9">
        <v>-6</v>
      </c>
      <c r="Q29" s="8">
        <v>72</v>
      </c>
      <c r="R29" s="8">
        <v>19</v>
      </c>
      <c r="S29" s="9"/>
      <c r="T29" s="25"/>
    </row>
    <row r="30" spans="1:20" ht="42" customHeight="1">
      <c r="A30" s="23">
        <v>43159</v>
      </c>
      <c r="B30" s="13">
        <v>-6</v>
      </c>
      <c r="C30" s="12">
        <v>3</v>
      </c>
      <c r="D30" s="4"/>
      <c r="E30" s="10">
        <v>0</v>
      </c>
      <c r="F30" s="39">
        <v>3</v>
      </c>
      <c r="G30" s="41" t="s">
        <v>64</v>
      </c>
      <c r="H30" s="15">
        <v>26</v>
      </c>
      <c r="I30" s="4" t="s">
        <v>183</v>
      </c>
      <c r="J30" s="5" t="s">
        <v>65</v>
      </c>
      <c r="K30" s="6"/>
      <c r="L30" s="1">
        <v>1034</v>
      </c>
      <c r="M30" s="7" t="s">
        <v>185</v>
      </c>
      <c r="N30" s="8"/>
      <c r="O30" s="8">
        <v>10</v>
      </c>
      <c r="P30" s="9">
        <v>-8</v>
      </c>
      <c r="Q30" s="8">
        <v>69</v>
      </c>
      <c r="R30" s="8">
        <v>11</v>
      </c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2.5</v>
      </c>
      <c r="E100" s="82" t="s">
        <v>31</v>
      </c>
      <c r="F100" s="82"/>
      <c r="G100" s="82"/>
      <c r="H100" s="82"/>
      <c r="I100" s="17">
        <f>SUM(E3:E33)</f>
        <v>99.6</v>
      </c>
      <c r="J100" s="82" t="s">
        <v>38</v>
      </c>
      <c r="K100" s="82"/>
      <c r="L100" s="18">
        <f>SUM(O3:O33)</f>
        <v>79.5</v>
      </c>
    </row>
    <row r="101" spans="1:12" ht="30" customHeight="1">
      <c r="A101" s="82" t="s">
        <v>27</v>
      </c>
      <c r="B101" s="82"/>
      <c r="C101" s="82"/>
      <c r="D101" s="16">
        <f>AVERAGE(B3:B33)</f>
        <v>-0.5</v>
      </c>
      <c r="E101" s="82" t="s">
        <v>32</v>
      </c>
      <c r="F101" s="82"/>
      <c r="G101" s="82"/>
      <c r="H101" s="82"/>
      <c r="I101" s="17">
        <f>AVERAGE(E3:E33)</f>
        <v>3.557142857142857</v>
      </c>
      <c r="J101" s="82" t="s">
        <v>39</v>
      </c>
      <c r="K101" s="82"/>
      <c r="L101" s="18">
        <f>COUNTIF(R3:R33,"&lt;31")</f>
        <v>6</v>
      </c>
    </row>
    <row r="102" spans="1:12" ht="30" customHeight="1">
      <c r="A102" s="82" t="s">
        <v>28</v>
      </c>
      <c r="B102" s="82"/>
      <c r="C102" s="82"/>
      <c r="D102" s="16">
        <f>AVERAGE(C3:C33)</f>
        <v>5.5</v>
      </c>
      <c r="E102" s="82" t="s">
        <v>33</v>
      </c>
      <c r="F102" s="82"/>
      <c r="G102" s="82"/>
      <c r="H102" s="82"/>
      <c r="I102" s="17">
        <f>MAX(E3:E33)</f>
        <v>25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11</v>
      </c>
      <c r="E103" s="82" t="s">
        <v>34</v>
      </c>
      <c r="F103" s="82"/>
      <c r="G103" s="82"/>
      <c r="H103" s="82"/>
      <c r="I103" s="18">
        <f>COUNTA(S3:S33)</f>
        <v>21</v>
      </c>
      <c r="J103" s="82" t="s">
        <v>37</v>
      </c>
      <c r="K103" s="82"/>
      <c r="L103" s="18">
        <f>COUNTA(N3:N33)</f>
        <v>1</v>
      </c>
    </row>
    <row r="104" spans="1:12" ht="30" customHeight="1">
      <c r="A104" s="82" t="s">
        <v>24</v>
      </c>
      <c r="B104" s="82"/>
      <c r="C104" s="82"/>
      <c r="D104" s="18">
        <f>MIN(B3:B33,C3:C33)</f>
        <v>-6</v>
      </c>
      <c r="E104" s="82" t="s">
        <v>35</v>
      </c>
      <c r="F104" s="82"/>
      <c r="G104" s="82"/>
      <c r="H104" s="82"/>
      <c r="I104" s="18">
        <f>COUNTIF(S3:S33,"R")</f>
        <v>14</v>
      </c>
      <c r="J104" s="82" t="s">
        <v>45</v>
      </c>
      <c r="K104" s="82"/>
      <c r="L104" s="43">
        <f>AVERAGE(F3:F33)</f>
        <v>4.571428571428571</v>
      </c>
    </row>
    <row r="105" spans="1:12" ht="30" customHeight="1">
      <c r="A105" s="82" t="s">
        <v>26</v>
      </c>
      <c r="B105" s="82"/>
      <c r="C105" s="82"/>
      <c r="D105" s="18">
        <f>MAX(B3:B33)</f>
        <v>4</v>
      </c>
      <c r="E105" s="82" t="s">
        <v>36</v>
      </c>
      <c r="F105" s="82"/>
      <c r="G105" s="82"/>
      <c r="H105" s="82"/>
      <c r="I105" s="18">
        <f>COUNTIF(S3:S33,"S")</f>
        <v>7</v>
      </c>
      <c r="J105" s="82" t="s">
        <v>46</v>
      </c>
      <c r="K105" s="82"/>
      <c r="L105" s="43">
        <f>AVERAGE(H3:H33)</f>
        <v>40.857142857142854</v>
      </c>
    </row>
    <row r="106" spans="1:12" ht="30" customHeight="1">
      <c r="A106" s="82" t="s">
        <v>25</v>
      </c>
      <c r="B106" s="82"/>
      <c r="C106" s="82"/>
      <c r="D106" s="18">
        <f>MIN(C3:C33)</f>
        <v>1</v>
      </c>
      <c r="E106" s="82" t="s">
        <v>50</v>
      </c>
      <c r="F106" s="82"/>
      <c r="G106" s="82"/>
      <c r="H106" s="82"/>
      <c r="I106" s="18">
        <f>COUNTIF(F3:F33,"&gt;5")</f>
        <v>6</v>
      </c>
      <c r="J106" s="82" t="s">
        <v>47</v>
      </c>
      <c r="K106" s="82"/>
      <c r="L106" s="19">
        <f>COUNTA(T3:T33)</f>
        <v>10</v>
      </c>
    </row>
    <row r="107" spans="1:12" ht="30" customHeight="1">
      <c r="A107" s="82" t="s">
        <v>29</v>
      </c>
      <c r="B107" s="82"/>
      <c r="C107" s="82"/>
      <c r="D107" s="18">
        <f>COUNTIF(B3:B33,"&lt;1")</f>
        <v>18</v>
      </c>
      <c r="E107" s="82" t="s">
        <v>42</v>
      </c>
      <c r="F107" s="82"/>
      <c r="G107" s="82"/>
      <c r="H107" s="82"/>
      <c r="I107" s="17">
        <f>MAX(H3:H33)</f>
        <v>69</v>
      </c>
      <c r="J107" s="82" t="s">
        <v>48</v>
      </c>
      <c r="K107" s="82"/>
      <c r="L107" s="19">
        <v>65.8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1034</v>
      </c>
      <c r="J108" s="82" t="s">
        <v>49</v>
      </c>
      <c r="K108" s="82"/>
      <c r="L108" s="19">
        <v>32.8</v>
      </c>
    </row>
    <row r="109" spans="1:12" ht="30" customHeight="1">
      <c r="A109" s="82" t="s">
        <v>40</v>
      </c>
      <c r="B109" s="82"/>
      <c r="C109" s="82"/>
      <c r="D109" s="18">
        <f>MIN(P3:P33)</f>
        <v>-8</v>
      </c>
      <c r="E109" s="82" t="s">
        <v>44</v>
      </c>
      <c r="F109" s="82"/>
      <c r="G109" s="82"/>
      <c r="H109" s="82"/>
      <c r="I109" s="18">
        <f>MIN(L3:L33)</f>
        <v>990</v>
      </c>
      <c r="J109" s="82"/>
      <c r="K109" s="82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211</v>
      </c>
      <c r="O1" s="65" t="s">
        <v>20</v>
      </c>
      <c r="P1" s="67" t="s">
        <v>210</v>
      </c>
      <c r="Q1" s="65" t="s">
        <v>212</v>
      </c>
      <c r="R1" s="65" t="s">
        <v>51</v>
      </c>
      <c r="S1" s="67" t="s">
        <v>213</v>
      </c>
      <c r="T1" s="63" t="s">
        <v>53</v>
      </c>
    </row>
    <row r="2" spans="1:20" ht="42" customHeight="1">
      <c r="A2" s="22" t="s">
        <v>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43160</v>
      </c>
      <c r="B3" s="13">
        <v>-4</v>
      </c>
      <c r="C3" s="12">
        <v>6</v>
      </c>
      <c r="D3" s="4"/>
      <c r="E3" s="10">
        <v>0</v>
      </c>
      <c r="F3" s="39">
        <v>3</v>
      </c>
      <c r="G3" s="41" t="s">
        <v>64</v>
      </c>
      <c r="H3" s="15">
        <v>23</v>
      </c>
      <c r="I3" s="4" t="s">
        <v>88</v>
      </c>
      <c r="J3" s="5" t="s">
        <v>70</v>
      </c>
      <c r="K3" s="6"/>
      <c r="L3" s="1">
        <v>1028</v>
      </c>
      <c r="M3" s="7" t="s">
        <v>186</v>
      </c>
      <c r="N3" s="8"/>
      <c r="O3" s="8">
        <v>10.5</v>
      </c>
      <c r="P3" s="9">
        <v>-6</v>
      </c>
      <c r="Q3" s="8">
        <v>75</v>
      </c>
      <c r="R3" s="20">
        <v>5</v>
      </c>
      <c r="S3" s="45"/>
      <c r="T3" s="24"/>
    </row>
    <row r="4" spans="1:20" ht="42" customHeight="1">
      <c r="A4" s="23">
        <v>43161</v>
      </c>
      <c r="B4" s="13">
        <v>-7</v>
      </c>
      <c r="C4" s="12">
        <v>7</v>
      </c>
      <c r="D4" s="4"/>
      <c r="E4" s="10">
        <v>0</v>
      </c>
      <c r="F4" s="39">
        <v>2</v>
      </c>
      <c r="G4" s="41" t="s">
        <v>69</v>
      </c>
      <c r="H4" s="15">
        <v>18</v>
      </c>
      <c r="I4" s="4" t="s">
        <v>54</v>
      </c>
      <c r="J4" s="5" t="s">
        <v>65</v>
      </c>
      <c r="K4" s="6"/>
      <c r="L4" s="1">
        <v>1022</v>
      </c>
      <c r="M4" s="7" t="s">
        <v>187</v>
      </c>
      <c r="N4" s="8"/>
      <c r="O4" s="8">
        <v>8</v>
      </c>
      <c r="P4" s="9">
        <v>-8</v>
      </c>
      <c r="Q4" s="8">
        <v>72</v>
      </c>
      <c r="R4" s="8">
        <v>18</v>
      </c>
      <c r="S4" s="9"/>
      <c r="T4" s="25"/>
    </row>
    <row r="5" spans="1:20" ht="42" customHeight="1">
      <c r="A5" s="23">
        <v>43162</v>
      </c>
      <c r="B5" s="13">
        <v>-7</v>
      </c>
      <c r="C5" s="12">
        <v>4</v>
      </c>
      <c r="D5" s="4"/>
      <c r="E5" s="10">
        <v>0</v>
      </c>
      <c r="F5" s="39">
        <v>3</v>
      </c>
      <c r="G5" s="41" t="s">
        <v>69</v>
      </c>
      <c r="H5" s="15">
        <v>23</v>
      </c>
      <c r="I5" s="4" t="s">
        <v>88</v>
      </c>
      <c r="J5" s="5" t="s">
        <v>70</v>
      </c>
      <c r="K5" s="6"/>
      <c r="L5" s="1">
        <v>1018</v>
      </c>
      <c r="M5" s="7" t="s">
        <v>188</v>
      </c>
      <c r="N5" s="8"/>
      <c r="O5" s="8">
        <v>10.5</v>
      </c>
      <c r="P5" s="9">
        <v>-8</v>
      </c>
      <c r="Q5" s="8">
        <v>72</v>
      </c>
      <c r="R5" s="8">
        <v>1</v>
      </c>
      <c r="S5" s="9"/>
      <c r="T5" s="25"/>
    </row>
    <row r="6" spans="1:20" ht="42" customHeight="1">
      <c r="A6" s="23">
        <v>43163</v>
      </c>
      <c r="B6" s="13">
        <v>-3</v>
      </c>
      <c r="C6" s="12">
        <v>-1</v>
      </c>
      <c r="D6" s="4" t="s">
        <v>189</v>
      </c>
      <c r="E6" s="10">
        <v>1</v>
      </c>
      <c r="F6" s="39">
        <v>2</v>
      </c>
      <c r="G6" s="41" t="s">
        <v>77</v>
      </c>
      <c r="H6" s="15">
        <v>18</v>
      </c>
      <c r="I6" s="4" t="s">
        <v>58</v>
      </c>
      <c r="J6" s="5" t="s">
        <v>58</v>
      </c>
      <c r="K6" s="6"/>
      <c r="L6" s="1">
        <v>1020</v>
      </c>
      <c r="M6" s="7" t="s">
        <v>190</v>
      </c>
      <c r="N6" s="8"/>
      <c r="O6" s="8"/>
      <c r="P6" s="9">
        <v>-4</v>
      </c>
      <c r="Q6" s="8">
        <v>93</v>
      </c>
      <c r="R6" s="8">
        <v>98</v>
      </c>
      <c r="S6" s="9" t="s">
        <v>55</v>
      </c>
      <c r="T6" s="25"/>
    </row>
    <row r="7" spans="1:20" ht="42" customHeight="1">
      <c r="A7" s="23">
        <v>43164</v>
      </c>
      <c r="B7" s="13">
        <v>-7</v>
      </c>
      <c r="C7" s="12">
        <v>2</v>
      </c>
      <c r="D7" s="4"/>
      <c r="E7" s="10">
        <v>0</v>
      </c>
      <c r="F7" s="39">
        <v>2</v>
      </c>
      <c r="G7" s="41" t="s">
        <v>69</v>
      </c>
      <c r="H7" s="15">
        <v>18</v>
      </c>
      <c r="I7" s="4" t="s">
        <v>54</v>
      </c>
      <c r="J7" s="5" t="s">
        <v>60</v>
      </c>
      <c r="K7" s="6"/>
      <c r="L7" s="1">
        <v>1022</v>
      </c>
      <c r="M7" s="7" t="s">
        <v>191</v>
      </c>
      <c r="N7" s="8"/>
      <c r="O7" s="8">
        <v>2</v>
      </c>
      <c r="P7" s="9">
        <v>-8</v>
      </c>
      <c r="Q7" s="8">
        <v>76</v>
      </c>
      <c r="R7" s="8">
        <v>80</v>
      </c>
      <c r="S7" s="9"/>
      <c r="T7" s="25"/>
    </row>
    <row r="8" spans="1:20" ht="42" customHeight="1">
      <c r="A8" s="23">
        <v>43165</v>
      </c>
      <c r="B8" s="13">
        <v>-5</v>
      </c>
      <c r="C8" s="12">
        <v>-1</v>
      </c>
      <c r="D8" s="4" t="s">
        <v>189</v>
      </c>
      <c r="E8" s="10">
        <v>0.6</v>
      </c>
      <c r="F8" s="39">
        <v>2</v>
      </c>
      <c r="G8" s="41" t="s">
        <v>77</v>
      </c>
      <c r="H8" s="15">
        <v>18</v>
      </c>
      <c r="I8" s="4" t="s">
        <v>58</v>
      </c>
      <c r="J8" s="5" t="s">
        <v>58</v>
      </c>
      <c r="K8" s="6"/>
      <c r="L8" s="1">
        <v>1025</v>
      </c>
      <c r="M8" s="7" t="s">
        <v>192</v>
      </c>
      <c r="N8" s="8"/>
      <c r="O8" s="8"/>
      <c r="P8" s="9">
        <v>-7</v>
      </c>
      <c r="Q8" s="8">
        <v>89</v>
      </c>
      <c r="R8" s="8">
        <v>100</v>
      </c>
      <c r="S8" s="9" t="s">
        <v>55</v>
      </c>
      <c r="T8" s="25"/>
    </row>
    <row r="9" spans="1:20" ht="42" customHeight="1">
      <c r="A9" s="23">
        <v>43166</v>
      </c>
      <c r="B9" s="13">
        <v>-4</v>
      </c>
      <c r="C9" s="12">
        <v>2</v>
      </c>
      <c r="D9" s="4"/>
      <c r="E9" s="10">
        <v>0</v>
      </c>
      <c r="F9" s="39">
        <v>3</v>
      </c>
      <c r="G9" s="41" t="s">
        <v>74</v>
      </c>
      <c r="H9" s="15">
        <v>26</v>
      </c>
      <c r="I9" s="4" t="s">
        <v>54</v>
      </c>
      <c r="J9" s="5" t="s">
        <v>54</v>
      </c>
      <c r="K9" s="6"/>
      <c r="L9" s="1">
        <v>1024</v>
      </c>
      <c r="M9" s="7" t="s">
        <v>193</v>
      </c>
      <c r="N9" s="8"/>
      <c r="O9" s="8">
        <v>6</v>
      </c>
      <c r="P9" s="9">
        <v>-6</v>
      </c>
      <c r="Q9" s="8">
        <v>78</v>
      </c>
      <c r="R9" s="8">
        <v>46</v>
      </c>
      <c r="S9" s="9"/>
      <c r="T9" s="25"/>
    </row>
    <row r="10" spans="1:20" ht="42" customHeight="1">
      <c r="A10" s="23">
        <v>43167</v>
      </c>
      <c r="B10" s="13">
        <v>-6</v>
      </c>
      <c r="C10" s="12">
        <v>5</v>
      </c>
      <c r="D10" s="4"/>
      <c r="E10" s="10">
        <v>0</v>
      </c>
      <c r="F10" s="39">
        <v>3</v>
      </c>
      <c r="G10" s="41" t="s">
        <v>69</v>
      </c>
      <c r="H10" s="15">
        <v>23</v>
      </c>
      <c r="I10" s="4" t="s">
        <v>88</v>
      </c>
      <c r="J10" s="5" t="s">
        <v>70</v>
      </c>
      <c r="K10" s="6"/>
      <c r="L10" s="1">
        <v>1025</v>
      </c>
      <c r="M10" s="7" t="s">
        <v>194</v>
      </c>
      <c r="N10" s="8"/>
      <c r="O10" s="8">
        <v>11</v>
      </c>
      <c r="P10" s="9">
        <v>-8</v>
      </c>
      <c r="Q10" s="8">
        <v>50</v>
      </c>
      <c r="R10" s="8">
        <v>0</v>
      </c>
      <c r="S10" s="9"/>
      <c r="T10" s="25"/>
    </row>
    <row r="11" spans="1:20" ht="42" customHeight="1">
      <c r="A11" s="23">
        <v>43168</v>
      </c>
      <c r="B11" s="13">
        <v>-6</v>
      </c>
      <c r="C11" s="12">
        <v>9</v>
      </c>
      <c r="D11" s="4"/>
      <c r="E11" s="10">
        <v>0</v>
      </c>
      <c r="F11" s="39">
        <v>2</v>
      </c>
      <c r="G11" s="41" t="s">
        <v>77</v>
      </c>
      <c r="H11" s="15">
        <v>18</v>
      </c>
      <c r="I11" s="4" t="s">
        <v>88</v>
      </c>
      <c r="J11" s="5" t="s">
        <v>70</v>
      </c>
      <c r="K11" s="6"/>
      <c r="L11" s="1">
        <v>1026</v>
      </c>
      <c r="M11" s="7" t="s">
        <v>195</v>
      </c>
      <c r="N11" s="8"/>
      <c r="O11" s="8">
        <v>11</v>
      </c>
      <c r="P11" s="9">
        <v>-8</v>
      </c>
      <c r="Q11" s="8">
        <v>48</v>
      </c>
      <c r="R11" s="8">
        <v>0</v>
      </c>
      <c r="S11" s="9"/>
      <c r="T11" s="25"/>
    </row>
    <row r="12" spans="1:20" ht="42" customHeight="1">
      <c r="A12" s="23">
        <v>43169</v>
      </c>
      <c r="B12" s="13">
        <v>-6</v>
      </c>
      <c r="C12" s="12">
        <v>9</v>
      </c>
      <c r="D12" s="4"/>
      <c r="E12" s="10">
        <v>0</v>
      </c>
      <c r="F12" s="39">
        <v>4</v>
      </c>
      <c r="G12" s="41" t="s">
        <v>64</v>
      </c>
      <c r="H12" s="15">
        <v>32</v>
      </c>
      <c r="I12" s="4" t="s">
        <v>88</v>
      </c>
      <c r="J12" s="5" t="s">
        <v>70</v>
      </c>
      <c r="K12" s="6"/>
      <c r="L12" s="1">
        <v>1029</v>
      </c>
      <c r="M12" s="7" t="s">
        <v>196</v>
      </c>
      <c r="N12" s="8"/>
      <c r="O12" s="8">
        <v>11</v>
      </c>
      <c r="P12" s="9">
        <v>-8</v>
      </c>
      <c r="Q12" s="8">
        <v>40</v>
      </c>
      <c r="R12" s="8">
        <v>0</v>
      </c>
      <c r="S12" s="9"/>
      <c r="T12" s="25"/>
    </row>
    <row r="13" spans="1:20" ht="42" customHeight="1">
      <c r="A13" s="23">
        <v>43170</v>
      </c>
      <c r="B13" s="13">
        <v>-4</v>
      </c>
      <c r="C13" s="12">
        <v>4</v>
      </c>
      <c r="D13" s="4"/>
      <c r="E13" s="10">
        <v>0</v>
      </c>
      <c r="F13" s="39">
        <v>6</v>
      </c>
      <c r="G13" s="41" t="s">
        <v>64</v>
      </c>
      <c r="H13" s="15">
        <v>53</v>
      </c>
      <c r="I13" s="4" t="s">
        <v>88</v>
      </c>
      <c r="J13" s="5" t="s">
        <v>70</v>
      </c>
      <c r="K13" s="6"/>
      <c r="L13" s="1">
        <v>1027</v>
      </c>
      <c r="M13" s="7" t="s">
        <v>197</v>
      </c>
      <c r="N13" s="8"/>
      <c r="O13" s="8">
        <v>11</v>
      </c>
      <c r="P13" s="9">
        <v>-6</v>
      </c>
      <c r="Q13" s="8">
        <v>38</v>
      </c>
      <c r="R13" s="8">
        <v>0</v>
      </c>
      <c r="S13" s="9"/>
      <c r="T13" s="25"/>
    </row>
    <row r="14" spans="1:20" ht="42" customHeight="1">
      <c r="A14" s="23">
        <v>43171</v>
      </c>
      <c r="B14" s="13">
        <v>-2</v>
      </c>
      <c r="C14" s="12">
        <v>7</v>
      </c>
      <c r="D14" s="4"/>
      <c r="E14" s="10">
        <v>0</v>
      </c>
      <c r="F14" s="39">
        <v>5</v>
      </c>
      <c r="G14" s="41" t="s">
        <v>64</v>
      </c>
      <c r="H14" s="15">
        <v>43</v>
      </c>
      <c r="I14" s="4" t="s">
        <v>88</v>
      </c>
      <c r="J14" s="5" t="s">
        <v>70</v>
      </c>
      <c r="K14" s="6"/>
      <c r="L14" s="1">
        <v>1025</v>
      </c>
      <c r="M14" s="7" t="s">
        <v>198</v>
      </c>
      <c r="N14" s="8"/>
      <c r="O14" s="8">
        <v>11</v>
      </c>
      <c r="P14" s="9">
        <v>-4</v>
      </c>
      <c r="Q14" s="8">
        <v>30</v>
      </c>
      <c r="R14" s="8">
        <v>3</v>
      </c>
      <c r="S14" s="9"/>
      <c r="T14" s="25"/>
    </row>
    <row r="15" spans="1:20" ht="42" customHeight="1">
      <c r="A15" s="23">
        <v>43172</v>
      </c>
      <c r="B15" s="13">
        <v>-1</v>
      </c>
      <c r="C15" s="12">
        <v>9</v>
      </c>
      <c r="D15" s="4"/>
      <c r="E15" s="10">
        <v>0</v>
      </c>
      <c r="F15" s="39">
        <v>4</v>
      </c>
      <c r="G15" s="41" t="s">
        <v>64</v>
      </c>
      <c r="H15" s="15">
        <v>39</v>
      </c>
      <c r="I15" s="4" t="s">
        <v>88</v>
      </c>
      <c r="J15" s="5" t="s">
        <v>70</v>
      </c>
      <c r="K15" s="6"/>
      <c r="L15" s="1">
        <v>1020</v>
      </c>
      <c r="M15" s="7" t="s">
        <v>199</v>
      </c>
      <c r="N15" s="8"/>
      <c r="O15" s="8">
        <v>11.5</v>
      </c>
      <c r="P15" s="9">
        <v>-3</v>
      </c>
      <c r="Q15" s="8">
        <v>28</v>
      </c>
      <c r="R15" s="8">
        <v>1</v>
      </c>
      <c r="S15" s="9"/>
      <c r="T15" s="25"/>
    </row>
    <row r="16" spans="1:20" ht="42" customHeight="1">
      <c r="A16" s="23">
        <v>43173</v>
      </c>
      <c r="B16" s="13">
        <v>1</v>
      </c>
      <c r="C16" s="12">
        <v>10</v>
      </c>
      <c r="D16" s="4" t="s">
        <v>90</v>
      </c>
      <c r="E16" s="10">
        <v>2</v>
      </c>
      <c r="F16" s="39">
        <v>4</v>
      </c>
      <c r="G16" s="41" t="s">
        <v>73</v>
      </c>
      <c r="H16" s="15">
        <v>32</v>
      </c>
      <c r="I16" s="4" t="s">
        <v>88</v>
      </c>
      <c r="J16" s="5" t="s">
        <v>54</v>
      </c>
      <c r="K16" s="6"/>
      <c r="L16" s="1">
        <v>1027</v>
      </c>
      <c r="M16" s="7" t="s">
        <v>200</v>
      </c>
      <c r="N16" s="8"/>
      <c r="O16" s="8">
        <v>4</v>
      </c>
      <c r="P16" s="9">
        <v>0</v>
      </c>
      <c r="Q16" s="8">
        <v>75</v>
      </c>
      <c r="R16" s="8">
        <v>68</v>
      </c>
      <c r="S16" s="9" t="s">
        <v>56</v>
      </c>
      <c r="T16" s="25"/>
    </row>
    <row r="17" spans="1:20" ht="42" customHeight="1">
      <c r="A17" s="23">
        <v>43174</v>
      </c>
      <c r="B17" s="13">
        <v>-2</v>
      </c>
      <c r="C17" s="12">
        <v>10</v>
      </c>
      <c r="D17" s="4" t="s">
        <v>90</v>
      </c>
      <c r="E17" s="10">
        <v>9</v>
      </c>
      <c r="F17" s="39">
        <v>3</v>
      </c>
      <c r="G17" s="41" t="s">
        <v>72</v>
      </c>
      <c r="H17" s="15">
        <v>24</v>
      </c>
      <c r="I17" s="4" t="s">
        <v>54</v>
      </c>
      <c r="J17" s="5" t="s">
        <v>60</v>
      </c>
      <c r="K17" s="6"/>
      <c r="L17" s="1">
        <v>1030</v>
      </c>
      <c r="M17" s="7" t="s">
        <v>201</v>
      </c>
      <c r="N17" s="8"/>
      <c r="O17" s="8">
        <v>2</v>
      </c>
      <c r="P17" s="9">
        <v>-3</v>
      </c>
      <c r="Q17" s="8">
        <v>82</v>
      </c>
      <c r="R17" s="8">
        <v>82</v>
      </c>
      <c r="S17" s="9" t="s">
        <v>56</v>
      </c>
      <c r="T17" s="25"/>
    </row>
    <row r="18" spans="1:20" ht="42" customHeight="1">
      <c r="A18" s="23">
        <v>43175</v>
      </c>
      <c r="B18" s="13">
        <v>0</v>
      </c>
      <c r="C18" s="12">
        <v>10</v>
      </c>
      <c r="D18" s="4"/>
      <c r="E18" s="44">
        <v>0</v>
      </c>
      <c r="F18" s="39">
        <v>2</v>
      </c>
      <c r="G18" s="41" t="s">
        <v>69</v>
      </c>
      <c r="H18" s="15">
        <v>19</v>
      </c>
      <c r="I18" s="4" t="s">
        <v>58</v>
      </c>
      <c r="J18" s="5" t="s">
        <v>54</v>
      </c>
      <c r="K18" s="6"/>
      <c r="L18" s="1">
        <v>1021</v>
      </c>
      <c r="M18" s="7" t="s">
        <v>202</v>
      </c>
      <c r="N18" s="8"/>
      <c r="O18" s="8">
        <v>6</v>
      </c>
      <c r="P18" s="9">
        <v>-1</v>
      </c>
      <c r="Q18" s="8">
        <v>81</v>
      </c>
      <c r="R18" s="8">
        <v>48</v>
      </c>
      <c r="S18" s="9"/>
      <c r="T18" s="25"/>
    </row>
    <row r="19" spans="1:20" ht="42" customHeight="1">
      <c r="A19" s="23">
        <v>43176</v>
      </c>
      <c r="B19" s="13">
        <v>0</v>
      </c>
      <c r="C19" s="12">
        <v>9</v>
      </c>
      <c r="D19" s="4"/>
      <c r="E19" s="10">
        <v>0</v>
      </c>
      <c r="F19" s="39">
        <v>3</v>
      </c>
      <c r="G19" s="41" t="s">
        <v>64</v>
      </c>
      <c r="H19" s="15">
        <v>24</v>
      </c>
      <c r="I19" s="4" t="s">
        <v>54</v>
      </c>
      <c r="J19" s="5" t="s">
        <v>54</v>
      </c>
      <c r="K19" s="6"/>
      <c r="L19" s="1">
        <v>1028</v>
      </c>
      <c r="M19" s="7" t="s">
        <v>203</v>
      </c>
      <c r="N19" s="8"/>
      <c r="O19" s="8">
        <v>4</v>
      </c>
      <c r="P19" s="9">
        <v>-1</v>
      </c>
      <c r="Q19" s="8">
        <v>72</v>
      </c>
      <c r="R19" s="8">
        <v>67</v>
      </c>
      <c r="S19" s="9"/>
      <c r="T19" s="25"/>
    </row>
    <row r="20" spans="1:20" ht="42" customHeight="1">
      <c r="A20" s="23">
        <v>43177</v>
      </c>
      <c r="B20" s="13">
        <v>3</v>
      </c>
      <c r="C20" s="12">
        <v>7</v>
      </c>
      <c r="D20" s="4"/>
      <c r="E20" s="10">
        <v>0</v>
      </c>
      <c r="F20" s="39">
        <v>3</v>
      </c>
      <c r="G20" s="41" t="s">
        <v>74</v>
      </c>
      <c r="H20" s="15">
        <v>22</v>
      </c>
      <c r="I20" s="4" t="s">
        <v>58</v>
      </c>
      <c r="J20" s="5" t="s">
        <v>60</v>
      </c>
      <c r="K20" s="6"/>
      <c r="L20" s="1">
        <v>1042</v>
      </c>
      <c r="M20" s="7" t="s">
        <v>204</v>
      </c>
      <c r="N20" s="8"/>
      <c r="O20" s="8">
        <v>1.5</v>
      </c>
      <c r="P20" s="9">
        <v>2</v>
      </c>
      <c r="Q20" s="8">
        <v>85</v>
      </c>
      <c r="R20" s="8">
        <v>90</v>
      </c>
      <c r="S20" s="9"/>
      <c r="T20" s="25"/>
    </row>
    <row r="21" spans="1:20" ht="42" customHeight="1">
      <c r="A21" s="23">
        <v>43178</v>
      </c>
      <c r="B21" s="13">
        <v>-2</v>
      </c>
      <c r="C21" s="12">
        <v>6</v>
      </c>
      <c r="D21" s="4"/>
      <c r="E21" s="10">
        <v>0</v>
      </c>
      <c r="F21" s="39">
        <v>4</v>
      </c>
      <c r="G21" s="41" t="s">
        <v>69</v>
      </c>
      <c r="H21" s="15">
        <v>34</v>
      </c>
      <c r="I21" s="4" t="s">
        <v>54</v>
      </c>
      <c r="J21" s="5" t="s">
        <v>54</v>
      </c>
      <c r="K21" s="6"/>
      <c r="L21" s="1">
        <v>1041</v>
      </c>
      <c r="M21" s="7" t="s">
        <v>205</v>
      </c>
      <c r="N21" s="8"/>
      <c r="O21" s="8">
        <v>3</v>
      </c>
      <c r="P21" s="9">
        <v>-3</v>
      </c>
      <c r="Q21" s="8">
        <v>67</v>
      </c>
      <c r="R21" s="8">
        <v>71</v>
      </c>
      <c r="S21" s="9"/>
      <c r="T21" s="25"/>
    </row>
    <row r="22" spans="1:20" ht="42" customHeight="1">
      <c r="A22" s="23">
        <v>43179</v>
      </c>
      <c r="B22" s="13">
        <v>0</v>
      </c>
      <c r="C22" s="12">
        <v>9</v>
      </c>
      <c r="D22" s="4"/>
      <c r="E22" s="10">
        <v>0</v>
      </c>
      <c r="F22" s="39">
        <v>5</v>
      </c>
      <c r="G22" s="41" t="s">
        <v>64</v>
      </c>
      <c r="H22" s="15">
        <v>41</v>
      </c>
      <c r="I22" s="4" t="s">
        <v>54</v>
      </c>
      <c r="J22" s="5" t="s">
        <v>65</v>
      </c>
      <c r="K22" s="6"/>
      <c r="L22" s="1">
        <v>1035</v>
      </c>
      <c r="M22" s="7" t="s">
        <v>206</v>
      </c>
      <c r="N22" s="8"/>
      <c r="O22" s="8">
        <v>11</v>
      </c>
      <c r="P22" s="9">
        <v>-1</v>
      </c>
      <c r="Q22" s="8">
        <v>45</v>
      </c>
      <c r="R22" s="8">
        <v>15</v>
      </c>
      <c r="S22" s="9"/>
      <c r="T22" s="25"/>
    </row>
    <row r="23" spans="1:20" ht="42" customHeight="1">
      <c r="A23" s="23">
        <v>43180</v>
      </c>
      <c r="B23" s="13">
        <v>-2</v>
      </c>
      <c r="C23" s="12">
        <v>10</v>
      </c>
      <c r="D23" s="4"/>
      <c r="E23" s="10">
        <v>0</v>
      </c>
      <c r="F23" s="39">
        <v>4</v>
      </c>
      <c r="G23" s="41" t="s">
        <v>64</v>
      </c>
      <c r="H23" s="15">
        <v>35</v>
      </c>
      <c r="I23" s="4" t="s">
        <v>88</v>
      </c>
      <c r="J23" s="5" t="s">
        <v>70</v>
      </c>
      <c r="K23" s="6"/>
      <c r="L23" s="1">
        <v>1036</v>
      </c>
      <c r="M23" s="7" t="s">
        <v>207</v>
      </c>
      <c r="N23" s="8"/>
      <c r="O23" s="8">
        <v>11.5</v>
      </c>
      <c r="P23" s="9">
        <v>-4</v>
      </c>
      <c r="Q23" s="8">
        <v>30</v>
      </c>
      <c r="R23" s="8">
        <v>3</v>
      </c>
      <c r="S23" s="9"/>
      <c r="T23" s="25"/>
    </row>
    <row r="24" spans="1:20" ht="42" customHeight="1">
      <c r="A24" s="23">
        <v>43181</v>
      </c>
      <c r="B24" s="13">
        <v>2</v>
      </c>
      <c r="C24" s="12">
        <v>13</v>
      </c>
      <c r="D24" s="4"/>
      <c r="E24" s="10">
        <v>0</v>
      </c>
      <c r="F24" s="39">
        <v>3</v>
      </c>
      <c r="G24" s="41" t="s">
        <v>73</v>
      </c>
      <c r="H24" s="15">
        <v>29</v>
      </c>
      <c r="I24" s="4" t="s">
        <v>88</v>
      </c>
      <c r="J24" s="5" t="s">
        <v>70</v>
      </c>
      <c r="K24" s="6"/>
      <c r="L24" s="1">
        <v>1033</v>
      </c>
      <c r="M24" s="7" t="s">
        <v>208</v>
      </c>
      <c r="N24" s="8"/>
      <c r="O24" s="8">
        <v>11.5</v>
      </c>
      <c r="P24" s="9">
        <v>0</v>
      </c>
      <c r="Q24" s="8">
        <v>30</v>
      </c>
      <c r="R24" s="8">
        <v>1</v>
      </c>
      <c r="S24" s="9"/>
      <c r="T24" s="25"/>
    </row>
    <row r="25" spans="1:20" ht="42" customHeight="1">
      <c r="A25" s="23">
        <v>43182</v>
      </c>
      <c r="B25" s="13">
        <v>-2</v>
      </c>
      <c r="C25" s="12">
        <v>17</v>
      </c>
      <c r="D25" s="4"/>
      <c r="E25" s="10">
        <v>0</v>
      </c>
      <c r="F25" s="39">
        <v>2</v>
      </c>
      <c r="G25" s="41" t="s">
        <v>63</v>
      </c>
      <c r="H25" s="15">
        <v>18</v>
      </c>
      <c r="I25" s="4" t="s">
        <v>88</v>
      </c>
      <c r="J25" s="5" t="s">
        <v>70</v>
      </c>
      <c r="K25" s="6"/>
      <c r="L25" s="1">
        <v>1030</v>
      </c>
      <c r="M25" s="7" t="s">
        <v>209</v>
      </c>
      <c r="N25" s="8"/>
      <c r="O25" s="8">
        <v>11.5</v>
      </c>
      <c r="P25" s="9">
        <v>-3</v>
      </c>
      <c r="Q25" s="8">
        <v>22</v>
      </c>
      <c r="R25" s="8">
        <v>2</v>
      </c>
      <c r="S25" s="9"/>
      <c r="T25" s="25"/>
    </row>
    <row r="26" spans="1:20" ht="42" customHeight="1">
      <c r="A26" s="23">
        <v>43183</v>
      </c>
      <c r="B26" s="13">
        <v>-3</v>
      </c>
      <c r="C26" s="12">
        <v>15</v>
      </c>
      <c r="D26" s="4"/>
      <c r="E26" s="10">
        <v>0</v>
      </c>
      <c r="F26" s="39">
        <v>2</v>
      </c>
      <c r="G26" s="41" t="s">
        <v>63</v>
      </c>
      <c r="H26" s="15">
        <v>18</v>
      </c>
      <c r="I26" s="4" t="s">
        <v>88</v>
      </c>
      <c r="J26" s="5" t="s">
        <v>70</v>
      </c>
      <c r="K26" s="6"/>
      <c r="L26" s="1">
        <v>1027</v>
      </c>
      <c r="M26" s="7" t="s">
        <v>214</v>
      </c>
      <c r="N26" s="8"/>
      <c r="O26" s="8">
        <v>12</v>
      </c>
      <c r="P26" s="9">
        <v>-3</v>
      </c>
      <c r="Q26" s="8">
        <v>32</v>
      </c>
      <c r="R26" s="8">
        <v>5</v>
      </c>
      <c r="S26" s="9"/>
      <c r="T26" s="25"/>
    </row>
    <row r="27" spans="1:20" ht="42" customHeight="1">
      <c r="A27" s="23">
        <v>43184</v>
      </c>
      <c r="B27" s="13">
        <v>-3</v>
      </c>
      <c r="C27" s="12">
        <v>13</v>
      </c>
      <c r="D27" s="4"/>
      <c r="E27" s="10">
        <v>0</v>
      </c>
      <c r="F27" s="39">
        <v>3</v>
      </c>
      <c r="G27" s="41" t="s">
        <v>63</v>
      </c>
      <c r="H27" s="15">
        <v>24</v>
      </c>
      <c r="I27" s="4" t="s">
        <v>88</v>
      </c>
      <c r="J27" s="5" t="s">
        <v>70</v>
      </c>
      <c r="K27" s="6"/>
      <c r="L27" s="1">
        <v>1029</v>
      </c>
      <c r="M27" s="7" t="s">
        <v>215</v>
      </c>
      <c r="N27" s="8"/>
      <c r="O27" s="8">
        <v>12</v>
      </c>
      <c r="P27" s="9">
        <v>-4</v>
      </c>
      <c r="Q27" s="8">
        <v>38</v>
      </c>
      <c r="R27" s="8">
        <v>6</v>
      </c>
      <c r="S27" s="9"/>
      <c r="T27" s="25"/>
    </row>
    <row r="28" spans="1:20" ht="42" customHeight="1">
      <c r="A28" s="23">
        <v>43185</v>
      </c>
      <c r="B28" s="13">
        <v>0</v>
      </c>
      <c r="C28" s="12">
        <v>14</v>
      </c>
      <c r="D28" s="4"/>
      <c r="E28" s="10">
        <v>0</v>
      </c>
      <c r="F28" s="39">
        <v>3</v>
      </c>
      <c r="G28" s="41" t="s">
        <v>63</v>
      </c>
      <c r="H28" s="15">
        <v>26</v>
      </c>
      <c r="I28" s="4" t="s">
        <v>88</v>
      </c>
      <c r="J28" s="5" t="s">
        <v>65</v>
      </c>
      <c r="K28" s="6"/>
      <c r="L28" s="1">
        <v>1027</v>
      </c>
      <c r="M28" s="7" t="s">
        <v>216</v>
      </c>
      <c r="N28" s="8"/>
      <c r="O28" s="8">
        <v>9</v>
      </c>
      <c r="P28" s="9">
        <v>-1</v>
      </c>
      <c r="Q28" s="8">
        <v>55</v>
      </c>
      <c r="R28" s="8">
        <v>29</v>
      </c>
      <c r="S28" s="9"/>
      <c r="T28" s="25"/>
    </row>
    <row r="29" spans="1:20" ht="42" customHeight="1">
      <c r="A29" s="23">
        <v>43186</v>
      </c>
      <c r="B29" s="13">
        <v>0</v>
      </c>
      <c r="C29" s="12">
        <v>15</v>
      </c>
      <c r="D29" s="4"/>
      <c r="E29" s="10">
        <v>0</v>
      </c>
      <c r="F29" s="39">
        <v>2</v>
      </c>
      <c r="G29" s="41" t="s">
        <v>63</v>
      </c>
      <c r="H29" s="15">
        <v>19</v>
      </c>
      <c r="I29" s="4" t="s">
        <v>54</v>
      </c>
      <c r="J29" s="5" t="s">
        <v>65</v>
      </c>
      <c r="K29" s="6"/>
      <c r="L29" s="1">
        <v>1026</v>
      </c>
      <c r="M29" s="7" t="s">
        <v>218</v>
      </c>
      <c r="N29" s="8"/>
      <c r="O29" s="8">
        <v>11</v>
      </c>
      <c r="P29" s="9">
        <v>-1</v>
      </c>
      <c r="Q29" s="8">
        <v>45</v>
      </c>
      <c r="R29" s="8">
        <v>20</v>
      </c>
      <c r="S29" s="9"/>
      <c r="T29" s="25"/>
    </row>
    <row r="30" spans="1:20" ht="42" customHeight="1">
      <c r="A30" s="23">
        <v>43187</v>
      </c>
      <c r="B30" s="13">
        <v>-1</v>
      </c>
      <c r="C30" s="12">
        <v>17</v>
      </c>
      <c r="D30" s="4"/>
      <c r="E30" s="10">
        <v>0</v>
      </c>
      <c r="F30" s="39">
        <v>3</v>
      </c>
      <c r="G30" s="41" t="s">
        <v>66</v>
      </c>
      <c r="H30" s="15">
        <v>25</v>
      </c>
      <c r="I30" s="4" t="s">
        <v>88</v>
      </c>
      <c r="J30" s="5" t="s">
        <v>65</v>
      </c>
      <c r="K30" s="6"/>
      <c r="L30" s="1">
        <v>1019</v>
      </c>
      <c r="M30" s="7" t="s">
        <v>217</v>
      </c>
      <c r="N30" s="8"/>
      <c r="O30" s="8">
        <v>11</v>
      </c>
      <c r="P30" s="9">
        <v>-3</v>
      </c>
      <c r="Q30" s="8">
        <v>55</v>
      </c>
      <c r="R30" s="8">
        <v>15</v>
      </c>
      <c r="S30" s="9"/>
      <c r="T30" s="25"/>
    </row>
    <row r="31" spans="1:20" ht="42" customHeight="1">
      <c r="A31" s="23">
        <v>43188</v>
      </c>
      <c r="B31" s="13">
        <v>1</v>
      </c>
      <c r="C31" s="12">
        <v>10</v>
      </c>
      <c r="D31" s="4"/>
      <c r="E31" s="10">
        <v>0</v>
      </c>
      <c r="F31" s="39">
        <v>2</v>
      </c>
      <c r="G31" s="41" t="s">
        <v>74</v>
      </c>
      <c r="H31" s="15">
        <v>18</v>
      </c>
      <c r="I31" s="4" t="s">
        <v>54</v>
      </c>
      <c r="J31" s="5" t="s">
        <v>60</v>
      </c>
      <c r="K31" s="6"/>
      <c r="L31" s="1">
        <v>1008</v>
      </c>
      <c r="M31" s="7" t="s">
        <v>219</v>
      </c>
      <c r="N31" s="8"/>
      <c r="O31" s="8">
        <v>3</v>
      </c>
      <c r="P31" s="9">
        <v>1</v>
      </c>
      <c r="Q31" s="8">
        <v>72</v>
      </c>
      <c r="R31" s="8">
        <v>80</v>
      </c>
      <c r="S31" s="9"/>
      <c r="T31" s="25"/>
    </row>
    <row r="32" spans="1:20" ht="42" customHeight="1">
      <c r="A32" s="23">
        <v>43189</v>
      </c>
      <c r="B32" s="13">
        <v>0</v>
      </c>
      <c r="C32" s="12">
        <v>5</v>
      </c>
      <c r="D32" s="4" t="s">
        <v>220</v>
      </c>
      <c r="E32" s="10">
        <v>6.1</v>
      </c>
      <c r="F32" s="39">
        <v>3</v>
      </c>
      <c r="G32" s="41" t="s">
        <v>63</v>
      </c>
      <c r="H32" s="15">
        <v>28</v>
      </c>
      <c r="I32" s="4" t="s">
        <v>58</v>
      </c>
      <c r="J32" s="5" t="s">
        <v>58</v>
      </c>
      <c r="K32" s="6"/>
      <c r="L32" s="1">
        <v>1003</v>
      </c>
      <c r="M32" s="7" t="s">
        <v>222</v>
      </c>
      <c r="N32" s="8"/>
      <c r="O32" s="8"/>
      <c r="P32" s="9">
        <v>-1</v>
      </c>
      <c r="Q32" s="8">
        <v>93</v>
      </c>
      <c r="R32" s="8">
        <v>98</v>
      </c>
      <c r="S32" s="9" t="s">
        <v>56</v>
      </c>
      <c r="T32" s="25"/>
    </row>
    <row r="33" spans="1:20" ht="42" customHeight="1">
      <c r="A33" s="26">
        <v>43190</v>
      </c>
      <c r="B33" s="27">
        <v>-1</v>
      </c>
      <c r="C33" s="28">
        <v>2</v>
      </c>
      <c r="D33" s="29" t="s">
        <v>221</v>
      </c>
      <c r="E33" s="30">
        <v>2</v>
      </c>
      <c r="F33" s="40">
        <v>3</v>
      </c>
      <c r="G33" s="42" t="s">
        <v>69</v>
      </c>
      <c r="H33" s="31">
        <v>24</v>
      </c>
      <c r="I33" s="29" t="s">
        <v>58</v>
      </c>
      <c r="J33" s="32" t="s">
        <v>58</v>
      </c>
      <c r="K33" s="33"/>
      <c r="L33" s="34">
        <v>999</v>
      </c>
      <c r="M33" s="35" t="s">
        <v>223</v>
      </c>
      <c r="N33" s="36"/>
      <c r="O33" s="36"/>
      <c r="P33" s="37">
        <v>-1</v>
      </c>
      <c r="Q33" s="36">
        <v>8</v>
      </c>
      <c r="R33" s="36">
        <v>100</v>
      </c>
      <c r="S33" s="37" t="s">
        <v>55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2.9516129032258065</v>
      </c>
      <c r="E100" s="82" t="s">
        <v>31</v>
      </c>
      <c r="F100" s="82"/>
      <c r="G100" s="82"/>
      <c r="H100" s="82"/>
      <c r="I100" s="17">
        <f>SUM(E3:E33)</f>
        <v>20.7</v>
      </c>
      <c r="J100" s="82" t="s">
        <v>38</v>
      </c>
      <c r="K100" s="82"/>
      <c r="L100" s="18">
        <f>SUM(O3:O33)</f>
        <v>227.5</v>
      </c>
    </row>
    <row r="101" spans="1:12" ht="30" customHeight="1">
      <c r="A101" s="82" t="s">
        <v>27</v>
      </c>
      <c r="B101" s="82"/>
      <c r="C101" s="82"/>
      <c r="D101" s="16">
        <f>AVERAGE(B3:B33)</f>
        <v>-2.2903225806451615</v>
      </c>
      <c r="E101" s="82" t="s">
        <v>32</v>
      </c>
      <c r="F101" s="82"/>
      <c r="G101" s="82"/>
      <c r="H101" s="82"/>
      <c r="I101" s="17">
        <f>AVERAGE(E3:E33)</f>
        <v>0.667741935483871</v>
      </c>
      <c r="J101" s="82" t="s">
        <v>39</v>
      </c>
      <c r="K101" s="82"/>
      <c r="L101" s="18">
        <f>COUNTIF(R3:R33,"&lt;31")</f>
        <v>18</v>
      </c>
    </row>
    <row r="102" spans="1:12" ht="30" customHeight="1">
      <c r="A102" s="82" t="s">
        <v>28</v>
      </c>
      <c r="B102" s="82"/>
      <c r="C102" s="82"/>
      <c r="D102" s="16">
        <f>AVERAGE(C3:C33)</f>
        <v>8.193548387096774</v>
      </c>
      <c r="E102" s="82" t="s">
        <v>33</v>
      </c>
      <c r="F102" s="82"/>
      <c r="G102" s="82"/>
      <c r="H102" s="82"/>
      <c r="I102" s="17">
        <f>MAX(E3:E33)</f>
        <v>9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17</v>
      </c>
      <c r="E103" s="82" t="s">
        <v>34</v>
      </c>
      <c r="F103" s="82"/>
      <c r="G103" s="82"/>
      <c r="H103" s="82"/>
      <c r="I103" s="18">
        <f>COUNTA(S3:S33)</f>
        <v>6</v>
      </c>
      <c r="J103" s="82" t="s">
        <v>37</v>
      </c>
      <c r="K103" s="82"/>
      <c r="L103" s="18">
        <f>COUNTA(N3:N33)</f>
        <v>0</v>
      </c>
    </row>
    <row r="104" spans="1:12" ht="30" customHeight="1">
      <c r="A104" s="82" t="s">
        <v>24</v>
      </c>
      <c r="B104" s="82"/>
      <c r="C104" s="82"/>
      <c r="D104" s="18">
        <f>MIN(B3:B33,C3:C33)</f>
        <v>-7</v>
      </c>
      <c r="E104" s="82" t="s">
        <v>35</v>
      </c>
      <c r="F104" s="82"/>
      <c r="G104" s="82"/>
      <c r="H104" s="82"/>
      <c r="I104" s="18">
        <f>COUNTIF(S3:S33,"R")</f>
        <v>3</v>
      </c>
      <c r="J104" s="82" t="s">
        <v>45</v>
      </c>
      <c r="K104" s="82"/>
      <c r="L104" s="43">
        <f>AVERAGE(F3:F33)</f>
        <v>3.064516129032258</v>
      </c>
    </row>
    <row r="105" spans="1:12" ht="30" customHeight="1">
      <c r="A105" s="82" t="s">
        <v>26</v>
      </c>
      <c r="B105" s="82"/>
      <c r="C105" s="82"/>
      <c r="D105" s="18">
        <f>MAX(B3:B33)</f>
        <v>3</v>
      </c>
      <c r="E105" s="82" t="s">
        <v>36</v>
      </c>
      <c r="F105" s="82"/>
      <c r="G105" s="82"/>
      <c r="H105" s="82"/>
      <c r="I105" s="18">
        <f>COUNTIF(S3:S33,"S")</f>
        <v>3</v>
      </c>
      <c r="J105" s="82" t="s">
        <v>46</v>
      </c>
      <c r="K105" s="82"/>
      <c r="L105" s="43">
        <f>AVERAGE(H3:H33)</f>
        <v>26.193548387096776</v>
      </c>
    </row>
    <row r="106" spans="1:12" ht="30" customHeight="1">
      <c r="A106" s="82" t="s">
        <v>25</v>
      </c>
      <c r="B106" s="82"/>
      <c r="C106" s="82"/>
      <c r="D106" s="18">
        <f>MIN(C3:C33)</f>
        <v>-1</v>
      </c>
      <c r="E106" s="82" t="s">
        <v>50</v>
      </c>
      <c r="F106" s="82"/>
      <c r="G106" s="82"/>
      <c r="H106" s="82"/>
      <c r="I106" s="18">
        <f>COUNTIF(F3:F33,"&gt;5")</f>
        <v>1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27</v>
      </c>
      <c r="E107" s="82" t="s">
        <v>42</v>
      </c>
      <c r="F107" s="82"/>
      <c r="G107" s="82"/>
      <c r="H107" s="82"/>
      <c r="I107" s="17">
        <f>MAX(H3:H33)</f>
        <v>53</v>
      </c>
      <c r="J107" s="82" t="s">
        <v>48</v>
      </c>
      <c r="K107" s="82"/>
      <c r="L107" s="19">
        <v>17.2</v>
      </c>
    </row>
    <row r="108" spans="1:12" ht="30" customHeight="1">
      <c r="A108" s="82" t="s">
        <v>30</v>
      </c>
      <c r="B108" s="82"/>
      <c r="C108" s="82"/>
      <c r="D108" s="18">
        <f>COUNTIF(C3:C33,"&lt;1")</f>
        <v>2</v>
      </c>
      <c r="E108" s="82" t="s">
        <v>43</v>
      </c>
      <c r="F108" s="82"/>
      <c r="G108" s="82"/>
      <c r="H108" s="82"/>
      <c r="I108" s="18">
        <f>MAX(L3:L33)</f>
        <v>1042</v>
      </c>
      <c r="J108" s="82" t="s">
        <v>49</v>
      </c>
      <c r="K108" s="82"/>
      <c r="L108" s="19">
        <v>3.5</v>
      </c>
    </row>
    <row r="109" spans="1:12" ht="30" customHeight="1">
      <c r="A109" s="82" t="s">
        <v>40</v>
      </c>
      <c r="B109" s="82"/>
      <c r="C109" s="82"/>
      <c r="D109" s="18">
        <f>MIN(P3:P33)</f>
        <v>-8</v>
      </c>
      <c r="E109" s="82" t="s">
        <v>44</v>
      </c>
      <c r="F109" s="82"/>
      <c r="G109" s="82"/>
      <c r="H109" s="82"/>
      <c r="I109" s="18">
        <f>MIN(L3:L33)</f>
        <v>999</v>
      </c>
      <c r="J109" s="82"/>
      <c r="K109" s="82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600" verticalDpi="6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225</v>
      </c>
      <c r="O1" s="65" t="s">
        <v>20</v>
      </c>
      <c r="P1" s="67" t="s">
        <v>210</v>
      </c>
      <c r="Q1" s="65" t="s">
        <v>226</v>
      </c>
      <c r="R1" s="65" t="s">
        <v>51</v>
      </c>
      <c r="S1" s="67" t="s">
        <v>227</v>
      </c>
      <c r="T1" s="63" t="s">
        <v>53</v>
      </c>
    </row>
    <row r="2" spans="1:20" ht="42" customHeight="1">
      <c r="A2" s="22" t="s">
        <v>76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43191</v>
      </c>
      <c r="B3" s="13">
        <v>-2</v>
      </c>
      <c r="C3" s="12">
        <v>1</v>
      </c>
      <c r="D3" s="4" t="s">
        <v>224</v>
      </c>
      <c r="E3" s="10">
        <v>2.5</v>
      </c>
      <c r="F3" s="39">
        <v>4</v>
      </c>
      <c r="G3" s="41" t="s">
        <v>69</v>
      </c>
      <c r="H3" s="15">
        <v>36</v>
      </c>
      <c r="I3" s="4" t="s">
        <v>58</v>
      </c>
      <c r="J3" s="5" t="s">
        <v>58</v>
      </c>
      <c r="K3" s="6"/>
      <c r="L3" s="1">
        <v>998</v>
      </c>
      <c r="M3" s="7" t="s">
        <v>228</v>
      </c>
      <c r="N3" s="8"/>
      <c r="O3" s="8"/>
      <c r="P3" s="9">
        <v>-3</v>
      </c>
      <c r="Q3" s="8">
        <v>91</v>
      </c>
      <c r="R3" s="20">
        <v>100</v>
      </c>
      <c r="S3" s="45" t="s">
        <v>55</v>
      </c>
      <c r="T3" s="24" t="s">
        <v>61</v>
      </c>
    </row>
    <row r="4" spans="1:20" ht="42" customHeight="1">
      <c r="A4" s="23">
        <v>43192</v>
      </c>
      <c r="B4" s="13">
        <v>-4</v>
      </c>
      <c r="C4" s="12">
        <v>2</v>
      </c>
      <c r="D4" s="4" t="s">
        <v>101</v>
      </c>
      <c r="E4" s="10">
        <v>1</v>
      </c>
      <c r="F4" s="39">
        <v>4</v>
      </c>
      <c r="G4" s="41" t="s">
        <v>77</v>
      </c>
      <c r="H4" s="15">
        <v>35</v>
      </c>
      <c r="I4" s="4" t="s">
        <v>60</v>
      </c>
      <c r="J4" s="5" t="s">
        <v>60</v>
      </c>
      <c r="K4" s="6"/>
      <c r="L4" s="1">
        <v>1010</v>
      </c>
      <c r="M4" s="7" t="s">
        <v>229</v>
      </c>
      <c r="N4" s="8"/>
      <c r="O4" s="8">
        <v>1.5</v>
      </c>
      <c r="P4" s="9">
        <v>-4</v>
      </c>
      <c r="Q4" s="8">
        <v>75</v>
      </c>
      <c r="R4" s="8">
        <v>85</v>
      </c>
      <c r="S4" s="9" t="s">
        <v>55</v>
      </c>
      <c r="T4" s="25"/>
    </row>
    <row r="5" spans="1:20" ht="42" customHeight="1">
      <c r="A5" s="23">
        <v>43193</v>
      </c>
      <c r="B5" s="13">
        <v>-5</v>
      </c>
      <c r="C5" s="12">
        <v>2</v>
      </c>
      <c r="D5" s="4" t="s">
        <v>230</v>
      </c>
      <c r="E5" s="10">
        <v>0</v>
      </c>
      <c r="F5" s="39">
        <v>3</v>
      </c>
      <c r="G5" s="41" t="s">
        <v>74</v>
      </c>
      <c r="H5" s="15">
        <v>27</v>
      </c>
      <c r="I5" s="4" t="s">
        <v>54</v>
      </c>
      <c r="J5" s="5" t="s">
        <v>54</v>
      </c>
      <c r="K5" s="6"/>
      <c r="L5" s="1">
        <v>1016</v>
      </c>
      <c r="M5" s="7" t="s">
        <v>231</v>
      </c>
      <c r="N5" s="8"/>
      <c r="O5" s="8">
        <v>4</v>
      </c>
      <c r="P5" s="9">
        <v>-7</v>
      </c>
      <c r="Q5" s="8">
        <v>78</v>
      </c>
      <c r="R5" s="8">
        <v>67</v>
      </c>
      <c r="S5" s="9"/>
      <c r="T5" s="25"/>
    </row>
    <row r="6" spans="1:20" ht="42" customHeight="1">
      <c r="A6" s="23">
        <v>43194</v>
      </c>
      <c r="B6" s="13">
        <v>-1</v>
      </c>
      <c r="C6" s="12">
        <v>5</v>
      </c>
      <c r="D6" s="4" t="s">
        <v>232</v>
      </c>
      <c r="E6" s="10">
        <v>2.8</v>
      </c>
      <c r="F6" s="39">
        <v>5</v>
      </c>
      <c r="G6" s="41" t="s">
        <v>57</v>
      </c>
      <c r="H6" s="15">
        <v>45</v>
      </c>
      <c r="I6" s="4" t="s">
        <v>54</v>
      </c>
      <c r="J6" s="5" t="s">
        <v>60</v>
      </c>
      <c r="K6" s="6"/>
      <c r="L6" s="1">
        <v>1003</v>
      </c>
      <c r="M6" s="7" t="s">
        <v>233</v>
      </c>
      <c r="N6" s="8"/>
      <c r="O6" s="8">
        <v>3</v>
      </c>
      <c r="P6" s="9">
        <v>-2</v>
      </c>
      <c r="Q6" s="8">
        <v>82</v>
      </c>
      <c r="R6" s="8">
        <v>73</v>
      </c>
      <c r="S6" s="9" t="s">
        <v>55</v>
      </c>
      <c r="T6" s="25" t="s">
        <v>61</v>
      </c>
    </row>
    <row r="7" spans="1:20" ht="42" customHeight="1">
      <c r="A7" s="23">
        <v>43195</v>
      </c>
      <c r="B7" s="13">
        <v>1</v>
      </c>
      <c r="C7" s="12">
        <v>7</v>
      </c>
      <c r="D7" s="4" t="s">
        <v>87</v>
      </c>
      <c r="E7" s="10">
        <v>13</v>
      </c>
      <c r="F7" s="39">
        <v>4</v>
      </c>
      <c r="G7" s="41" t="s">
        <v>57</v>
      </c>
      <c r="H7" s="15">
        <v>38</v>
      </c>
      <c r="I7" s="4" t="s">
        <v>58</v>
      </c>
      <c r="J7" s="5" t="s">
        <v>58</v>
      </c>
      <c r="K7" s="6"/>
      <c r="L7" s="1">
        <v>1002</v>
      </c>
      <c r="M7" s="7" t="s">
        <v>234</v>
      </c>
      <c r="N7" s="8"/>
      <c r="O7" s="8"/>
      <c r="P7" s="9">
        <v>1</v>
      </c>
      <c r="Q7" s="8">
        <v>94</v>
      </c>
      <c r="R7" s="8">
        <v>98</v>
      </c>
      <c r="S7" s="9" t="s">
        <v>56</v>
      </c>
      <c r="T7" s="25"/>
    </row>
    <row r="8" spans="1:20" ht="42" customHeight="1">
      <c r="A8" s="23">
        <v>43196</v>
      </c>
      <c r="B8" s="13">
        <v>6</v>
      </c>
      <c r="C8" s="12">
        <v>13</v>
      </c>
      <c r="D8" s="4" t="s">
        <v>235</v>
      </c>
      <c r="E8" s="10">
        <v>1.5</v>
      </c>
      <c r="F8" s="39">
        <v>4</v>
      </c>
      <c r="G8" s="41" t="s">
        <v>57</v>
      </c>
      <c r="H8" s="15">
        <v>37</v>
      </c>
      <c r="I8" s="4" t="s">
        <v>58</v>
      </c>
      <c r="J8" s="5" t="s">
        <v>60</v>
      </c>
      <c r="K8" s="6"/>
      <c r="L8" s="1">
        <v>999</v>
      </c>
      <c r="M8" s="7" t="s">
        <v>236</v>
      </c>
      <c r="N8" s="8"/>
      <c r="O8" s="8">
        <v>2</v>
      </c>
      <c r="P8" s="9">
        <v>4</v>
      </c>
      <c r="Q8" s="8">
        <v>79</v>
      </c>
      <c r="R8" s="8">
        <v>78</v>
      </c>
      <c r="S8" s="9" t="s">
        <v>56</v>
      </c>
      <c r="T8" s="25"/>
    </row>
    <row r="9" spans="1:20" ht="42" customHeight="1">
      <c r="A9" s="23">
        <v>43197</v>
      </c>
      <c r="B9" s="13">
        <v>6</v>
      </c>
      <c r="C9" s="12">
        <v>12</v>
      </c>
      <c r="D9" s="4" t="s">
        <v>239</v>
      </c>
      <c r="E9" s="10">
        <v>5</v>
      </c>
      <c r="F9" s="39">
        <v>6</v>
      </c>
      <c r="G9" s="41" t="s">
        <v>66</v>
      </c>
      <c r="H9" s="15">
        <v>58</v>
      </c>
      <c r="I9" s="4" t="s">
        <v>54</v>
      </c>
      <c r="J9" s="5" t="s">
        <v>60</v>
      </c>
      <c r="K9" s="6"/>
      <c r="L9" s="1">
        <v>984</v>
      </c>
      <c r="M9" s="7" t="s">
        <v>241</v>
      </c>
      <c r="N9" s="8"/>
      <c r="O9" s="8">
        <v>2</v>
      </c>
      <c r="P9" s="9">
        <v>4</v>
      </c>
      <c r="Q9" s="8">
        <v>86</v>
      </c>
      <c r="R9" s="8">
        <v>87</v>
      </c>
      <c r="S9" s="9" t="s">
        <v>56</v>
      </c>
      <c r="T9" s="25"/>
    </row>
    <row r="10" spans="1:20" ht="42" customHeight="1">
      <c r="A10" s="23">
        <v>43198</v>
      </c>
      <c r="B10" s="13">
        <v>0</v>
      </c>
      <c r="C10" s="12">
        <v>7</v>
      </c>
      <c r="D10" s="4" t="s">
        <v>238</v>
      </c>
      <c r="E10" s="10">
        <v>3.6</v>
      </c>
      <c r="F10" s="39">
        <v>5</v>
      </c>
      <c r="G10" s="41" t="s">
        <v>66</v>
      </c>
      <c r="H10" s="15">
        <v>49</v>
      </c>
      <c r="I10" s="4" t="s">
        <v>58</v>
      </c>
      <c r="J10" s="5" t="s">
        <v>60</v>
      </c>
      <c r="K10" s="6"/>
      <c r="L10" s="1">
        <v>998</v>
      </c>
      <c r="M10" s="7" t="s">
        <v>242</v>
      </c>
      <c r="N10" s="8"/>
      <c r="O10" s="8">
        <v>2.5</v>
      </c>
      <c r="P10" s="9">
        <v>0</v>
      </c>
      <c r="Q10" s="8">
        <v>83</v>
      </c>
      <c r="R10" s="8">
        <v>82</v>
      </c>
      <c r="S10" s="9" t="s">
        <v>56</v>
      </c>
      <c r="T10" s="25"/>
    </row>
    <row r="11" spans="1:20" ht="42" customHeight="1">
      <c r="A11" s="23">
        <v>43199</v>
      </c>
      <c r="B11" s="13">
        <v>-1</v>
      </c>
      <c r="C11" s="12">
        <v>7</v>
      </c>
      <c r="D11" s="4" t="s">
        <v>237</v>
      </c>
      <c r="E11" s="10">
        <v>7</v>
      </c>
      <c r="F11" s="39">
        <v>4</v>
      </c>
      <c r="G11" s="41" t="s">
        <v>74</v>
      </c>
      <c r="H11" s="15">
        <v>38</v>
      </c>
      <c r="I11" s="4" t="s">
        <v>54</v>
      </c>
      <c r="J11" s="5" t="s">
        <v>60</v>
      </c>
      <c r="K11" s="6"/>
      <c r="L11" s="1">
        <v>1010</v>
      </c>
      <c r="M11" s="7" t="s">
        <v>243</v>
      </c>
      <c r="N11" s="8" t="s">
        <v>61</v>
      </c>
      <c r="O11" s="8">
        <v>3</v>
      </c>
      <c r="P11" s="9">
        <v>-1</v>
      </c>
      <c r="Q11" s="8">
        <v>87</v>
      </c>
      <c r="R11" s="8">
        <v>73</v>
      </c>
      <c r="S11" s="9" t="s">
        <v>55</v>
      </c>
      <c r="T11" s="25" t="s">
        <v>61</v>
      </c>
    </row>
    <row r="12" spans="1:20" ht="42" customHeight="1">
      <c r="A12" s="23">
        <v>43200</v>
      </c>
      <c r="B12" s="13">
        <v>0</v>
      </c>
      <c r="C12" s="12">
        <v>6</v>
      </c>
      <c r="D12" s="4" t="s">
        <v>237</v>
      </c>
      <c r="E12" s="10">
        <v>2.2</v>
      </c>
      <c r="F12" s="39">
        <v>4</v>
      </c>
      <c r="G12" s="41" t="s">
        <v>74</v>
      </c>
      <c r="H12" s="15">
        <v>37</v>
      </c>
      <c r="I12" s="4" t="s">
        <v>60</v>
      </c>
      <c r="J12" s="5" t="s">
        <v>60</v>
      </c>
      <c r="K12" s="6"/>
      <c r="L12" s="1">
        <v>1019</v>
      </c>
      <c r="M12" s="7" t="s">
        <v>240</v>
      </c>
      <c r="N12" s="8"/>
      <c r="O12" s="8">
        <v>4</v>
      </c>
      <c r="P12" s="9">
        <v>0</v>
      </c>
      <c r="Q12" s="8">
        <v>82</v>
      </c>
      <c r="R12" s="8">
        <v>78</v>
      </c>
      <c r="S12" s="9" t="s">
        <v>55</v>
      </c>
      <c r="T12" s="25"/>
    </row>
    <row r="13" spans="1:20" ht="42" customHeight="1">
      <c r="A13" s="23">
        <v>43201</v>
      </c>
      <c r="B13" s="13">
        <v>-2</v>
      </c>
      <c r="C13" s="12">
        <v>11</v>
      </c>
      <c r="D13" s="4"/>
      <c r="E13" s="10">
        <v>0</v>
      </c>
      <c r="F13" s="39">
        <v>2</v>
      </c>
      <c r="G13" s="41" t="s">
        <v>57</v>
      </c>
      <c r="H13" s="15">
        <v>19</v>
      </c>
      <c r="I13" s="4" t="s">
        <v>54</v>
      </c>
      <c r="J13" s="5" t="s">
        <v>65</v>
      </c>
      <c r="K13" s="6"/>
      <c r="L13" s="1">
        <v>1020</v>
      </c>
      <c r="M13" s="7" t="s">
        <v>244</v>
      </c>
      <c r="N13" s="8"/>
      <c r="O13" s="8">
        <v>8</v>
      </c>
      <c r="P13" s="9">
        <v>-2</v>
      </c>
      <c r="Q13" s="8">
        <v>55</v>
      </c>
      <c r="R13" s="8">
        <v>27</v>
      </c>
      <c r="S13" s="9"/>
      <c r="T13" s="25"/>
    </row>
    <row r="14" spans="1:20" ht="42" customHeight="1">
      <c r="A14" s="23">
        <v>43202</v>
      </c>
      <c r="B14" s="13">
        <v>-2</v>
      </c>
      <c r="C14" s="12">
        <v>15</v>
      </c>
      <c r="D14" s="4"/>
      <c r="E14" s="10">
        <v>0</v>
      </c>
      <c r="F14" s="39">
        <v>3</v>
      </c>
      <c r="G14" s="41" t="s">
        <v>64</v>
      </c>
      <c r="H14" s="15">
        <v>27</v>
      </c>
      <c r="I14" s="4" t="s">
        <v>67</v>
      </c>
      <c r="J14" s="5" t="s">
        <v>65</v>
      </c>
      <c r="K14" s="6"/>
      <c r="L14" s="1">
        <v>1016</v>
      </c>
      <c r="M14" s="7" t="s">
        <v>245</v>
      </c>
      <c r="N14" s="8"/>
      <c r="O14" s="8">
        <v>9</v>
      </c>
      <c r="P14" s="9">
        <v>-2</v>
      </c>
      <c r="Q14" s="8">
        <v>56</v>
      </c>
      <c r="R14" s="8">
        <v>24</v>
      </c>
      <c r="S14" s="9"/>
      <c r="T14" s="25"/>
    </row>
    <row r="15" spans="1:20" ht="42" customHeight="1">
      <c r="A15" s="23">
        <v>43203</v>
      </c>
      <c r="B15" s="13">
        <v>6</v>
      </c>
      <c r="C15" s="12">
        <v>18</v>
      </c>
      <c r="D15" s="4"/>
      <c r="E15" s="10">
        <v>0</v>
      </c>
      <c r="F15" s="39">
        <v>3</v>
      </c>
      <c r="G15" s="41" t="s">
        <v>64</v>
      </c>
      <c r="H15" s="15">
        <v>23</v>
      </c>
      <c r="I15" s="4" t="s">
        <v>67</v>
      </c>
      <c r="J15" s="5" t="s">
        <v>65</v>
      </c>
      <c r="K15" s="6"/>
      <c r="L15" s="1">
        <v>1015</v>
      </c>
      <c r="M15" s="7" t="s">
        <v>246</v>
      </c>
      <c r="N15" s="8"/>
      <c r="O15" s="8">
        <v>10</v>
      </c>
      <c r="P15" s="9">
        <v>3</v>
      </c>
      <c r="Q15" s="8">
        <v>52</v>
      </c>
      <c r="R15" s="8">
        <v>19</v>
      </c>
      <c r="S15" s="9"/>
      <c r="T15" s="25"/>
    </row>
    <row r="16" spans="1:20" ht="42" customHeight="1">
      <c r="A16" s="23">
        <v>43204</v>
      </c>
      <c r="B16" s="13">
        <v>5</v>
      </c>
      <c r="C16" s="12">
        <v>16</v>
      </c>
      <c r="D16" s="4" t="s">
        <v>90</v>
      </c>
      <c r="E16" s="10">
        <v>3</v>
      </c>
      <c r="F16" s="39">
        <v>3</v>
      </c>
      <c r="G16" s="41" t="s">
        <v>74</v>
      </c>
      <c r="H16" s="15">
        <v>25</v>
      </c>
      <c r="I16" s="4" t="s">
        <v>54</v>
      </c>
      <c r="J16" s="5" t="s">
        <v>54</v>
      </c>
      <c r="K16" s="6"/>
      <c r="L16" s="1">
        <v>1018</v>
      </c>
      <c r="M16" s="7" t="s">
        <v>247</v>
      </c>
      <c r="N16" s="8"/>
      <c r="O16" s="8">
        <v>4</v>
      </c>
      <c r="P16" s="9">
        <v>2</v>
      </c>
      <c r="Q16" s="8">
        <v>76</v>
      </c>
      <c r="R16" s="8">
        <v>67</v>
      </c>
      <c r="S16" s="9" t="s">
        <v>56</v>
      </c>
      <c r="T16" s="25"/>
    </row>
    <row r="17" spans="1:20" ht="42" customHeight="1">
      <c r="A17" s="23">
        <v>43205</v>
      </c>
      <c r="B17" s="13">
        <v>4</v>
      </c>
      <c r="C17" s="12">
        <v>9</v>
      </c>
      <c r="D17" s="4" t="s">
        <v>248</v>
      </c>
      <c r="E17" s="10">
        <v>3</v>
      </c>
      <c r="F17" s="39">
        <v>3</v>
      </c>
      <c r="G17" s="41" t="s">
        <v>74</v>
      </c>
      <c r="H17" s="15">
        <v>26</v>
      </c>
      <c r="I17" s="4" t="s">
        <v>58</v>
      </c>
      <c r="J17" s="5" t="s">
        <v>58</v>
      </c>
      <c r="K17" s="6"/>
      <c r="L17" s="1">
        <v>1025</v>
      </c>
      <c r="M17" s="7" t="s">
        <v>249</v>
      </c>
      <c r="N17" s="8"/>
      <c r="O17" s="8"/>
      <c r="P17" s="9">
        <v>2</v>
      </c>
      <c r="Q17" s="8">
        <v>96</v>
      </c>
      <c r="R17" s="8">
        <v>100</v>
      </c>
      <c r="S17" s="9" t="s">
        <v>56</v>
      </c>
      <c r="T17" s="25"/>
    </row>
    <row r="18" spans="1:20" ht="42" customHeight="1">
      <c r="A18" s="23">
        <v>43206</v>
      </c>
      <c r="B18" s="13">
        <v>-1</v>
      </c>
      <c r="C18" s="12">
        <v>8</v>
      </c>
      <c r="D18" s="4"/>
      <c r="E18" s="44">
        <v>0</v>
      </c>
      <c r="F18" s="39">
        <v>3</v>
      </c>
      <c r="G18" s="41" t="s">
        <v>63</v>
      </c>
      <c r="H18" s="15">
        <v>29</v>
      </c>
      <c r="I18" s="4" t="s">
        <v>58</v>
      </c>
      <c r="J18" s="5" t="s">
        <v>54</v>
      </c>
      <c r="K18" s="6"/>
      <c r="L18" s="1">
        <v>1032</v>
      </c>
      <c r="M18" s="7" t="s">
        <v>250</v>
      </c>
      <c r="N18" s="8"/>
      <c r="O18" s="8">
        <v>7</v>
      </c>
      <c r="P18" s="9">
        <v>-2</v>
      </c>
      <c r="Q18" s="8">
        <v>55</v>
      </c>
      <c r="R18" s="8">
        <v>37</v>
      </c>
      <c r="S18" s="9"/>
      <c r="T18" s="25"/>
    </row>
    <row r="19" spans="1:20" ht="42" customHeight="1">
      <c r="A19" s="23">
        <v>43207</v>
      </c>
      <c r="B19" s="13">
        <v>-3</v>
      </c>
      <c r="C19" s="12">
        <v>10</v>
      </c>
      <c r="D19" s="4"/>
      <c r="E19" s="10">
        <v>0</v>
      </c>
      <c r="F19" s="39">
        <v>3</v>
      </c>
      <c r="G19" s="41" t="s">
        <v>69</v>
      </c>
      <c r="H19" s="15">
        <v>29</v>
      </c>
      <c r="I19" s="4" t="s">
        <v>67</v>
      </c>
      <c r="J19" s="5" t="s">
        <v>54</v>
      </c>
      <c r="K19" s="6"/>
      <c r="L19" s="1">
        <v>1030</v>
      </c>
      <c r="M19" s="7" t="s">
        <v>251</v>
      </c>
      <c r="N19" s="8"/>
      <c r="O19" s="8">
        <v>8</v>
      </c>
      <c r="P19" s="9">
        <v>-5</v>
      </c>
      <c r="Q19" s="8">
        <v>62</v>
      </c>
      <c r="R19" s="8">
        <v>35</v>
      </c>
      <c r="S19" s="9"/>
      <c r="T19" s="25"/>
    </row>
    <row r="20" spans="1:20" ht="42" customHeight="1">
      <c r="A20" s="23">
        <v>43208</v>
      </c>
      <c r="B20" s="13">
        <v>-2</v>
      </c>
      <c r="C20" s="12">
        <v>11</v>
      </c>
      <c r="D20" s="4"/>
      <c r="E20" s="10">
        <v>0</v>
      </c>
      <c r="F20" s="39">
        <v>3</v>
      </c>
      <c r="G20" s="41" t="s">
        <v>74</v>
      </c>
      <c r="H20" s="15">
        <v>22</v>
      </c>
      <c r="I20" s="4" t="s">
        <v>67</v>
      </c>
      <c r="J20" s="5" t="s">
        <v>65</v>
      </c>
      <c r="K20" s="6"/>
      <c r="L20" s="1">
        <v>1020</v>
      </c>
      <c r="M20" s="7" t="s">
        <v>252</v>
      </c>
      <c r="N20" s="8"/>
      <c r="O20" s="8">
        <v>10</v>
      </c>
      <c r="P20" s="9">
        <v>-4</v>
      </c>
      <c r="Q20" s="8">
        <v>55</v>
      </c>
      <c r="R20" s="8">
        <v>18</v>
      </c>
      <c r="S20" s="9"/>
      <c r="T20" s="25"/>
    </row>
    <row r="21" spans="1:20" ht="42" customHeight="1">
      <c r="A21" s="23">
        <v>43209</v>
      </c>
      <c r="B21" s="13">
        <v>1</v>
      </c>
      <c r="C21" s="12">
        <v>9</v>
      </c>
      <c r="D21" s="4"/>
      <c r="E21" s="10">
        <v>0</v>
      </c>
      <c r="F21" s="39">
        <v>3</v>
      </c>
      <c r="G21" s="41" t="s">
        <v>69</v>
      </c>
      <c r="H21" s="15">
        <v>28</v>
      </c>
      <c r="I21" s="4" t="s">
        <v>54</v>
      </c>
      <c r="J21" s="5" t="s">
        <v>54</v>
      </c>
      <c r="K21" s="6"/>
      <c r="L21" s="1">
        <v>1014</v>
      </c>
      <c r="M21" s="7" t="s">
        <v>253</v>
      </c>
      <c r="N21" s="8"/>
      <c r="O21" s="8">
        <v>6</v>
      </c>
      <c r="P21" s="9">
        <v>0</v>
      </c>
      <c r="Q21" s="8">
        <v>65</v>
      </c>
      <c r="R21" s="8">
        <v>62</v>
      </c>
      <c r="S21" s="9"/>
      <c r="T21" s="25"/>
    </row>
    <row r="22" spans="1:20" ht="42" customHeight="1">
      <c r="A22" s="23">
        <v>43210</v>
      </c>
      <c r="B22" s="13">
        <v>-4</v>
      </c>
      <c r="C22" s="12">
        <v>7</v>
      </c>
      <c r="D22" s="4" t="s">
        <v>254</v>
      </c>
      <c r="E22" s="10">
        <v>1</v>
      </c>
      <c r="F22" s="39">
        <v>2</v>
      </c>
      <c r="G22" s="41" t="s">
        <v>77</v>
      </c>
      <c r="H22" s="15">
        <v>19</v>
      </c>
      <c r="I22" s="4" t="s">
        <v>67</v>
      </c>
      <c r="J22" s="5" t="s">
        <v>58</v>
      </c>
      <c r="K22" s="6"/>
      <c r="L22" s="1">
        <v>1015</v>
      </c>
      <c r="M22" s="7" t="s">
        <v>255</v>
      </c>
      <c r="N22" s="8"/>
      <c r="O22" s="8"/>
      <c r="P22" s="9">
        <v>-6</v>
      </c>
      <c r="Q22" s="8">
        <v>89</v>
      </c>
      <c r="R22" s="8">
        <v>98</v>
      </c>
      <c r="S22" s="9" t="s">
        <v>56</v>
      </c>
      <c r="T22" s="25"/>
    </row>
    <row r="23" spans="1:20" ht="42" customHeight="1">
      <c r="A23" s="23">
        <v>43211</v>
      </c>
      <c r="B23" s="13">
        <v>4</v>
      </c>
      <c r="C23" s="12">
        <v>7</v>
      </c>
      <c r="D23" s="4" t="s">
        <v>100</v>
      </c>
      <c r="E23" s="10">
        <v>0.6</v>
      </c>
      <c r="F23" s="39">
        <v>2</v>
      </c>
      <c r="G23" s="41" t="s">
        <v>69</v>
      </c>
      <c r="H23" s="15">
        <v>18</v>
      </c>
      <c r="I23" s="4" t="s">
        <v>58</v>
      </c>
      <c r="J23" s="5" t="s">
        <v>58</v>
      </c>
      <c r="K23" s="6"/>
      <c r="L23" s="1">
        <v>1011</v>
      </c>
      <c r="M23" s="7" t="s">
        <v>256</v>
      </c>
      <c r="N23" s="8"/>
      <c r="O23" s="8"/>
      <c r="P23" s="9">
        <v>2</v>
      </c>
      <c r="Q23" s="8">
        <v>94</v>
      </c>
      <c r="R23" s="8">
        <v>99</v>
      </c>
      <c r="S23" s="9" t="s">
        <v>56</v>
      </c>
      <c r="T23" s="25"/>
    </row>
    <row r="24" spans="1:20" ht="42" customHeight="1">
      <c r="A24" s="23">
        <v>43212</v>
      </c>
      <c r="B24" s="13">
        <v>1</v>
      </c>
      <c r="C24" s="12">
        <v>13</v>
      </c>
      <c r="D24" s="4" t="s">
        <v>96</v>
      </c>
      <c r="E24" s="10">
        <v>1</v>
      </c>
      <c r="F24" s="39">
        <v>3</v>
      </c>
      <c r="G24" s="41" t="s">
        <v>69</v>
      </c>
      <c r="H24" s="15">
        <v>28</v>
      </c>
      <c r="I24" s="4" t="s">
        <v>54</v>
      </c>
      <c r="J24" s="5" t="s">
        <v>54</v>
      </c>
      <c r="K24" s="6"/>
      <c r="L24" s="1">
        <v>1006</v>
      </c>
      <c r="M24" s="7" t="s">
        <v>257</v>
      </c>
      <c r="N24" s="8"/>
      <c r="O24" s="8">
        <v>5</v>
      </c>
      <c r="P24" s="9">
        <v>0</v>
      </c>
      <c r="Q24" s="8">
        <v>87</v>
      </c>
      <c r="R24" s="8">
        <v>68</v>
      </c>
      <c r="S24" s="9" t="s">
        <v>56</v>
      </c>
      <c r="T24" s="25"/>
    </row>
    <row r="25" spans="1:20" ht="42" customHeight="1">
      <c r="A25" s="23">
        <v>43213</v>
      </c>
      <c r="B25" s="13">
        <v>1</v>
      </c>
      <c r="C25" s="12">
        <v>15</v>
      </c>
      <c r="D25" s="4"/>
      <c r="E25" s="10">
        <v>0</v>
      </c>
      <c r="F25" s="39">
        <v>3</v>
      </c>
      <c r="G25" s="41" t="s">
        <v>69</v>
      </c>
      <c r="H25" s="15">
        <v>29</v>
      </c>
      <c r="I25" s="4" t="s">
        <v>54</v>
      </c>
      <c r="J25" s="5" t="s">
        <v>65</v>
      </c>
      <c r="K25" s="6"/>
      <c r="L25" s="1">
        <v>1004</v>
      </c>
      <c r="M25" s="7" t="s">
        <v>258</v>
      </c>
      <c r="N25" s="8"/>
      <c r="O25" s="8">
        <v>9</v>
      </c>
      <c r="P25" s="9">
        <v>0</v>
      </c>
      <c r="Q25" s="8">
        <v>71</v>
      </c>
      <c r="R25" s="8">
        <v>28</v>
      </c>
      <c r="S25" s="9"/>
      <c r="T25" s="25"/>
    </row>
    <row r="26" spans="1:20" ht="42" customHeight="1">
      <c r="A26" s="23">
        <v>43214</v>
      </c>
      <c r="B26" s="13">
        <v>5</v>
      </c>
      <c r="C26" s="12">
        <v>10</v>
      </c>
      <c r="D26" s="4" t="s">
        <v>259</v>
      </c>
      <c r="E26" s="10">
        <v>7.5</v>
      </c>
      <c r="F26" s="39">
        <v>3</v>
      </c>
      <c r="G26" s="41" t="s">
        <v>69</v>
      </c>
      <c r="H26" s="15">
        <v>28</v>
      </c>
      <c r="I26" s="4" t="s">
        <v>54</v>
      </c>
      <c r="J26" s="5" t="s">
        <v>58</v>
      </c>
      <c r="K26" s="6"/>
      <c r="L26" s="1">
        <v>999</v>
      </c>
      <c r="M26" s="7" t="s">
        <v>260</v>
      </c>
      <c r="N26" s="8"/>
      <c r="O26" s="8"/>
      <c r="P26" s="9">
        <v>3</v>
      </c>
      <c r="Q26" s="8">
        <v>92</v>
      </c>
      <c r="R26" s="8">
        <v>99</v>
      </c>
      <c r="S26" s="9" t="s">
        <v>56</v>
      </c>
      <c r="T26" s="25"/>
    </row>
    <row r="27" spans="1:20" ht="42" customHeight="1">
      <c r="A27" s="23">
        <v>43215</v>
      </c>
      <c r="B27" s="13">
        <v>5</v>
      </c>
      <c r="C27" s="12">
        <v>10</v>
      </c>
      <c r="D27" s="4" t="s">
        <v>82</v>
      </c>
      <c r="E27" s="10">
        <v>3</v>
      </c>
      <c r="F27" s="39">
        <v>3</v>
      </c>
      <c r="G27" s="41" t="s">
        <v>74</v>
      </c>
      <c r="H27" s="15">
        <v>22</v>
      </c>
      <c r="I27" s="4" t="s">
        <v>58</v>
      </c>
      <c r="J27" s="5" t="s">
        <v>60</v>
      </c>
      <c r="K27" s="6"/>
      <c r="L27" s="1">
        <v>1011</v>
      </c>
      <c r="M27" s="7" t="s">
        <v>261</v>
      </c>
      <c r="N27" s="8"/>
      <c r="O27" s="8">
        <v>1</v>
      </c>
      <c r="P27" s="9">
        <v>3</v>
      </c>
      <c r="Q27" s="8">
        <v>93</v>
      </c>
      <c r="R27" s="8">
        <v>92</v>
      </c>
      <c r="S27" s="9" t="s">
        <v>56</v>
      </c>
      <c r="T27" s="25"/>
    </row>
    <row r="28" spans="1:18" ht="42" customHeight="1">
      <c r="A28" s="23">
        <v>43216</v>
      </c>
      <c r="B28" s="46">
        <v>-1</v>
      </c>
      <c r="C28" s="47">
        <v>12</v>
      </c>
      <c r="E28" s="48">
        <v>0</v>
      </c>
      <c r="F28" s="49">
        <v>2</v>
      </c>
      <c r="G28" s="50" t="s">
        <v>69</v>
      </c>
      <c r="H28" s="51">
        <v>19</v>
      </c>
      <c r="I28" s="53" t="s">
        <v>67</v>
      </c>
      <c r="J28" s="54" t="s">
        <v>54</v>
      </c>
      <c r="L28" s="52">
        <v>1015</v>
      </c>
      <c r="M28" s="55" t="s">
        <v>262</v>
      </c>
      <c r="O28" s="56">
        <v>4</v>
      </c>
      <c r="P28" s="57">
        <v>-3</v>
      </c>
      <c r="Q28" s="56">
        <v>81</v>
      </c>
      <c r="R28" s="56">
        <v>67</v>
      </c>
    </row>
    <row r="29" spans="1:20" ht="42" customHeight="1">
      <c r="A29" s="23">
        <v>43217</v>
      </c>
      <c r="B29" s="13">
        <v>0</v>
      </c>
      <c r="C29" s="12">
        <v>13</v>
      </c>
      <c r="D29" s="4" t="s">
        <v>263</v>
      </c>
      <c r="E29" s="10">
        <v>0.3</v>
      </c>
      <c r="F29" s="39">
        <v>2</v>
      </c>
      <c r="G29" s="41" t="s">
        <v>63</v>
      </c>
      <c r="H29" s="15">
        <v>19</v>
      </c>
      <c r="I29" s="4" t="s">
        <v>54</v>
      </c>
      <c r="J29" s="5" t="s">
        <v>60</v>
      </c>
      <c r="K29" s="6"/>
      <c r="L29" s="1">
        <v>1024</v>
      </c>
      <c r="M29" s="7" t="s">
        <v>264</v>
      </c>
      <c r="N29" s="8"/>
      <c r="O29" s="8">
        <v>3</v>
      </c>
      <c r="P29" s="9">
        <v>0</v>
      </c>
      <c r="Q29" s="8">
        <v>79</v>
      </c>
      <c r="R29" s="8">
        <v>74</v>
      </c>
      <c r="S29" s="9"/>
      <c r="T29" s="25"/>
    </row>
    <row r="30" spans="1:20" ht="42" customHeight="1">
      <c r="A30" s="23">
        <v>43218</v>
      </c>
      <c r="B30" s="13">
        <v>1</v>
      </c>
      <c r="C30" s="12">
        <v>15</v>
      </c>
      <c r="D30" s="4"/>
      <c r="E30" s="10">
        <v>0</v>
      </c>
      <c r="F30" s="39">
        <v>3</v>
      </c>
      <c r="G30" s="41" t="s">
        <v>74</v>
      </c>
      <c r="H30" s="15">
        <v>24</v>
      </c>
      <c r="I30" s="4" t="s">
        <v>67</v>
      </c>
      <c r="J30" s="5" t="s">
        <v>54</v>
      </c>
      <c r="K30" s="6"/>
      <c r="L30" s="1">
        <v>1026</v>
      </c>
      <c r="M30" s="7" t="s">
        <v>265</v>
      </c>
      <c r="N30" s="8"/>
      <c r="O30" s="8">
        <v>8</v>
      </c>
      <c r="P30" s="9">
        <v>0</v>
      </c>
      <c r="Q30" s="8">
        <v>65</v>
      </c>
      <c r="R30" s="8">
        <v>41</v>
      </c>
      <c r="S30" s="9"/>
      <c r="T30" s="25"/>
    </row>
    <row r="31" spans="1:20" ht="42" customHeight="1">
      <c r="A31" s="23">
        <v>43219</v>
      </c>
      <c r="B31" s="13">
        <v>1</v>
      </c>
      <c r="C31" s="12">
        <v>16</v>
      </c>
      <c r="D31" s="4"/>
      <c r="E31" s="10">
        <v>0</v>
      </c>
      <c r="F31" s="39">
        <v>2</v>
      </c>
      <c r="G31" s="41" t="s">
        <v>69</v>
      </c>
      <c r="H31" s="15">
        <v>19</v>
      </c>
      <c r="I31" s="4" t="s">
        <v>54</v>
      </c>
      <c r="J31" s="5" t="s">
        <v>54</v>
      </c>
      <c r="K31" s="6"/>
      <c r="L31" s="1">
        <v>1028</v>
      </c>
      <c r="M31" s="7" t="s">
        <v>266</v>
      </c>
      <c r="N31" s="8"/>
      <c r="O31" s="8">
        <v>7</v>
      </c>
      <c r="P31" s="9">
        <v>0</v>
      </c>
      <c r="Q31" s="8">
        <v>55</v>
      </c>
      <c r="R31" s="8">
        <v>47</v>
      </c>
      <c r="S31" s="9"/>
      <c r="T31" s="25"/>
    </row>
    <row r="32" spans="1:20" ht="42" customHeight="1">
      <c r="A32" s="23">
        <v>43220</v>
      </c>
      <c r="B32" s="13">
        <v>3</v>
      </c>
      <c r="C32" s="12">
        <v>16</v>
      </c>
      <c r="D32" s="4"/>
      <c r="E32" s="10">
        <v>0</v>
      </c>
      <c r="F32" s="39">
        <v>3</v>
      </c>
      <c r="G32" s="41" t="s">
        <v>77</v>
      </c>
      <c r="H32" s="15">
        <v>26</v>
      </c>
      <c r="I32" s="4" t="s">
        <v>54</v>
      </c>
      <c r="J32" s="5" t="s">
        <v>54</v>
      </c>
      <c r="K32" s="6"/>
      <c r="L32" s="1">
        <v>1021</v>
      </c>
      <c r="M32" s="7" t="s">
        <v>267</v>
      </c>
      <c r="N32" s="8"/>
      <c r="O32" s="8">
        <v>8</v>
      </c>
      <c r="P32" s="9">
        <v>2</v>
      </c>
      <c r="Q32" s="8">
        <v>52</v>
      </c>
      <c r="R32" s="8">
        <v>34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5.416666666666667</v>
      </c>
      <c r="E100" s="82" t="s">
        <v>31</v>
      </c>
      <c r="F100" s="82"/>
      <c r="G100" s="82"/>
      <c r="H100" s="82"/>
      <c r="I100" s="17">
        <f>SUM(E3:E33)</f>
        <v>58.00000000000001</v>
      </c>
      <c r="J100" s="82" t="s">
        <v>38</v>
      </c>
      <c r="K100" s="82"/>
      <c r="L100" s="18">
        <f>SUM(O3:O33)</f>
        <v>129</v>
      </c>
    </row>
    <row r="101" spans="1:12" ht="30" customHeight="1">
      <c r="A101" s="82" t="s">
        <v>27</v>
      </c>
      <c r="B101" s="82"/>
      <c r="C101" s="82"/>
      <c r="D101" s="16">
        <f>AVERAGE(B3:B33)</f>
        <v>0.7333333333333333</v>
      </c>
      <c r="E101" s="82" t="s">
        <v>32</v>
      </c>
      <c r="F101" s="82"/>
      <c r="G101" s="82"/>
      <c r="H101" s="82"/>
      <c r="I101" s="17">
        <f>AVERAGE(E3:E33)</f>
        <v>1.9333333333333336</v>
      </c>
      <c r="J101" s="82" t="s">
        <v>39</v>
      </c>
      <c r="K101" s="82"/>
      <c r="L101" s="18">
        <f>COUNTIF(R3:R33,"&lt;31")</f>
        <v>5</v>
      </c>
    </row>
    <row r="102" spans="1:12" ht="30" customHeight="1">
      <c r="A102" s="82" t="s">
        <v>28</v>
      </c>
      <c r="B102" s="82"/>
      <c r="C102" s="82"/>
      <c r="D102" s="16">
        <f>AVERAGE(C3:C33)</f>
        <v>10.1</v>
      </c>
      <c r="E102" s="82" t="s">
        <v>33</v>
      </c>
      <c r="F102" s="82"/>
      <c r="G102" s="82"/>
      <c r="H102" s="82"/>
      <c r="I102" s="17">
        <f>MAX(E3:E33)</f>
        <v>13</v>
      </c>
      <c r="J102" s="82" t="s">
        <v>41</v>
      </c>
      <c r="K102" s="82"/>
      <c r="L102" s="18">
        <f>COUNTIF(C3:C33,"&gt;19")</f>
        <v>0</v>
      </c>
    </row>
    <row r="103" spans="1:12" ht="30" customHeight="1">
      <c r="A103" s="82" t="s">
        <v>23</v>
      </c>
      <c r="B103" s="82"/>
      <c r="C103" s="82"/>
      <c r="D103" s="18">
        <f>MAX(B3:B33,C3:C33)</f>
        <v>18</v>
      </c>
      <c r="E103" s="82" t="s">
        <v>34</v>
      </c>
      <c r="F103" s="82"/>
      <c r="G103" s="82"/>
      <c r="H103" s="82"/>
      <c r="I103" s="18">
        <f>COUNTA(S3:S33)</f>
        <v>16</v>
      </c>
      <c r="J103" s="82" t="s">
        <v>37</v>
      </c>
      <c r="K103" s="82"/>
      <c r="L103" s="18">
        <f>COUNTA(N3:N33)</f>
        <v>1</v>
      </c>
    </row>
    <row r="104" spans="1:12" ht="30" customHeight="1">
      <c r="A104" s="82" t="s">
        <v>24</v>
      </c>
      <c r="B104" s="82"/>
      <c r="C104" s="82"/>
      <c r="D104" s="18">
        <f>MIN(B3:B33,C3:C33)</f>
        <v>-5</v>
      </c>
      <c r="E104" s="82" t="s">
        <v>35</v>
      </c>
      <c r="F104" s="82"/>
      <c r="G104" s="82"/>
      <c r="H104" s="82"/>
      <c r="I104" s="18">
        <f>COUNTIF(S3:S33,"R")</f>
        <v>11</v>
      </c>
      <c r="J104" s="82" t="s">
        <v>45</v>
      </c>
      <c r="K104" s="82"/>
      <c r="L104" s="43">
        <f>AVERAGE(F3:F33)</f>
        <v>3.2333333333333334</v>
      </c>
    </row>
    <row r="105" spans="1:12" ht="30" customHeight="1">
      <c r="A105" s="82" t="s">
        <v>26</v>
      </c>
      <c r="B105" s="82"/>
      <c r="C105" s="82"/>
      <c r="D105" s="18">
        <f>MAX(B3:B33)</f>
        <v>6</v>
      </c>
      <c r="E105" s="82" t="s">
        <v>36</v>
      </c>
      <c r="F105" s="82"/>
      <c r="G105" s="82"/>
      <c r="H105" s="82"/>
      <c r="I105" s="18">
        <f>COUNTIF(S3:S33,"S")</f>
        <v>5</v>
      </c>
      <c r="J105" s="82" t="s">
        <v>46</v>
      </c>
      <c r="K105" s="82"/>
      <c r="L105" s="43">
        <f>AVERAGE(H3:H33)</f>
        <v>29.3</v>
      </c>
    </row>
    <row r="106" spans="1:12" ht="30" customHeight="1">
      <c r="A106" s="82" t="s">
        <v>25</v>
      </c>
      <c r="B106" s="82"/>
      <c r="C106" s="82"/>
      <c r="D106" s="18">
        <f>MIN(C3:C33)</f>
        <v>1</v>
      </c>
      <c r="E106" s="82" t="s">
        <v>50</v>
      </c>
      <c r="F106" s="82"/>
      <c r="G106" s="82"/>
      <c r="H106" s="82"/>
      <c r="I106" s="18">
        <f>COUNTIF(F3:F33,"&gt;5")</f>
        <v>1</v>
      </c>
      <c r="J106" s="82" t="s">
        <v>47</v>
      </c>
      <c r="K106" s="82"/>
      <c r="L106" s="19">
        <v>7</v>
      </c>
    </row>
    <row r="107" spans="1:12" ht="30" customHeight="1">
      <c r="A107" s="82" t="s">
        <v>29</v>
      </c>
      <c r="B107" s="82"/>
      <c r="C107" s="82"/>
      <c r="D107" s="18">
        <f>COUNTIF(B3:B33,"&lt;1")</f>
        <v>15</v>
      </c>
      <c r="E107" s="82" t="s">
        <v>42</v>
      </c>
      <c r="F107" s="82"/>
      <c r="G107" s="82"/>
      <c r="H107" s="82"/>
      <c r="I107" s="17">
        <f>MAX(H3:H33)</f>
        <v>58</v>
      </c>
      <c r="J107" s="82" t="s">
        <v>48</v>
      </c>
      <c r="K107" s="82"/>
      <c r="L107" s="19">
        <v>43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1032</v>
      </c>
      <c r="J108" s="82" t="s">
        <v>49</v>
      </c>
      <c r="K108" s="82"/>
      <c r="L108" s="19">
        <v>15</v>
      </c>
    </row>
    <row r="109" spans="1:12" ht="30" customHeight="1">
      <c r="A109" s="82" t="s">
        <v>40</v>
      </c>
      <c r="B109" s="82"/>
      <c r="C109" s="82"/>
      <c r="D109" s="18">
        <f>MIN(P3:P33)</f>
        <v>-7</v>
      </c>
      <c r="E109" s="82" t="s">
        <v>44</v>
      </c>
      <c r="F109" s="82"/>
      <c r="G109" s="82"/>
      <c r="H109" s="82"/>
      <c r="I109" s="18">
        <f>MIN(L3:L33)</f>
        <v>984</v>
      </c>
      <c r="J109" s="82"/>
      <c r="K109" s="82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9" sqref="K29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225</v>
      </c>
      <c r="O1" s="65" t="s">
        <v>20</v>
      </c>
      <c r="P1" s="67" t="s">
        <v>269</v>
      </c>
      <c r="Q1" s="65" t="s">
        <v>270</v>
      </c>
      <c r="R1" s="65" t="s">
        <v>51</v>
      </c>
      <c r="S1" s="67" t="s">
        <v>213</v>
      </c>
      <c r="T1" s="63" t="s">
        <v>53</v>
      </c>
    </row>
    <row r="2" spans="1:20" ht="42" customHeight="1">
      <c r="A2" s="22" t="s">
        <v>78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43221</v>
      </c>
      <c r="B3" s="13">
        <v>3</v>
      </c>
      <c r="C3" s="12">
        <v>16</v>
      </c>
      <c r="D3" s="4"/>
      <c r="E3" s="10">
        <v>0</v>
      </c>
      <c r="F3" s="39">
        <v>3</v>
      </c>
      <c r="G3" s="41" t="s">
        <v>63</v>
      </c>
      <c r="H3" s="15">
        <v>23</v>
      </c>
      <c r="I3" s="4" t="s">
        <v>54</v>
      </c>
      <c r="J3" s="5" t="s">
        <v>54</v>
      </c>
      <c r="K3" s="6"/>
      <c r="L3" s="1">
        <v>1018</v>
      </c>
      <c r="M3" s="7" t="s">
        <v>268</v>
      </c>
      <c r="N3" s="8"/>
      <c r="O3" s="8">
        <v>7</v>
      </c>
      <c r="P3" s="9">
        <v>1</v>
      </c>
      <c r="Q3" s="8">
        <v>55</v>
      </c>
      <c r="R3" s="20">
        <v>50</v>
      </c>
      <c r="S3" s="45"/>
      <c r="T3" s="24"/>
    </row>
    <row r="4" spans="1:20" ht="42" customHeight="1">
      <c r="A4" s="23">
        <v>43222</v>
      </c>
      <c r="B4" s="13">
        <v>1</v>
      </c>
      <c r="C4" s="12">
        <v>17</v>
      </c>
      <c r="D4" s="4" t="s">
        <v>62</v>
      </c>
      <c r="E4" s="10">
        <v>0.1</v>
      </c>
      <c r="F4" s="39">
        <v>3</v>
      </c>
      <c r="G4" s="41" t="s">
        <v>69</v>
      </c>
      <c r="H4" s="15">
        <v>21</v>
      </c>
      <c r="I4" s="4" t="s">
        <v>271</v>
      </c>
      <c r="J4" s="5" t="s">
        <v>54</v>
      </c>
      <c r="K4" s="6"/>
      <c r="L4" s="1">
        <v>1015</v>
      </c>
      <c r="M4" s="7" t="s">
        <v>273</v>
      </c>
      <c r="N4" s="8"/>
      <c r="O4" s="8">
        <v>7</v>
      </c>
      <c r="P4" s="9">
        <v>1</v>
      </c>
      <c r="Q4" s="8">
        <v>58</v>
      </c>
      <c r="R4" s="8">
        <v>55</v>
      </c>
      <c r="S4" s="9"/>
      <c r="T4" s="25"/>
    </row>
    <row r="5" spans="1:20" ht="42" customHeight="1">
      <c r="A5" s="23">
        <v>43223</v>
      </c>
      <c r="B5" s="13">
        <v>5</v>
      </c>
      <c r="C5" s="12">
        <v>17</v>
      </c>
      <c r="D5" s="4"/>
      <c r="E5" s="10">
        <v>0</v>
      </c>
      <c r="F5" s="39">
        <v>2</v>
      </c>
      <c r="G5" s="41" t="s">
        <v>63</v>
      </c>
      <c r="H5" s="15">
        <v>19</v>
      </c>
      <c r="I5" s="4" t="s">
        <v>54</v>
      </c>
      <c r="J5" s="5" t="s">
        <v>54</v>
      </c>
      <c r="K5" s="6"/>
      <c r="L5" s="1">
        <v>1014</v>
      </c>
      <c r="M5" s="7" t="s">
        <v>272</v>
      </c>
      <c r="N5" s="8"/>
      <c r="O5" s="8">
        <v>8</v>
      </c>
      <c r="P5" s="9">
        <v>3</v>
      </c>
      <c r="Q5" s="8">
        <v>53</v>
      </c>
      <c r="R5" s="8">
        <v>40</v>
      </c>
      <c r="S5" s="9"/>
      <c r="T5" s="25"/>
    </row>
    <row r="6" spans="1:20" ht="42" customHeight="1">
      <c r="A6" s="23">
        <v>43224</v>
      </c>
      <c r="B6" s="13">
        <v>3</v>
      </c>
      <c r="C6" s="12">
        <v>18</v>
      </c>
      <c r="D6" s="4" t="s">
        <v>62</v>
      </c>
      <c r="E6" s="10">
        <v>0.1</v>
      </c>
      <c r="F6" s="39">
        <v>2</v>
      </c>
      <c r="G6" s="41" t="s">
        <v>69</v>
      </c>
      <c r="H6" s="15">
        <v>19</v>
      </c>
      <c r="I6" s="4" t="s">
        <v>271</v>
      </c>
      <c r="J6" s="5" t="s">
        <v>54</v>
      </c>
      <c r="K6" s="6"/>
      <c r="L6" s="1">
        <v>1015</v>
      </c>
      <c r="M6" s="7" t="s">
        <v>274</v>
      </c>
      <c r="N6" s="8"/>
      <c r="O6" s="8">
        <v>6</v>
      </c>
      <c r="P6" s="9">
        <v>1</v>
      </c>
      <c r="Q6" s="8">
        <v>54</v>
      </c>
      <c r="R6" s="8">
        <v>55</v>
      </c>
      <c r="S6" s="9"/>
      <c r="T6" s="25"/>
    </row>
    <row r="7" spans="1:20" ht="42" customHeight="1">
      <c r="A7" s="23">
        <v>43225</v>
      </c>
      <c r="B7" s="13">
        <v>7</v>
      </c>
      <c r="C7" s="12">
        <v>17</v>
      </c>
      <c r="D7" s="4"/>
      <c r="E7" s="10">
        <v>0</v>
      </c>
      <c r="F7" s="39">
        <v>3</v>
      </c>
      <c r="G7" s="41" t="s">
        <v>74</v>
      </c>
      <c r="H7" s="15">
        <v>22</v>
      </c>
      <c r="I7" s="4" t="s">
        <v>54</v>
      </c>
      <c r="J7" s="5" t="s">
        <v>54</v>
      </c>
      <c r="K7" s="6"/>
      <c r="L7" s="1">
        <v>1018</v>
      </c>
      <c r="M7" s="7" t="s">
        <v>275</v>
      </c>
      <c r="N7" s="8"/>
      <c r="O7" s="8">
        <v>5</v>
      </c>
      <c r="P7" s="9">
        <v>4</v>
      </c>
      <c r="Q7" s="8">
        <v>65</v>
      </c>
      <c r="R7" s="8">
        <v>67</v>
      </c>
      <c r="S7" s="9"/>
      <c r="T7" s="25"/>
    </row>
    <row r="8" spans="1:20" ht="42" customHeight="1">
      <c r="A8" s="23">
        <v>43226</v>
      </c>
      <c r="B8" s="13">
        <v>2</v>
      </c>
      <c r="C8" s="12">
        <v>17</v>
      </c>
      <c r="D8" s="4"/>
      <c r="E8" s="10">
        <v>0</v>
      </c>
      <c r="F8" s="39">
        <v>2</v>
      </c>
      <c r="G8" s="41" t="s">
        <v>69</v>
      </c>
      <c r="H8" s="15">
        <v>18</v>
      </c>
      <c r="I8" s="4" t="s">
        <v>271</v>
      </c>
      <c r="J8" s="5" t="s">
        <v>54</v>
      </c>
      <c r="K8" s="6"/>
      <c r="L8" s="1">
        <v>1024</v>
      </c>
      <c r="M8" s="7" t="s">
        <v>276</v>
      </c>
      <c r="N8" s="8"/>
      <c r="O8" s="8">
        <v>8</v>
      </c>
      <c r="P8" s="9">
        <v>1</v>
      </c>
      <c r="Q8" s="8">
        <v>55</v>
      </c>
      <c r="R8" s="8">
        <v>40</v>
      </c>
      <c r="S8" s="9"/>
      <c r="T8" s="25"/>
    </row>
    <row r="9" spans="1:20" ht="42" customHeight="1">
      <c r="A9" s="23">
        <v>43227</v>
      </c>
      <c r="B9" s="13">
        <v>3</v>
      </c>
      <c r="C9" s="12">
        <v>19</v>
      </c>
      <c r="D9" s="4"/>
      <c r="E9" s="10">
        <v>0</v>
      </c>
      <c r="F9" s="39">
        <v>3</v>
      </c>
      <c r="G9" s="41" t="s">
        <v>77</v>
      </c>
      <c r="H9" s="15">
        <v>23</v>
      </c>
      <c r="I9" s="4" t="s">
        <v>271</v>
      </c>
      <c r="J9" s="5" t="s">
        <v>54</v>
      </c>
      <c r="K9" s="6"/>
      <c r="L9" s="1">
        <v>1023</v>
      </c>
      <c r="M9" s="7" t="s">
        <v>277</v>
      </c>
      <c r="N9" s="8"/>
      <c r="O9" s="8">
        <v>8</v>
      </c>
      <c r="P9" s="9">
        <v>1</v>
      </c>
      <c r="Q9" s="8">
        <v>50</v>
      </c>
      <c r="R9" s="8">
        <v>43</v>
      </c>
      <c r="S9" s="9"/>
      <c r="T9" s="25"/>
    </row>
    <row r="10" spans="1:20" ht="42" customHeight="1">
      <c r="A10" s="23">
        <v>43228</v>
      </c>
      <c r="B10" s="13">
        <v>6</v>
      </c>
      <c r="C10" s="12">
        <v>17</v>
      </c>
      <c r="D10" s="4"/>
      <c r="E10" s="10">
        <v>0</v>
      </c>
      <c r="F10" s="39">
        <v>3</v>
      </c>
      <c r="G10" s="41" t="s">
        <v>63</v>
      </c>
      <c r="H10" s="15">
        <v>25</v>
      </c>
      <c r="I10" s="4" t="s">
        <v>54</v>
      </c>
      <c r="J10" s="5" t="s">
        <v>54</v>
      </c>
      <c r="K10" s="6"/>
      <c r="L10" s="1">
        <v>1024</v>
      </c>
      <c r="M10" s="7" t="s">
        <v>279</v>
      </c>
      <c r="N10" s="8"/>
      <c r="O10" s="8">
        <v>7</v>
      </c>
      <c r="P10" s="9">
        <v>4</v>
      </c>
      <c r="Q10" s="8">
        <v>65</v>
      </c>
      <c r="R10" s="8">
        <v>63</v>
      </c>
      <c r="S10" s="9"/>
      <c r="T10" s="25"/>
    </row>
    <row r="11" spans="1:20" ht="42" customHeight="1">
      <c r="A11" s="23">
        <v>43229</v>
      </c>
      <c r="B11" s="13">
        <v>3</v>
      </c>
      <c r="C11" s="12">
        <v>20</v>
      </c>
      <c r="D11" s="4"/>
      <c r="E11" s="10">
        <v>0</v>
      </c>
      <c r="F11" s="39">
        <v>2</v>
      </c>
      <c r="G11" s="41" t="s">
        <v>69</v>
      </c>
      <c r="H11" s="15">
        <v>17</v>
      </c>
      <c r="I11" s="4" t="s">
        <v>271</v>
      </c>
      <c r="J11" s="5" t="s">
        <v>70</v>
      </c>
      <c r="K11" s="6"/>
      <c r="L11" s="1">
        <v>1027</v>
      </c>
      <c r="M11" s="7" t="s">
        <v>278</v>
      </c>
      <c r="N11" s="8"/>
      <c r="O11" s="8">
        <v>12.5</v>
      </c>
      <c r="P11" s="9">
        <v>1</v>
      </c>
      <c r="Q11" s="8">
        <v>46</v>
      </c>
      <c r="R11" s="8">
        <v>8</v>
      </c>
      <c r="S11" s="9"/>
      <c r="T11" s="25"/>
    </row>
    <row r="12" spans="1:20" ht="42" customHeight="1">
      <c r="A12" s="23">
        <v>43230</v>
      </c>
      <c r="B12" s="13">
        <v>6</v>
      </c>
      <c r="C12" s="12">
        <v>23</v>
      </c>
      <c r="D12" s="4"/>
      <c r="E12" s="10">
        <v>0</v>
      </c>
      <c r="F12" s="39">
        <v>3</v>
      </c>
      <c r="G12" s="41" t="s">
        <v>74</v>
      </c>
      <c r="H12" s="15">
        <v>22</v>
      </c>
      <c r="I12" s="4" t="s">
        <v>271</v>
      </c>
      <c r="J12" s="5" t="s">
        <v>54</v>
      </c>
      <c r="K12" s="6"/>
      <c r="L12" s="1">
        <v>1022</v>
      </c>
      <c r="M12" s="7" t="s">
        <v>281</v>
      </c>
      <c r="N12" s="8"/>
      <c r="O12" s="8">
        <v>8</v>
      </c>
      <c r="P12" s="9">
        <v>3</v>
      </c>
      <c r="Q12" s="8">
        <v>51</v>
      </c>
      <c r="R12" s="8">
        <v>45</v>
      </c>
      <c r="S12" s="9"/>
      <c r="T12" s="25"/>
    </row>
    <row r="13" spans="1:20" ht="42" customHeight="1">
      <c r="A13" s="23">
        <v>43231</v>
      </c>
      <c r="B13" s="13">
        <v>12</v>
      </c>
      <c r="C13" s="12">
        <v>25</v>
      </c>
      <c r="D13" s="4"/>
      <c r="E13" s="10">
        <v>0</v>
      </c>
      <c r="F13" s="39">
        <v>4</v>
      </c>
      <c r="G13" s="41" t="s">
        <v>55</v>
      </c>
      <c r="H13" s="15">
        <v>32</v>
      </c>
      <c r="I13" s="4" t="s">
        <v>54</v>
      </c>
      <c r="J13" s="5" t="s">
        <v>65</v>
      </c>
      <c r="K13" s="6"/>
      <c r="L13" s="1">
        <v>1015</v>
      </c>
      <c r="M13" s="7" t="s">
        <v>280</v>
      </c>
      <c r="N13" s="8"/>
      <c r="O13" s="8">
        <v>10</v>
      </c>
      <c r="P13" s="9">
        <v>10</v>
      </c>
      <c r="Q13" s="8">
        <v>40</v>
      </c>
      <c r="R13" s="8">
        <v>25</v>
      </c>
      <c r="S13" s="9"/>
      <c r="T13" s="25"/>
    </row>
    <row r="14" spans="1:20" ht="42" customHeight="1">
      <c r="A14" s="23">
        <v>43232</v>
      </c>
      <c r="B14" s="13">
        <v>9</v>
      </c>
      <c r="C14" s="12">
        <v>20</v>
      </c>
      <c r="D14" s="4"/>
      <c r="E14" s="10">
        <v>0</v>
      </c>
      <c r="F14" s="39">
        <v>4</v>
      </c>
      <c r="G14" s="41" t="s">
        <v>74</v>
      </c>
      <c r="H14" s="15">
        <v>38</v>
      </c>
      <c r="I14" s="4" t="s">
        <v>54</v>
      </c>
      <c r="J14" s="5" t="s">
        <v>65</v>
      </c>
      <c r="K14" s="6"/>
      <c r="L14" s="1">
        <v>1017</v>
      </c>
      <c r="M14" s="7" t="s">
        <v>282</v>
      </c>
      <c r="N14" s="8"/>
      <c r="O14" s="8">
        <v>9</v>
      </c>
      <c r="P14" s="9">
        <v>6</v>
      </c>
      <c r="Q14" s="8">
        <v>53</v>
      </c>
      <c r="R14" s="8">
        <v>28</v>
      </c>
      <c r="S14" s="9"/>
      <c r="T14" s="25"/>
    </row>
    <row r="15" spans="1:20" ht="42" customHeight="1">
      <c r="A15" s="23">
        <v>43233</v>
      </c>
      <c r="B15" s="13">
        <v>8</v>
      </c>
      <c r="C15" s="12">
        <v>19</v>
      </c>
      <c r="D15" s="4"/>
      <c r="E15" s="10">
        <v>0</v>
      </c>
      <c r="F15" s="39">
        <v>4</v>
      </c>
      <c r="G15" s="41" t="s">
        <v>74</v>
      </c>
      <c r="H15" s="15">
        <v>35</v>
      </c>
      <c r="I15" s="4" t="s">
        <v>54</v>
      </c>
      <c r="J15" s="5" t="s">
        <v>65</v>
      </c>
      <c r="K15" s="6"/>
      <c r="L15" s="1">
        <v>1016</v>
      </c>
      <c r="M15" s="7" t="s">
        <v>283</v>
      </c>
      <c r="N15" s="8"/>
      <c r="O15" s="8">
        <v>12</v>
      </c>
      <c r="P15" s="9">
        <v>6</v>
      </c>
      <c r="Q15" s="8">
        <v>41</v>
      </c>
      <c r="R15" s="8">
        <v>15</v>
      </c>
      <c r="S15" s="9"/>
      <c r="T15" s="25"/>
    </row>
    <row r="16" spans="1:20" ht="42" customHeight="1">
      <c r="A16" s="23">
        <v>43234</v>
      </c>
      <c r="B16" s="13">
        <v>5</v>
      </c>
      <c r="C16" s="12">
        <v>20</v>
      </c>
      <c r="D16" s="4"/>
      <c r="E16" s="10">
        <v>0</v>
      </c>
      <c r="F16" s="39">
        <v>4</v>
      </c>
      <c r="G16" s="41" t="s">
        <v>74</v>
      </c>
      <c r="H16" s="15">
        <v>31</v>
      </c>
      <c r="I16" s="4" t="s">
        <v>271</v>
      </c>
      <c r="J16" s="5" t="s">
        <v>65</v>
      </c>
      <c r="K16" s="6"/>
      <c r="L16" s="1">
        <v>1020</v>
      </c>
      <c r="M16" s="7" t="s">
        <v>284</v>
      </c>
      <c r="N16" s="8"/>
      <c r="O16" s="8">
        <v>12</v>
      </c>
      <c r="P16" s="9">
        <v>4</v>
      </c>
      <c r="Q16" s="8">
        <v>45</v>
      </c>
      <c r="R16" s="8">
        <v>13</v>
      </c>
      <c r="S16" s="9"/>
      <c r="T16" s="25"/>
    </row>
    <row r="17" spans="1:20" ht="42" customHeight="1">
      <c r="A17" s="23">
        <v>43235</v>
      </c>
      <c r="B17" s="13">
        <v>4</v>
      </c>
      <c r="C17" s="12">
        <v>21</v>
      </c>
      <c r="D17" s="4"/>
      <c r="E17" s="10">
        <v>0</v>
      </c>
      <c r="F17" s="39">
        <v>2</v>
      </c>
      <c r="G17" s="41" t="s">
        <v>69</v>
      </c>
      <c r="H17" s="15">
        <v>18</v>
      </c>
      <c r="I17" s="4" t="s">
        <v>271</v>
      </c>
      <c r="J17" s="5" t="s">
        <v>70</v>
      </c>
      <c r="K17" s="6"/>
      <c r="L17" s="1">
        <v>1022</v>
      </c>
      <c r="M17" s="7" t="s">
        <v>285</v>
      </c>
      <c r="N17" s="8"/>
      <c r="O17" s="8">
        <v>14</v>
      </c>
      <c r="P17" s="9">
        <v>3</v>
      </c>
      <c r="Q17" s="8">
        <v>43</v>
      </c>
      <c r="R17" s="8">
        <v>7</v>
      </c>
      <c r="S17" s="9"/>
      <c r="T17" s="25"/>
    </row>
    <row r="18" spans="1:20" ht="42" customHeight="1">
      <c r="A18" s="23">
        <v>43236</v>
      </c>
      <c r="B18" s="13">
        <v>5</v>
      </c>
      <c r="C18" s="12">
        <v>25</v>
      </c>
      <c r="D18" s="4" t="s">
        <v>286</v>
      </c>
      <c r="E18" s="44">
        <v>22.5</v>
      </c>
      <c r="F18" s="39">
        <v>3</v>
      </c>
      <c r="G18" s="41" t="s">
        <v>66</v>
      </c>
      <c r="H18" s="15">
        <v>27</v>
      </c>
      <c r="I18" s="4" t="s">
        <v>271</v>
      </c>
      <c r="J18" s="5" t="s">
        <v>54</v>
      </c>
      <c r="K18" s="6"/>
      <c r="L18" s="1">
        <v>1017</v>
      </c>
      <c r="M18" s="7" t="s">
        <v>287</v>
      </c>
      <c r="N18" s="8" t="s">
        <v>61</v>
      </c>
      <c r="O18" s="8">
        <v>8</v>
      </c>
      <c r="P18" s="9">
        <v>4</v>
      </c>
      <c r="Q18" s="8">
        <v>51</v>
      </c>
      <c r="R18" s="8">
        <v>45</v>
      </c>
      <c r="S18" s="9" t="s">
        <v>56</v>
      </c>
      <c r="T18" s="25"/>
    </row>
    <row r="19" spans="1:20" ht="42" customHeight="1">
      <c r="A19" s="23">
        <v>43237</v>
      </c>
      <c r="B19" s="13">
        <v>12</v>
      </c>
      <c r="C19" s="12">
        <v>17</v>
      </c>
      <c r="D19" s="4" t="s">
        <v>288</v>
      </c>
      <c r="E19" s="10">
        <v>3.4</v>
      </c>
      <c r="F19" s="39">
        <v>3</v>
      </c>
      <c r="G19" s="41" t="s">
        <v>74</v>
      </c>
      <c r="H19" s="15">
        <v>29</v>
      </c>
      <c r="I19" s="4" t="s">
        <v>58</v>
      </c>
      <c r="J19" s="5" t="s">
        <v>289</v>
      </c>
      <c r="K19" s="6"/>
      <c r="L19" s="1">
        <v>1022</v>
      </c>
      <c r="M19" s="7" t="s">
        <v>290</v>
      </c>
      <c r="N19" s="8"/>
      <c r="O19" s="8">
        <v>1.5</v>
      </c>
      <c r="P19" s="9">
        <v>10</v>
      </c>
      <c r="Q19" s="8">
        <v>81</v>
      </c>
      <c r="R19" s="8">
        <v>90</v>
      </c>
      <c r="S19" s="9" t="s">
        <v>56</v>
      </c>
      <c r="T19" s="25"/>
    </row>
    <row r="20" spans="1:20" ht="42" customHeight="1">
      <c r="A20" s="23">
        <v>43238</v>
      </c>
      <c r="B20" s="13">
        <v>7</v>
      </c>
      <c r="C20" s="12">
        <v>22</v>
      </c>
      <c r="D20" s="4"/>
      <c r="E20" s="10">
        <v>0</v>
      </c>
      <c r="F20" s="39">
        <v>3</v>
      </c>
      <c r="G20" s="41" t="s">
        <v>64</v>
      </c>
      <c r="H20" s="15">
        <v>26</v>
      </c>
      <c r="I20" s="4" t="s">
        <v>271</v>
      </c>
      <c r="J20" s="5" t="s">
        <v>65</v>
      </c>
      <c r="K20" s="6"/>
      <c r="L20" s="1">
        <v>1025</v>
      </c>
      <c r="M20" s="7" t="s">
        <v>292</v>
      </c>
      <c r="N20" s="8"/>
      <c r="O20" s="8">
        <v>13</v>
      </c>
      <c r="P20" s="9">
        <v>4</v>
      </c>
      <c r="Q20" s="8">
        <v>62</v>
      </c>
      <c r="R20" s="8">
        <v>20</v>
      </c>
      <c r="S20" s="9"/>
      <c r="T20" s="25"/>
    </row>
    <row r="21" spans="1:20" ht="42" customHeight="1">
      <c r="A21" s="23">
        <v>43239</v>
      </c>
      <c r="B21" s="46">
        <v>13</v>
      </c>
      <c r="C21" s="47">
        <v>24</v>
      </c>
      <c r="D21" s="53" t="s">
        <v>291</v>
      </c>
      <c r="E21" s="48">
        <v>1</v>
      </c>
      <c r="F21" s="49">
        <v>3</v>
      </c>
      <c r="G21" s="50" t="s">
        <v>64</v>
      </c>
      <c r="H21" s="51">
        <v>28</v>
      </c>
      <c r="I21" s="53" t="s">
        <v>54</v>
      </c>
      <c r="J21" s="54" t="s">
        <v>65</v>
      </c>
      <c r="L21" s="52">
        <v>1018</v>
      </c>
      <c r="M21" s="55" t="s">
        <v>293</v>
      </c>
      <c r="O21" s="56">
        <v>12</v>
      </c>
      <c r="P21" s="57">
        <v>10</v>
      </c>
      <c r="Q21" s="56">
        <v>45</v>
      </c>
      <c r="R21" s="57">
        <v>23</v>
      </c>
      <c r="S21" s="61" t="s">
        <v>56</v>
      </c>
      <c r="T21" s="60"/>
    </row>
    <row r="22" spans="1:20" ht="42" customHeight="1">
      <c r="A22" s="23">
        <v>43240</v>
      </c>
      <c r="B22" s="13">
        <v>13</v>
      </c>
      <c r="C22" s="12">
        <v>26</v>
      </c>
      <c r="D22" s="4" t="s">
        <v>294</v>
      </c>
      <c r="E22" s="10">
        <v>1</v>
      </c>
      <c r="F22" s="39">
        <v>3</v>
      </c>
      <c r="G22" s="41" t="s">
        <v>73</v>
      </c>
      <c r="H22" s="15">
        <v>26</v>
      </c>
      <c r="I22" s="4" t="s">
        <v>54</v>
      </c>
      <c r="J22" s="5" t="s">
        <v>54</v>
      </c>
      <c r="K22" s="6"/>
      <c r="L22" s="1">
        <v>1010</v>
      </c>
      <c r="M22" s="7" t="s">
        <v>295</v>
      </c>
      <c r="N22" s="8" t="s">
        <v>61</v>
      </c>
      <c r="O22" s="8">
        <v>7</v>
      </c>
      <c r="P22" s="9">
        <v>11</v>
      </c>
      <c r="Q22" s="8">
        <v>65</v>
      </c>
      <c r="R22" s="8">
        <v>55</v>
      </c>
      <c r="S22" s="9" t="s">
        <v>56</v>
      </c>
      <c r="T22" s="25"/>
    </row>
    <row r="23" spans="1:20" ht="42" customHeight="1">
      <c r="A23" s="23">
        <v>43241</v>
      </c>
      <c r="B23" s="13">
        <v>9</v>
      </c>
      <c r="C23" s="12">
        <v>17</v>
      </c>
      <c r="D23" s="4"/>
      <c r="E23" s="10">
        <v>0</v>
      </c>
      <c r="F23" s="39">
        <v>4</v>
      </c>
      <c r="G23" s="41" t="s">
        <v>74</v>
      </c>
      <c r="H23" s="15">
        <v>36</v>
      </c>
      <c r="I23" s="4" t="s">
        <v>54</v>
      </c>
      <c r="J23" s="5" t="s">
        <v>54</v>
      </c>
      <c r="K23" s="6"/>
      <c r="L23" s="1">
        <v>1019</v>
      </c>
      <c r="M23" s="7" t="s">
        <v>296</v>
      </c>
      <c r="N23" s="8"/>
      <c r="O23" s="8">
        <v>7</v>
      </c>
      <c r="P23" s="9">
        <v>6</v>
      </c>
      <c r="Q23" s="8">
        <v>67</v>
      </c>
      <c r="R23" s="8">
        <v>60</v>
      </c>
      <c r="S23" s="9"/>
      <c r="T23" s="25"/>
    </row>
    <row r="24" spans="1:20" ht="42" customHeight="1">
      <c r="A24" s="23">
        <v>43242</v>
      </c>
      <c r="B24" s="13">
        <v>7</v>
      </c>
      <c r="C24" s="12">
        <v>18</v>
      </c>
      <c r="D24" s="4"/>
      <c r="E24" s="10">
        <v>0</v>
      </c>
      <c r="F24" s="39">
        <v>2</v>
      </c>
      <c r="G24" s="41" t="s">
        <v>74</v>
      </c>
      <c r="H24" s="15">
        <v>18</v>
      </c>
      <c r="I24" s="4" t="s">
        <v>271</v>
      </c>
      <c r="J24" s="5" t="s">
        <v>54</v>
      </c>
      <c r="K24" s="6"/>
      <c r="L24" s="1">
        <v>1014</v>
      </c>
      <c r="M24" s="7" t="s">
        <v>297</v>
      </c>
      <c r="N24" s="8"/>
      <c r="O24" s="8">
        <v>9</v>
      </c>
      <c r="P24" s="9">
        <v>5</v>
      </c>
      <c r="Q24" s="8">
        <v>61</v>
      </c>
      <c r="R24" s="8">
        <v>45</v>
      </c>
      <c r="S24" s="9"/>
      <c r="T24" s="25"/>
    </row>
    <row r="25" spans="1:20" ht="42" customHeight="1">
      <c r="A25" s="23">
        <v>43243</v>
      </c>
      <c r="B25" s="13">
        <v>5</v>
      </c>
      <c r="C25" s="12">
        <v>20</v>
      </c>
      <c r="D25" s="4" t="s">
        <v>62</v>
      </c>
      <c r="E25" s="10">
        <v>0.1</v>
      </c>
      <c r="F25" s="39">
        <v>4</v>
      </c>
      <c r="G25" s="41" t="s">
        <v>64</v>
      </c>
      <c r="H25" s="15">
        <v>32</v>
      </c>
      <c r="I25" s="4" t="s">
        <v>54</v>
      </c>
      <c r="J25" s="5" t="s">
        <v>54</v>
      </c>
      <c r="K25" s="6"/>
      <c r="L25" s="1">
        <v>1002</v>
      </c>
      <c r="M25" s="7" t="s">
        <v>298</v>
      </c>
      <c r="N25" s="8"/>
      <c r="O25" s="8">
        <v>6</v>
      </c>
      <c r="P25" s="9">
        <v>3</v>
      </c>
      <c r="Q25" s="8">
        <v>67</v>
      </c>
      <c r="R25" s="8">
        <v>62</v>
      </c>
      <c r="S25" s="9"/>
      <c r="T25" s="25"/>
    </row>
    <row r="26" spans="1:20" ht="42" customHeight="1">
      <c r="A26" s="23">
        <v>43244</v>
      </c>
      <c r="B26" s="13">
        <v>10</v>
      </c>
      <c r="C26" s="12">
        <v>20</v>
      </c>
      <c r="D26" s="4"/>
      <c r="E26" s="10">
        <v>0</v>
      </c>
      <c r="F26" s="39">
        <v>3</v>
      </c>
      <c r="G26" s="41" t="s">
        <v>55</v>
      </c>
      <c r="H26" s="15">
        <v>28</v>
      </c>
      <c r="I26" s="4" t="s">
        <v>54</v>
      </c>
      <c r="J26" s="5" t="s">
        <v>54</v>
      </c>
      <c r="K26" s="6"/>
      <c r="L26" s="1">
        <v>1001</v>
      </c>
      <c r="M26" s="7" t="s">
        <v>299</v>
      </c>
      <c r="N26" s="8"/>
      <c r="O26" s="8">
        <v>6</v>
      </c>
      <c r="P26" s="9">
        <v>7</v>
      </c>
      <c r="Q26" s="8">
        <v>62</v>
      </c>
      <c r="R26" s="8">
        <v>61</v>
      </c>
      <c r="S26" s="9"/>
      <c r="T26" s="25"/>
    </row>
    <row r="27" spans="1:20" ht="42" customHeight="1">
      <c r="A27" s="23">
        <v>43245</v>
      </c>
      <c r="B27" s="13">
        <v>7</v>
      </c>
      <c r="C27" s="12">
        <v>19</v>
      </c>
      <c r="D27" s="4" t="s">
        <v>300</v>
      </c>
      <c r="E27" s="10">
        <v>1</v>
      </c>
      <c r="F27" s="39">
        <v>3</v>
      </c>
      <c r="G27" s="41" t="s">
        <v>66</v>
      </c>
      <c r="H27" s="15">
        <v>22</v>
      </c>
      <c r="I27" s="4" t="s">
        <v>54</v>
      </c>
      <c r="J27" s="5" t="s">
        <v>54</v>
      </c>
      <c r="K27" s="6"/>
      <c r="L27" s="1">
        <v>1014</v>
      </c>
      <c r="M27" s="7" t="s">
        <v>301</v>
      </c>
      <c r="N27" s="8"/>
      <c r="O27" s="8">
        <v>5</v>
      </c>
      <c r="P27" s="9">
        <v>4</v>
      </c>
      <c r="Q27" s="8">
        <v>63</v>
      </c>
      <c r="R27" s="8">
        <v>65</v>
      </c>
      <c r="S27" s="9" t="s">
        <v>56</v>
      </c>
      <c r="T27" s="25"/>
    </row>
    <row r="28" spans="1:20" ht="42" customHeight="1">
      <c r="A28" s="23">
        <v>43246</v>
      </c>
      <c r="B28" s="13">
        <v>9</v>
      </c>
      <c r="C28" s="12">
        <v>18</v>
      </c>
      <c r="D28" s="4"/>
      <c r="E28" s="10">
        <v>0</v>
      </c>
      <c r="F28" s="39">
        <v>4</v>
      </c>
      <c r="G28" s="41" t="s">
        <v>57</v>
      </c>
      <c r="H28" s="15">
        <v>38</v>
      </c>
      <c r="I28" s="4" t="s">
        <v>54</v>
      </c>
      <c r="J28" s="5" t="s">
        <v>54</v>
      </c>
      <c r="K28" s="6"/>
      <c r="L28" s="1">
        <v>1019</v>
      </c>
      <c r="M28" s="7" t="s">
        <v>302</v>
      </c>
      <c r="N28" s="8"/>
      <c r="O28" s="8">
        <v>5</v>
      </c>
      <c r="P28" s="9">
        <v>6</v>
      </c>
      <c r="Q28" s="8">
        <v>68</v>
      </c>
      <c r="R28" s="8">
        <v>72</v>
      </c>
      <c r="S28" s="9"/>
      <c r="T28" s="25"/>
    </row>
    <row r="29" spans="1:20" ht="42" customHeight="1">
      <c r="A29" s="23">
        <v>43247</v>
      </c>
      <c r="B29" s="13">
        <v>9</v>
      </c>
      <c r="C29" s="12">
        <v>15</v>
      </c>
      <c r="D29" s="4" t="s">
        <v>303</v>
      </c>
      <c r="E29" s="10">
        <v>7.5</v>
      </c>
      <c r="F29" s="39">
        <v>3</v>
      </c>
      <c r="G29" s="41" t="s">
        <v>57</v>
      </c>
      <c r="H29" s="15">
        <v>29</v>
      </c>
      <c r="I29" s="4" t="s">
        <v>54</v>
      </c>
      <c r="J29" s="5" t="s">
        <v>60</v>
      </c>
      <c r="K29" s="6"/>
      <c r="L29" s="1">
        <v>1015</v>
      </c>
      <c r="M29" s="7" t="s">
        <v>304</v>
      </c>
      <c r="N29" s="8"/>
      <c r="O29" s="8">
        <v>3.5</v>
      </c>
      <c r="P29" s="9">
        <v>6</v>
      </c>
      <c r="Q29" s="8">
        <v>78</v>
      </c>
      <c r="R29" s="8">
        <v>82</v>
      </c>
      <c r="S29" s="9" t="s">
        <v>56</v>
      </c>
      <c r="T29" s="25"/>
    </row>
    <row r="30" spans="1:20" ht="42" customHeight="1">
      <c r="A30" s="23">
        <v>43248</v>
      </c>
      <c r="B30" s="13">
        <v>5</v>
      </c>
      <c r="C30" s="12">
        <v>14</v>
      </c>
      <c r="D30" s="4" t="s">
        <v>91</v>
      </c>
      <c r="E30" s="10">
        <v>1.1</v>
      </c>
      <c r="F30" s="39">
        <v>4</v>
      </c>
      <c r="G30" s="41" t="s">
        <v>74</v>
      </c>
      <c r="H30" s="15">
        <v>34</v>
      </c>
      <c r="I30" s="4" t="s">
        <v>54</v>
      </c>
      <c r="J30" s="5" t="s">
        <v>54</v>
      </c>
      <c r="K30" s="6"/>
      <c r="L30" s="1">
        <v>1016</v>
      </c>
      <c r="M30" s="7" t="s">
        <v>305</v>
      </c>
      <c r="N30" s="8"/>
      <c r="O30" s="8">
        <v>5</v>
      </c>
      <c r="P30" s="9">
        <v>2</v>
      </c>
      <c r="Q30" s="8">
        <v>67</v>
      </c>
      <c r="R30" s="8">
        <v>64</v>
      </c>
      <c r="S30" s="9" t="s">
        <v>56</v>
      </c>
      <c r="T30" s="25"/>
    </row>
    <row r="31" spans="1:20" ht="42" customHeight="1">
      <c r="A31" s="23">
        <v>43249</v>
      </c>
      <c r="B31" s="13">
        <v>2</v>
      </c>
      <c r="C31" s="12">
        <v>14</v>
      </c>
      <c r="D31" s="4" t="s">
        <v>75</v>
      </c>
      <c r="E31" s="10">
        <v>1.2</v>
      </c>
      <c r="F31" s="39">
        <v>2</v>
      </c>
      <c r="G31" s="41" t="s">
        <v>74</v>
      </c>
      <c r="H31" s="15">
        <v>19</v>
      </c>
      <c r="I31" s="4" t="s">
        <v>271</v>
      </c>
      <c r="J31" s="5" t="s">
        <v>54</v>
      </c>
      <c r="K31" s="6"/>
      <c r="L31" s="1">
        <v>1011</v>
      </c>
      <c r="M31" s="7" t="s">
        <v>306</v>
      </c>
      <c r="N31" s="8"/>
      <c r="O31" s="8">
        <v>6</v>
      </c>
      <c r="P31" s="9">
        <v>1</v>
      </c>
      <c r="Q31" s="8">
        <v>67</v>
      </c>
      <c r="R31" s="8">
        <v>58</v>
      </c>
      <c r="S31" s="9" t="s">
        <v>56</v>
      </c>
      <c r="T31" s="25"/>
    </row>
    <row r="32" spans="1:20" ht="42" customHeight="1">
      <c r="A32" s="23">
        <v>43250</v>
      </c>
      <c r="B32" s="13">
        <v>3</v>
      </c>
      <c r="C32" s="12">
        <v>13</v>
      </c>
      <c r="D32" s="4" t="s">
        <v>93</v>
      </c>
      <c r="E32" s="10">
        <v>5.7</v>
      </c>
      <c r="F32" s="39">
        <v>3</v>
      </c>
      <c r="G32" s="41" t="s">
        <v>57</v>
      </c>
      <c r="H32" s="15">
        <v>24</v>
      </c>
      <c r="I32" s="4" t="s">
        <v>54</v>
      </c>
      <c r="J32" s="5" t="s">
        <v>60</v>
      </c>
      <c r="K32" s="6"/>
      <c r="L32" s="1">
        <v>1010</v>
      </c>
      <c r="M32" s="7" t="s">
        <v>307</v>
      </c>
      <c r="N32" s="8" t="s">
        <v>61</v>
      </c>
      <c r="O32" s="8">
        <v>4</v>
      </c>
      <c r="P32" s="9">
        <v>1</v>
      </c>
      <c r="Q32" s="8">
        <v>80</v>
      </c>
      <c r="R32" s="8">
        <v>74</v>
      </c>
      <c r="S32" s="9" t="s">
        <v>56</v>
      </c>
      <c r="T32" s="25"/>
    </row>
    <row r="33" spans="1:20" ht="42" customHeight="1">
      <c r="A33" s="26">
        <v>43251</v>
      </c>
      <c r="B33" s="27">
        <v>2</v>
      </c>
      <c r="C33" s="28">
        <v>19</v>
      </c>
      <c r="D33" s="29" t="s">
        <v>89</v>
      </c>
      <c r="E33" s="30">
        <v>1.3</v>
      </c>
      <c r="F33" s="40">
        <v>2</v>
      </c>
      <c r="G33" s="42" t="s">
        <v>64</v>
      </c>
      <c r="H33" s="31">
        <v>19</v>
      </c>
      <c r="I33" s="29" t="s">
        <v>103</v>
      </c>
      <c r="J33" s="32" t="s">
        <v>54</v>
      </c>
      <c r="K33" s="33"/>
      <c r="L33" s="34">
        <v>1013</v>
      </c>
      <c r="M33" s="35" t="s">
        <v>308</v>
      </c>
      <c r="N33" s="36"/>
      <c r="O33" s="36">
        <v>7</v>
      </c>
      <c r="P33" s="37">
        <v>1</v>
      </c>
      <c r="Q33" s="36">
        <v>58</v>
      </c>
      <c r="R33" s="36">
        <v>48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12.612903225806452</v>
      </c>
      <c r="E100" s="82" t="s">
        <v>31</v>
      </c>
      <c r="F100" s="82"/>
      <c r="G100" s="82"/>
      <c r="H100" s="82"/>
      <c r="I100" s="17">
        <f>SUM(E3:E33)</f>
        <v>46.00000000000001</v>
      </c>
      <c r="J100" s="82" t="s">
        <v>38</v>
      </c>
      <c r="K100" s="82"/>
      <c r="L100" s="18">
        <f>SUM(O3:O33)</f>
        <v>238.5</v>
      </c>
    </row>
    <row r="101" spans="1:12" ht="30" customHeight="1">
      <c r="A101" s="82" t="s">
        <v>27</v>
      </c>
      <c r="B101" s="82"/>
      <c r="C101" s="82"/>
      <c r="D101" s="16">
        <f>AVERAGE(B3:B33)</f>
        <v>6.290322580645161</v>
      </c>
      <c r="E101" s="82" t="s">
        <v>32</v>
      </c>
      <c r="F101" s="82"/>
      <c r="G101" s="82"/>
      <c r="H101" s="82"/>
      <c r="I101" s="17">
        <f>AVERAGE(E3:E33)</f>
        <v>1.4838709677419357</v>
      </c>
      <c r="J101" s="82" t="s">
        <v>39</v>
      </c>
      <c r="K101" s="82"/>
      <c r="L101" s="18">
        <f>COUNTIF(R3:R33,"&lt;31")</f>
        <v>8</v>
      </c>
    </row>
    <row r="102" spans="1:12" ht="30" customHeight="1">
      <c r="A102" s="82" t="s">
        <v>28</v>
      </c>
      <c r="B102" s="82"/>
      <c r="C102" s="82"/>
      <c r="D102" s="16">
        <f>AVERAGE(C3:C33)</f>
        <v>18.93548387096774</v>
      </c>
      <c r="E102" s="82" t="s">
        <v>33</v>
      </c>
      <c r="F102" s="82"/>
      <c r="G102" s="82"/>
      <c r="H102" s="82"/>
      <c r="I102" s="17">
        <f>MAX(E3:E33)</f>
        <v>22.5</v>
      </c>
      <c r="J102" s="82" t="s">
        <v>41</v>
      </c>
      <c r="K102" s="82"/>
      <c r="L102" s="18">
        <f>COUNTIF(C3:C33,"&gt;19")</f>
        <v>12</v>
      </c>
    </row>
    <row r="103" spans="1:12" ht="30" customHeight="1">
      <c r="A103" s="82" t="s">
        <v>23</v>
      </c>
      <c r="B103" s="82"/>
      <c r="C103" s="82"/>
      <c r="D103" s="18">
        <f>MAX(B3:B33,C3:C33)</f>
        <v>26</v>
      </c>
      <c r="E103" s="82" t="s">
        <v>34</v>
      </c>
      <c r="F103" s="82"/>
      <c r="G103" s="82"/>
      <c r="H103" s="82"/>
      <c r="I103" s="18">
        <f>COUNTA(S3:S33)</f>
        <v>10</v>
      </c>
      <c r="J103" s="82" t="s">
        <v>37</v>
      </c>
      <c r="K103" s="82"/>
      <c r="L103" s="18">
        <f>COUNTA(N3:N33)</f>
        <v>3</v>
      </c>
    </row>
    <row r="104" spans="1:12" ht="30" customHeight="1">
      <c r="A104" s="82" t="s">
        <v>24</v>
      </c>
      <c r="B104" s="82"/>
      <c r="C104" s="82"/>
      <c r="D104" s="18">
        <f>MIN(B3:B33,C3:C33)</f>
        <v>1</v>
      </c>
      <c r="E104" s="82" t="s">
        <v>35</v>
      </c>
      <c r="F104" s="82"/>
      <c r="G104" s="82"/>
      <c r="H104" s="82"/>
      <c r="I104" s="18">
        <f>COUNTIF(S3:S33,"R")</f>
        <v>10</v>
      </c>
      <c r="J104" s="82" t="s">
        <v>45</v>
      </c>
      <c r="K104" s="82"/>
      <c r="L104" s="43">
        <f>AVERAGE(F3:F33)</f>
        <v>3</v>
      </c>
    </row>
    <row r="105" spans="1:12" ht="30" customHeight="1">
      <c r="A105" s="82" t="s">
        <v>26</v>
      </c>
      <c r="B105" s="82"/>
      <c r="C105" s="82"/>
      <c r="D105" s="18">
        <f>MAX(B3:B33)</f>
        <v>13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25.741935483870968</v>
      </c>
    </row>
    <row r="106" spans="1:12" ht="30" customHeight="1">
      <c r="A106" s="82" t="s">
        <v>25</v>
      </c>
      <c r="B106" s="82"/>
      <c r="C106" s="82"/>
      <c r="D106" s="18">
        <f>MIN(C3:C33)</f>
        <v>13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0</v>
      </c>
      <c r="E107" s="82" t="s">
        <v>42</v>
      </c>
      <c r="F107" s="82"/>
      <c r="G107" s="82"/>
      <c r="H107" s="82"/>
      <c r="I107" s="17">
        <f>MAX(H3:H33)</f>
        <v>38</v>
      </c>
      <c r="J107" s="82" t="s">
        <v>48</v>
      </c>
      <c r="K107" s="82"/>
      <c r="L107" s="19">
        <v>46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1027</v>
      </c>
      <c r="J108" s="82" t="s">
        <v>49</v>
      </c>
      <c r="K108" s="82"/>
      <c r="L108" s="19">
        <v>0</v>
      </c>
    </row>
    <row r="109" spans="1:12" ht="30" customHeight="1">
      <c r="A109" s="82" t="s">
        <v>40</v>
      </c>
      <c r="B109" s="82"/>
      <c r="C109" s="82"/>
      <c r="D109" s="18">
        <f>MIN(P3:P33)</f>
        <v>1</v>
      </c>
      <c r="E109" s="82" t="s">
        <v>44</v>
      </c>
      <c r="F109" s="82"/>
      <c r="G109" s="82"/>
      <c r="H109" s="82"/>
      <c r="I109" s="18">
        <f>MIN(L3:L33)</f>
        <v>1001</v>
      </c>
      <c r="J109" s="82"/>
      <c r="K109" s="82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225</v>
      </c>
      <c r="O1" s="65" t="s">
        <v>20</v>
      </c>
      <c r="P1" s="67" t="s">
        <v>310</v>
      </c>
      <c r="Q1" s="65" t="s">
        <v>311</v>
      </c>
      <c r="R1" s="65" t="s">
        <v>51</v>
      </c>
      <c r="S1" s="67" t="s">
        <v>213</v>
      </c>
      <c r="T1" s="63" t="s">
        <v>53</v>
      </c>
    </row>
    <row r="2" spans="1:20" ht="42" customHeight="1">
      <c r="A2" s="22" t="s">
        <v>80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43252</v>
      </c>
      <c r="B3" s="13">
        <v>6</v>
      </c>
      <c r="C3" s="12">
        <v>19</v>
      </c>
      <c r="D3" s="4" t="s">
        <v>62</v>
      </c>
      <c r="E3" s="10">
        <v>0.5</v>
      </c>
      <c r="F3" s="39">
        <v>3</v>
      </c>
      <c r="G3" s="41" t="s">
        <v>74</v>
      </c>
      <c r="H3" s="15">
        <v>25</v>
      </c>
      <c r="I3" s="4" t="s">
        <v>54</v>
      </c>
      <c r="J3" s="5" t="s">
        <v>54</v>
      </c>
      <c r="K3" s="6"/>
      <c r="L3" s="1">
        <v>1015</v>
      </c>
      <c r="M3" s="7" t="s">
        <v>309</v>
      </c>
      <c r="N3" s="8"/>
      <c r="O3" s="8">
        <v>7</v>
      </c>
      <c r="P3" s="9">
        <v>4</v>
      </c>
      <c r="Q3" s="8">
        <v>61</v>
      </c>
      <c r="R3" s="20">
        <v>50</v>
      </c>
      <c r="S3" s="45"/>
      <c r="T3" s="24"/>
    </row>
    <row r="4" spans="1:20" ht="42" customHeight="1">
      <c r="A4" s="23">
        <v>43253</v>
      </c>
      <c r="B4" s="13">
        <v>6</v>
      </c>
      <c r="C4" s="12">
        <v>19</v>
      </c>
      <c r="D4" s="4"/>
      <c r="E4" s="10">
        <v>0</v>
      </c>
      <c r="F4" s="39">
        <v>2</v>
      </c>
      <c r="G4" s="41" t="s">
        <v>74</v>
      </c>
      <c r="H4" s="15">
        <v>19</v>
      </c>
      <c r="I4" s="4" t="s">
        <v>67</v>
      </c>
      <c r="J4" s="5" t="s">
        <v>65</v>
      </c>
      <c r="K4" s="6"/>
      <c r="L4" s="1">
        <v>1021</v>
      </c>
      <c r="M4" s="7" t="s">
        <v>312</v>
      </c>
      <c r="N4" s="8"/>
      <c r="O4" s="8">
        <v>10</v>
      </c>
      <c r="P4" s="9">
        <v>4</v>
      </c>
      <c r="Q4" s="8">
        <v>51</v>
      </c>
      <c r="R4" s="8">
        <v>23</v>
      </c>
      <c r="S4" s="9"/>
      <c r="T4" s="25"/>
    </row>
    <row r="5" spans="1:20" ht="42" customHeight="1">
      <c r="A5" s="23">
        <v>43254</v>
      </c>
      <c r="B5" s="13">
        <v>4</v>
      </c>
      <c r="C5" s="12">
        <v>24</v>
      </c>
      <c r="D5" s="4"/>
      <c r="E5" s="10">
        <v>0</v>
      </c>
      <c r="F5" s="39">
        <v>3</v>
      </c>
      <c r="G5" s="41" t="s">
        <v>64</v>
      </c>
      <c r="H5" s="15">
        <v>23</v>
      </c>
      <c r="I5" s="4" t="s">
        <v>67</v>
      </c>
      <c r="J5" s="5" t="s">
        <v>65</v>
      </c>
      <c r="K5" s="6"/>
      <c r="L5" s="1">
        <v>1022</v>
      </c>
      <c r="M5" s="7" t="s">
        <v>314</v>
      </c>
      <c r="N5" s="8"/>
      <c r="O5" s="8">
        <v>12</v>
      </c>
      <c r="P5" s="9">
        <v>2</v>
      </c>
      <c r="Q5" s="8">
        <v>50</v>
      </c>
      <c r="R5" s="8">
        <v>13</v>
      </c>
      <c r="S5" s="9"/>
      <c r="T5" s="25"/>
    </row>
    <row r="6" spans="1:20" ht="42" customHeight="1">
      <c r="A6" s="23">
        <v>43255</v>
      </c>
      <c r="B6" s="13">
        <v>14</v>
      </c>
      <c r="C6" s="12">
        <v>21</v>
      </c>
      <c r="D6" s="4" t="s">
        <v>313</v>
      </c>
      <c r="E6" s="10">
        <v>0.2</v>
      </c>
      <c r="F6" s="39">
        <v>2</v>
      </c>
      <c r="G6" s="41" t="s">
        <v>74</v>
      </c>
      <c r="H6" s="15">
        <v>19</v>
      </c>
      <c r="I6" s="4" t="s">
        <v>58</v>
      </c>
      <c r="J6" s="5" t="s">
        <v>60</v>
      </c>
      <c r="K6" s="6"/>
      <c r="L6" s="1">
        <v>1014</v>
      </c>
      <c r="M6" s="7" t="s">
        <v>315</v>
      </c>
      <c r="N6" s="8"/>
      <c r="O6" s="8">
        <v>2</v>
      </c>
      <c r="P6" s="9">
        <v>12</v>
      </c>
      <c r="Q6" s="8">
        <v>65</v>
      </c>
      <c r="R6" s="8">
        <v>80</v>
      </c>
      <c r="S6" s="9"/>
      <c r="T6" s="25"/>
    </row>
    <row r="7" spans="1:20" ht="42" customHeight="1">
      <c r="A7" s="23">
        <v>43256</v>
      </c>
      <c r="B7" s="13">
        <v>8</v>
      </c>
      <c r="C7" s="12">
        <v>25</v>
      </c>
      <c r="D7" s="4" t="s">
        <v>316</v>
      </c>
      <c r="E7" s="10">
        <v>0.2</v>
      </c>
      <c r="F7" s="39">
        <v>3</v>
      </c>
      <c r="G7" s="41" t="s">
        <v>64</v>
      </c>
      <c r="H7" s="15">
        <v>28</v>
      </c>
      <c r="I7" s="4" t="s">
        <v>67</v>
      </c>
      <c r="J7" s="5" t="s">
        <v>54</v>
      </c>
      <c r="K7" s="6"/>
      <c r="L7" s="1">
        <v>1019</v>
      </c>
      <c r="M7" s="7" t="s">
        <v>318</v>
      </c>
      <c r="N7" s="8"/>
      <c r="O7" s="8">
        <v>8</v>
      </c>
      <c r="P7" s="9">
        <v>7</v>
      </c>
      <c r="Q7" s="8">
        <v>50</v>
      </c>
      <c r="R7" s="8">
        <v>48</v>
      </c>
      <c r="S7" s="9" t="s">
        <v>56</v>
      </c>
      <c r="T7" s="25"/>
    </row>
    <row r="8" spans="1:20" ht="42" customHeight="1">
      <c r="A8" s="23">
        <v>43257</v>
      </c>
      <c r="B8" s="13">
        <v>13</v>
      </c>
      <c r="C8" s="12">
        <v>23</v>
      </c>
      <c r="D8" s="4" t="s">
        <v>317</v>
      </c>
      <c r="E8" s="10">
        <v>4.8</v>
      </c>
      <c r="F8" s="39">
        <v>3</v>
      </c>
      <c r="G8" s="41" t="s">
        <v>57</v>
      </c>
      <c r="H8" s="15">
        <v>28</v>
      </c>
      <c r="I8" s="4" t="s">
        <v>58</v>
      </c>
      <c r="J8" s="5" t="s">
        <v>54</v>
      </c>
      <c r="K8" s="6"/>
      <c r="L8" s="1">
        <v>1014</v>
      </c>
      <c r="M8" s="7" t="s">
        <v>319</v>
      </c>
      <c r="N8" s="8"/>
      <c r="O8" s="8">
        <v>6</v>
      </c>
      <c r="P8" s="9">
        <v>10</v>
      </c>
      <c r="Q8" s="8">
        <v>70</v>
      </c>
      <c r="R8" s="8">
        <v>59</v>
      </c>
      <c r="S8" s="9" t="s">
        <v>56</v>
      </c>
      <c r="T8" s="25"/>
    </row>
    <row r="9" spans="1:20" ht="42" customHeight="1">
      <c r="A9" s="23">
        <v>43258</v>
      </c>
      <c r="B9" s="13">
        <v>11</v>
      </c>
      <c r="C9" s="12">
        <v>20</v>
      </c>
      <c r="D9" s="4"/>
      <c r="E9" s="10">
        <v>0</v>
      </c>
      <c r="F9" s="39">
        <v>2</v>
      </c>
      <c r="G9" s="41" t="s">
        <v>74</v>
      </c>
      <c r="H9" s="15">
        <v>15</v>
      </c>
      <c r="I9" s="4" t="s">
        <v>54</v>
      </c>
      <c r="J9" s="5" t="s">
        <v>60</v>
      </c>
      <c r="K9" s="6"/>
      <c r="L9" s="1">
        <v>1013</v>
      </c>
      <c r="M9" s="7" t="s">
        <v>320</v>
      </c>
      <c r="N9" s="8"/>
      <c r="O9" s="8">
        <v>3</v>
      </c>
      <c r="P9" s="9">
        <v>8</v>
      </c>
      <c r="Q9" s="8">
        <v>69</v>
      </c>
      <c r="R9" s="8">
        <v>78</v>
      </c>
      <c r="S9" s="9"/>
      <c r="T9" s="25"/>
    </row>
    <row r="10" spans="1:20" ht="42" customHeight="1">
      <c r="A10" s="23">
        <v>43259</v>
      </c>
      <c r="B10" s="13">
        <v>11</v>
      </c>
      <c r="C10" s="12">
        <v>22</v>
      </c>
      <c r="D10" s="4" t="s">
        <v>62</v>
      </c>
      <c r="E10" s="10">
        <v>0.2</v>
      </c>
      <c r="F10" s="39">
        <v>2</v>
      </c>
      <c r="G10" s="41" t="s">
        <v>57</v>
      </c>
      <c r="H10" s="15">
        <v>16</v>
      </c>
      <c r="I10" s="4" t="s">
        <v>54</v>
      </c>
      <c r="J10" s="5" t="s">
        <v>54</v>
      </c>
      <c r="K10" s="6"/>
      <c r="L10" s="1">
        <v>1006</v>
      </c>
      <c r="M10" s="7" t="s">
        <v>321</v>
      </c>
      <c r="N10" s="8"/>
      <c r="O10" s="8">
        <v>7</v>
      </c>
      <c r="P10" s="9">
        <v>9</v>
      </c>
      <c r="Q10" s="8">
        <v>65</v>
      </c>
      <c r="R10" s="8">
        <v>55</v>
      </c>
      <c r="S10" s="9"/>
      <c r="T10" s="25"/>
    </row>
    <row r="11" spans="1:20" ht="42" customHeight="1">
      <c r="A11" s="23">
        <v>43260</v>
      </c>
      <c r="B11" s="13">
        <v>12</v>
      </c>
      <c r="C11" s="12">
        <v>16</v>
      </c>
      <c r="D11" s="4" t="s">
        <v>59</v>
      </c>
      <c r="E11" s="10">
        <v>4.8</v>
      </c>
      <c r="F11" s="39">
        <v>2</v>
      </c>
      <c r="G11" s="41" t="s">
        <v>57</v>
      </c>
      <c r="H11" s="15">
        <v>17</v>
      </c>
      <c r="I11" s="4" t="s">
        <v>58</v>
      </c>
      <c r="J11" s="5" t="s">
        <v>58</v>
      </c>
      <c r="K11" s="6"/>
      <c r="L11" s="1">
        <v>1012</v>
      </c>
      <c r="M11" s="7" t="s">
        <v>322</v>
      </c>
      <c r="N11" s="8"/>
      <c r="O11" s="8">
        <v>0.5</v>
      </c>
      <c r="P11" s="9">
        <v>9</v>
      </c>
      <c r="Q11" s="8">
        <v>88</v>
      </c>
      <c r="R11" s="8">
        <v>97</v>
      </c>
      <c r="S11" s="9" t="s">
        <v>56</v>
      </c>
      <c r="T11" s="25"/>
    </row>
    <row r="12" spans="1:20" ht="42" customHeight="1">
      <c r="A12" s="23">
        <v>43261</v>
      </c>
      <c r="B12" s="13">
        <v>10</v>
      </c>
      <c r="C12" s="12">
        <v>22</v>
      </c>
      <c r="D12" s="4"/>
      <c r="E12" s="10">
        <v>0</v>
      </c>
      <c r="F12" s="39">
        <v>2</v>
      </c>
      <c r="G12" s="41" t="s">
        <v>66</v>
      </c>
      <c r="H12" s="15">
        <v>14</v>
      </c>
      <c r="I12" s="4" t="s">
        <v>67</v>
      </c>
      <c r="J12" s="5" t="s">
        <v>54</v>
      </c>
      <c r="K12" s="6"/>
      <c r="L12" s="1">
        <v>1018</v>
      </c>
      <c r="M12" s="58" t="s">
        <v>325</v>
      </c>
      <c r="N12" s="8"/>
      <c r="O12" s="8">
        <v>9</v>
      </c>
      <c r="P12" s="9"/>
      <c r="Q12" s="8"/>
      <c r="R12" s="8">
        <v>38</v>
      </c>
      <c r="S12" s="9"/>
      <c r="T12" s="25"/>
    </row>
    <row r="13" spans="1:20" ht="42" customHeight="1">
      <c r="A13" s="23">
        <v>43262</v>
      </c>
      <c r="B13" s="13">
        <v>9</v>
      </c>
      <c r="C13" s="12">
        <v>23</v>
      </c>
      <c r="D13" s="4"/>
      <c r="E13" s="10">
        <v>0</v>
      </c>
      <c r="F13" s="39">
        <v>2</v>
      </c>
      <c r="G13" s="41" t="s">
        <v>74</v>
      </c>
      <c r="H13" s="15">
        <v>19</v>
      </c>
      <c r="I13" s="4" t="s">
        <v>67</v>
      </c>
      <c r="J13" s="5" t="s">
        <v>54</v>
      </c>
      <c r="K13" s="6"/>
      <c r="L13" s="1">
        <v>1022</v>
      </c>
      <c r="M13" s="7"/>
      <c r="N13" s="8"/>
      <c r="O13" s="8">
        <v>8</v>
      </c>
      <c r="P13" s="9"/>
      <c r="Q13" s="8"/>
      <c r="R13" s="8">
        <v>43</v>
      </c>
      <c r="S13" s="9"/>
      <c r="T13" s="25"/>
    </row>
    <row r="14" spans="1:20" ht="42" customHeight="1">
      <c r="A14" s="23">
        <v>43263</v>
      </c>
      <c r="B14" s="13">
        <v>10</v>
      </c>
      <c r="C14" s="12">
        <v>25</v>
      </c>
      <c r="D14" s="4"/>
      <c r="E14" s="10">
        <v>0</v>
      </c>
      <c r="F14" s="39">
        <v>3</v>
      </c>
      <c r="G14" s="41" t="s">
        <v>74</v>
      </c>
      <c r="H14" s="15">
        <v>21</v>
      </c>
      <c r="I14" s="4" t="s">
        <v>54</v>
      </c>
      <c r="J14" s="5" t="s">
        <v>65</v>
      </c>
      <c r="K14" s="6"/>
      <c r="L14" s="1">
        <v>1020</v>
      </c>
      <c r="M14" s="7"/>
      <c r="N14" s="8"/>
      <c r="O14" s="8">
        <v>12</v>
      </c>
      <c r="P14" s="9"/>
      <c r="Q14" s="8"/>
      <c r="R14" s="8">
        <v>20</v>
      </c>
      <c r="S14" s="9"/>
      <c r="T14" s="25"/>
    </row>
    <row r="15" spans="1:20" ht="42" customHeight="1">
      <c r="A15" s="23">
        <v>43264</v>
      </c>
      <c r="B15" s="13">
        <v>8</v>
      </c>
      <c r="C15" s="12">
        <v>17</v>
      </c>
      <c r="D15" s="4" t="s">
        <v>91</v>
      </c>
      <c r="E15" s="10">
        <v>1</v>
      </c>
      <c r="F15" s="39">
        <v>4</v>
      </c>
      <c r="G15" s="41" t="s">
        <v>74</v>
      </c>
      <c r="H15" s="15">
        <v>31</v>
      </c>
      <c r="I15" s="4" t="s">
        <v>67</v>
      </c>
      <c r="J15" s="5" t="s">
        <v>60</v>
      </c>
      <c r="K15" s="6"/>
      <c r="L15" s="1">
        <v>1015</v>
      </c>
      <c r="M15" s="7" t="s">
        <v>324</v>
      </c>
      <c r="N15" s="8"/>
      <c r="O15" s="8">
        <v>4</v>
      </c>
      <c r="P15" s="9"/>
      <c r="Q15" s="8"/>
      <c r="R15" s="8">
        <v>75</v>
      </c>
      <c r="S15" s="9" t="s">
        <v>56</v>
      </c>
      <c r="T15" s="25"/>
    </row>
    <row r="16" spans="1:20" ht="42" customHeight="1">
      <c r="A16" s="23">
        <v>43265</v>
      </c>
      <c r="B16" s="13">
        <v>5</v>
      </c>
      <c r="C16" s="12">
        <v>19</v>
      </c>
      <c r="D16" s="4"/>
      <c r="E16" s="10">
        <v>0</v>
      </c>
      <c r="F16" s="39">
        <v>3</v>
      </c>
      <c r="G16" s="41" t="s">
        <v>74</v>
      </c>
      <c r="H16" s="15">
        <v>22</v>
      </c>
      <c r="I16" s="4" t="s">
        <v>54</v>
      </c>
      <c r="J16" s="5" t="s">
        <v>54</v>
      </c>
      <c r="K16" s="6"/>
      <c r="L16" s="1">
        <v>1023</v>
      </c>
      <c r="M16" s="7"/>
      <c r="N16" s="8"/>
      <c r="O16" s="8">
        <v>9</v>
      </c>
      <c r="P16" s="9"/>
      <c r="Q16" s="8"/>
      <c r="R16" s="8">
        <v>38</v>
      </c>
      <c r="S16" s="9"/>
      <c r="T16" s="25"/>
    </row>
    <row r="17" spans="1:20" ht="42" customHeight="1">
      <c r="A17" s="23">
        <v>43266</v>
      </c>
      <c r="B17" s="13">
        <v>6</v>
      </c>
      <c r="C17" s="12">
        <v>26</v>
      </c>
      <c r="D17" s="4"/>
      <c r="E17" s="10">
        <v>0</v>
      </c>
      <c r="F17" s="39">
        <v>2</v>
      </c>
      <c r="G17" s="41" t="s">
        <v>66</v>
      </c>
      <c r="H17" s="15">
        <v>18</v>
      </c>
      <c r="I17" s="4" t="s">
        <v>67</v>
      </c>
      <c r="J17" s="5" t="s">
        <v>70</v>
      </c>
      <c r="K17" s="6"/>
      <c r="L17" s="1">
        <v>1021</v>
      </c>
      <c r="M17" s="7"/>
      <c r="N17" s="8"/>
      <c r="O17" s="8">
        <v>15</v>
      </c>
      <c r="P17" s="9"/>
      <c r="Q17" s="8"/>
      <c r="R17" s="8">
        <v>8</v>
      </c>
      <c r="S17" s="9"/>
      <c r="T17" s="25"/>
    </row>
    <row r="18" spans="1:20" ht="42" customHeight="1">
      <c r="A18" s="23">
        <v>43267</v>
      </c>
      <c r="B18" s="13">
        <v>10</v>
      </c>
      <c r="C18" s="12">
        <v>23</v>
      </c>
      <c r="D18" s="4"/>
      <c r="E18" s="44">
        <v>0</v>
      </c>
      <c r="F18" s="39">
        <v>3</v>
      </c>
      <c r="G18" s="41" t="s">
        <v>74</v>
      </c>
      <c r="H18" s="15">
        <v>23</v>
      </c>
      <c r="I18" s="4" t="s">
        <v>54</v>
      </c>
      <c r="J18" s="5" t="s">
        <v>54</v>
      </c>
      <c r="K18" s="6"/>
      <c r="L18" s="1">
        <v>1021</v>
      </c>
      <c r="M18" s="7"/>
      <c r="N18" s="8"/>
      <c r="O18" s="8">
        <v>8</v>
      </c>
      <c r="P18" s="9"/>
      <c r="Q18" s="8"/>
      <c r="R18" s="8">
        <v>50</v>
      </c>
      <c r="S18" s="9"/>
      <c r="T18" s="25"/>
    </row>
    <row r="19" spans="1:20" ht="42" customHeight="1">
      <c r="A19" s="23">
        <v>43268</v>
      </c>
      <c r="B19" s="13">
        <v>8</v>
      </c>
      <c r="C19" s="12">
        <v>24</v>
      </c>
      <c r="D19" s="4"/>
      <c r="E19" s="10">
        <v>0</v>
      </c>
      <c r="F19" s="39">
        <v>3</v>
      </c>
      <c r="G19" s="41" t="s">
        <v>74</v>
      </c>
      <c r="H19" s="15">
        <v>24</v>
      </c>
      <c r="I19" s="4" t="s">
        <v>67</v>
      </c>
      <c r="J19" s="5" t="s">
        <v>70</v>
      </c>
      <c r="K19" s="6"/>
      <c r="L19" s="1">
        <v>1025</v>
      </c>
      <c r="M19" s="7"/>
      <c r="N19" s="8"/>
      <c r="O19" s="8">
        <v>15</v>
      </c>
      <c r="P19" s="9"/>
      <c r="Q19" s="8"/>
      <c r="R19" s="8">
        <v>7</v>
      </c>
      <c r="S19" s="9"/>
      <c r="T19" s="25"/>
    </row>
    <row r="20" spans="1:20" ht="42" customHeight="1">
      <c r="A20" s="23">
        <v>43269</v>
      </c>
      <c r="B20" s="13">
        <v>13</v>
      </c>
      <c r="C20" s="12">
        <v>31</v>
      </c>
      <c r="D20" s="4"/>
      <c r="E20" s="10">
        <v>0</v>
      </c>
      <c r="F20" s="39">
        <v>3</v>
      </c>
      <c r="G20" s="41" t="s">
        <v>55</v>
      </c>
      <c r="H20" s="15">
        <v>28</v>
      </c>
      <c r="I20" s="4" t="s">
        <v>67</v>
      </c>
      <c r="J20" s="5" t="s">
        <v>70</v>
      </c>
      <c r="K20" s="6"/>
      <c r="L20" s="1">
        <v>1018</v>
      </c>
      <c r="M20" s="7" t="s">
        <v>323</v>
      </c>
      <c r="N20" s="8"/>
      <c r="O20" s="8">
        <v>15</v>
      </c>
      <c r="P20" s="9"/>
      <c r="Q20" s="8"/>
      <c r="R20" s="8">
        <v>4</v>
      </c>
      <c r="S20" s="9"/>
      <c r="T20" s="25"/>
    </row>
    <row r="21" spans="1:20" ht="42" customHeight="1">
      <c r="A21" s="23">
        <v>43270</v>
      </c>
      <c r="B21" s="13">
        <v>17</v>
      </c>
      <c r="C21" s="12">
        <v>34</v>
      </c>
      <c r="D21" s="4"/>
      <c r="E21" s="10">
        <v>0</v>
      </c>
      <c r="F21" s="39">
        <v>4</v>
      </c>
      <c r="G21" s="41" t="s">
        <v>55</v>
      </c>
      <c r="H21" s="15">
        <v>39</v>
      </c>
      <c r="I21" s="4" t="s">
        <v>67</v>
      </c>
      <c r="J21" s="5" t="s">
        <v>70</v>
      </c>
      <c r="K21" s="6"/>
      <c r="L21" s="1">
        <v>1005</v>
      </c>
      <c r="M21" s="7" t="s">
        <v>326</v>
      </c>
      <c r="N21" s="8"/>
      <c r="O21" s="8">
        <v>14</v>
      </c>
      <c r="P21" s="9">
        <v>15</v>
      </c>
      <c r="Q21" s="8">
        <v>40</v>
      </c>
      <c r="R21" s="8">
        <v>9</v>
      </c>
      <c r="S21" s="9"/>
      <c r="T21" s="25"/>
    </row>
    <row r="22" spans="1:20" ht="42" customHeight="1">
      <c r="A22" s="23">
        <v>43271</v>
      </c>
      <c r="B22" s="13">
        <v>10</v>
      </c>
      <c r="C22" s="12">
        <v>20</v>
      </c>
      <c r="D22" s="4" t="s">
        <v>82</v>
      </c>
      <c r="E22" s="10">
        <v>3.5</v>
      </c>
      <c r="F22" s="39">
        <v>3</v>
      </c>
      <c r="G22" s="41" t="s">
        <v>74</v>
      </c>
      <c r="H22" s="15">
        <v>26</v>
      </c>
      <c r="I22" s="4" t="s">
        <v>54</v>
      </c>
      <c r="J22" s="5" t="s">
        <v>60</v>
      </c>
      <c r="K22" s="6"/>
      <c r="L22" s="1">
        <v>1007</v>
      </c>
      <c r="M22" s="7" t="s">
        <v>327</v>
      </c>
      <c r="N22" s="8"/>
      <c r="O22" s="8">
        <v>1</v>
      </c>
      <c r="P22" s="9">
        <v>8</v>
      </c>
      <c r="Q22" s="8">
        <v>85</v>
      </c>
      <c r="R22" s="8">
        <v>90</v>
      </c>
      <c r="S22" s="9" t="s">
        <v>56</v>
      </c>
      <c r="T22" s="25"/>
    </row>
    <row r="23" spans="1:20" ht="42" customHeight="1">
      <c r="A23" s="23">
        <v>43272</v>
      </c>
      <c r="B23" s="13">
        <v>6</v>
      </c>
      <c r="C23" s="12">
        <v>21</v>
      </c>
      <c r="D23" s="4"/>
      <c r="E23" s="10">
        <v>0</v>
      </c>
      <c r="F23" s="39">
        <v>2</v>
      </c>
      <c r="G23" s="41" t="s">
        <v>77</v>
      </c>
      <c r="H23" s="15">
        <v>18</v>
      </c>
      <c r="I23" s="4" t="s">
        <v>54</v>
      </c>
      <c r="J23" s="5" t="s">
        <v>54</v>
      </c>
      <c r="K23" s="6"/>
      <c r="L23" s="1">
        <v>1017</v>
      </c>
      <c r="M23" s="7" t="s">
        <v>328</v>
      </c>
      <c r="N23" s="8"/>
      <c r="O23" s="8">
        <v>8</v>
      </c>
      <c r="P23" s="9">
        <v>5</v>
      </c>
      <c r="Q23" s="8">
        <v>75</v>
      </c>
      <c r="R23" s="8">
        <v>45</v>
      </c>
      <c r="S23" s="9"/>
      <c r="T23" s="25"/>
    </row>
    <row r="24" spans="1:20" ht="42" customHeight="1">
      <c r="A24" s="23">
        <v>43273</v>
      </c>
      <c r="B24" s="13">
        <v>9</v>
      </c>
      <c r="C24" s="12">
        <v>26</v>
      </c>
      <c r="D24" s="4"/>
      <c r="E24" s="10">
        <v>0</v>
      </c>
      <c r="F24" s="39">
        <v>2</v>
      </c>
      <c r="G24" s="41" t="s">
        <v>72</v>
      </c>
      <c r="H24" s="15">
        <v>17</v>
      </c>
      <c r="I24" s="4" t="s">
        <v>54</v>
      </c>
      <c r="J24" s="5" t="s">
        <v>54</v>
      </c>
      <c r="K24" s="6"/>
      <c r="L24" s="1">
        <v>1011</v>
      </c>
      <c r="M24" s="7" t="s">
        <v>329</v>
      </c>
      <c r="N24" s="8"/>
      <c r="O24" s="8">
        <v>8</v>
      </c>
      <c r="P24" s="9">
        <v>7</v>
      </c>
      <c r="Q24" s="8">
        <v>61</v>
      </c>
      <c r="R24" s="8">
        <v>42</v>
      </c>
      <c r="S24" s="9"/>
      <c r="T24" s="25"/>
    </row>
    <row r="25" spans="1:20" ht="42" customHeight="1">
      <c r="A25" s="23">
        <v>43274</v>
      </c>
      <c r="B25" s="13">
        <v>10</v>
      </c>
      <c r="C25" s="12">
        <v>23</v>
      </c>
      <c r="D25" s="4"/>
      <c r="E25" s="10">
        <v>0</v>
      </c>
      <c r="F25" s="39">
        <v>2</v>
      </c>
      <c r="G25" s="41" t="s">
        <v>64</v>
      </c>
      <c r="H25" s="15">
        <v>17</v>
      </c>
      <c r="I25" s="4" t="s">
        <v>67</v>
      </c>
      <c r="J25" s="5" t="s">
        <v>65</v>
      </c>
      <c r="K25" s="6"/>
      <c r="L25" s="1">
        <v>1014</v>
      </c>
      <c r="M25" s="7" t="s">
        <v>330</v>
      </c>
      <c r="N25" s="8"/>
      <c r="O25" s="8">
        <v>13</v>
      </c>
      <c r="P25" s="9">
        <v>9</v>
      </c>
      <c r="Q25" s="8">
        <v>45</v>
      </c>
      <c r="R25" s="8">
        <v>12</v>
      </c>
      <c r="S25" s="9"/>
      <c r="T25" s="25"/>
    </row>
    <row r="26" spans="1:20" ht="42" customHeight="1">
      <c r="A26" s="23">
        <v>43275</v>
      </c>
      <c r="B26" s="13">
        <v>15</v>
      </c>
      <c r="C26" s="12">
        <v>25</v>
      </c>
      <c r="D26" s="4" t="s">
        <v>92</v>
      </c>
      <c r="E26" s="10">
        <v>5.5</v>
      </c>
      <c r="F26" s="39">
        <v>3</v>
      </c>
      <c r="G26" s="41" t="s">
        <v>64</v>
      </c>
      <c r="H26" s="15">
        <v>26</v>
      </c>
      <c r="I26" s="4" t="s">
        <v>67</v>
      </c>
      <c r="J26" s="5" t="s">
        <v>60</v>
      </c>
      <c r="K26" s="6"/>
      <c r="L26" s="1">
        <v>1007</v>
      </c>
      <c r="M26" s="7" t="s">
        <v>331</v>
      </c>
      <c r="N26" s="8"/>
      <c r="O26" s="8">
        <v>3</v>
      </c>
      <c r="P26" s="9">
        <v>12</v>
      </c>
      <c r="Q26" s="8">
        <v>78</v>
      </c>
      <c r="R26" s="8">
        <v>73</v>
      </c>
      <c r="S26" s="9" t="s">
        <v>56</v>
      </c>
      <c r="T26" s="25"/>
    </row>
    <row r="27" spans="1:20" ht="42" customHeight="1">
      <c r="A27" s="23">
        <v>43276</v>
      </c>
      <c r="B27" s="13">
        <v>16</v>
      </c>
      <c r="C27" s="12">
        <v>23</v>
      </c>
      <c r="D27" s="4" t="s">
        <v>332</v>
      </c>
      <c r="E27" s="10">
        <v>0.4</v>
      </c>
      <c r="F27" s="39">
        <v>2</v>
      </c>
      <c r="G27" s="41" t="s">
        <v>55</v>
      </c>
      <c r="H27" s="15">
        <v>18</v>
      </c>
      <c r="I27" s="4" t="s">
        <v>54</v>
      </c>
      <c r="J27" s="5" t="s">
        <v>60</v>
      </c>
      <c r="K27" s="6"/>
      <c r="L27" s="1">
        <v>1012</v>
      </c>
      <c r="M27" s="7" t="s">
        <v>333</v>
      </c>
      <c r="N27" s="8"/>
      <c r="O27" s="8">
        <v>3</v>
      </c>
      <c r="P27" s="9">
        <v>14</v>
      </c>
      <c r="Q27" s="8">
        <v>68</v>
      </c>
      <c r="R27" s="8">
        <v>79</v>
      </c>
      <c r="S27" s="9"/>
      <c r="T27" s="25"/>
    </row>
    <row r="28" spans="1:20" ht="42" customHeight="1">
      <c r="A28" s="23">
        <v>43277</v>
      </c>
      <c r="B28" s="13">
        <v>13</v>
      </c>
      <c r="C28" s="12">
        <v>28</v>
      </c>
      <c r="D28" s="4"/>
      <c r="E28" s="10">
        <v>0</v>
      </c>
      <c r="F28" s="39">
        <v>2</v>
      </c>
      <c r="G28" s="41" t="s">
        <v>72</v>
      </c>
      <c r="H28" s="15">
        <v>17</v>
      </c>
      <c r="I28" s="4" t="s">
        <v>67</v>
      </c>
      <c r="J28" s="5" t="s">
        <v>65</v>
      </c>
      <c r="K28" s="6"/>
      <c r="L28" s="1">
        <v>1014</v>
      </c>
      <c r="M28" s="7" t="s">
        <v>334</v>
      </c>
      <c r="N28" s="8"/>
      <c r="O28" s="8">
        <v>11</v>
      </c>
      <c r="P28" s="9">
        <v>10</v>
      </c>
      <c r="Q28" s="8">
        <v>47</v>
      </c>
      <c r="R28" s="8">
        <v>28</v>
      </c>
      <c r="S28" s="9"/>
      <c r="T28" s="25"/>
    </row>
    <row r="29" spans="1:20" ht="42" customHeight="1">
      <c r="A29" s="23">
        <v>43278</v>
      </c>
      <c r="B29" s="13">
        <v>15</v>
      </c>
      <c r="C29" s="12">
        <v>30</v>
      </c>
      <c r="D29" s="4" t="s">
        <v>335</v>
      </c>
      <c r="E29" s="10">
        <v>1.5</v>
      </c>
      <c r="F29" s="39">
        <v>4</v>
      </c>
      <c r="G29" s="41" t="s">
        <v>64</v>
      </c>
      <c r="H29" s="15">
        <v>37</v>
      </c>
      <c r="I29" s="4" t="s">
        <v>67</v>
      </c>
      <c r="J29" s="5" t="s">
        <v>54</v>
      </c>
      <c r="K29" s="6"/>
      <c r="L29" s="1">
        <v>1011</v>
      </c>
      <c r="M29" s="7" t="s">
        <v>336</v>
      </c>
      <c r="N29" s="8" t="s">
        <v>61</v>
      </c>
      <c r="O29" s="8">
        <v>8</v>
      </c>
      <c r="P29" s="9">
        <v>13</v>
      </c>
      <c r="Q29" s="8">
        <v>67</v>
      </c>
      <c r="R29" s="8">
        <v>40</v>
      </c>
      <c r="S29" s="9" t="s">
        <v>56</v>
      </c>
      <c r="T29" s="25"/>
    </row>
    <row r="30" spans="1:20" ht="42" customHeight="1">
      <c r="A30" s="23">
        <v>43279</v>
      </c>
      <c r="B30" s="13">
        <v>14</v>
      </c>
      <c r="C30" s="12">
        <v>23</v>
      </c>
      <c r="D30" s="4" t="s">
        <v>337</v>
      </c>
      <c r="E30" s="10">
        <v>12</v>
      </c>
      <c r="F30" s="39">
        <v>2</v>
      </c>
      <c r="G30" s="41" t="s">
        <v>63</v>
      </c>
      <c r="H30" s="15">
        <v>19</v>
      </c>
      <c r="I30" s="4" t="s">
        <v>58</v>
      </c>
      <c r="J30" s="5" t="s">
        <v>54</v>
      </c>
      <c r="K30" s="6"/>
      <c r="L30" s="1">
        <v>1020</v>
      </c>
      <c r="M30" s="7" t="s">
        <v>338</v>
      </c>
      <c r="N30" s="8" t="s">
        <v>61</v>
      </c>
      <c r="O30" s="8">
        <v>8</v>
      </c>
      <c r="P30" s="9">
        <v>13</v>
      </c>
      <c r="Q30" s="8">
        <v>60</v>
      </c>
      <c r="R30" s="8">
        <v>41</v>
      </c>
      <c r="S30" s="9" t="s">
        <v>56</v>
      </c>
      <c r="T30" s="25"/>
    </row>
    <row r="31" spans="1:20" ht="42" customHeight="1">
      <c r="A31" s="23">
        <v>43280</v>
      </c>
      <c r="B31" s="13">
        <v>15</v>
      </c>
      <c r="C31" s="12">
        <v>23</v>
      </c>
      <c r="D31" s="4" t="s">
        <v>339</v>
      </c>
      <c r="E31" s="10">
        <v>2</v>
      </c>
      <c r="F31" s="39">
        <v>2</v>
      </c>
      <c r="G31" s="41" t="s">
        <v>69</v>
      </c>
      <c r="H31" s="15">
        <v>18</v>
      </c>
      <c r="I31" s="4" t="s">
        <v>58</v>
      </c>
      <c r="J31" s="5" t="s">
        <v>58</v>
      </c>
      <c r="K31" s="6"/>
      <c r="L31" s="1">
        <v>1013</v>
      </c>
      <c r="M31" s="7" t="s">
        <v>340</v>
      </c>
      <c r="N31" s="8"/>
      <c r="O31" s="8">
        <v>0.5</v>
      </c>
      <c r="P31" s="9">
        <v>13</v>
      </c>
      <c r="Q31" s="8">
        <v>78</v>
      </c>
      <c r="R31" s="8">
        <v>98</v>
      </c>
      <c r="S31" s="9" t="s">
        <v>56</v>
      </c>
      <c r="T31" s="25"/>
    </row>
    <row r="32" spans="1:20" ht="42" customHeight="1">
      <c r="A32" s="23">
        <v>43281</v>
      </c>
      <c r="B32" s="13">
        <v>16</v>
      </c>
      <c r="C32" s="12">
        <v>26</v>
      </c>
      <c r="D32" s="4"/>
      <c r="E32" s="10">
        <v>0</v>
      </c>
      <c r="F32" s="39">
        <v>2</v>
      </c>
      <c r="G32" s="41" t="s">
        <v>64</v>
      </c>
      <c r="H32" s="15">
        <v>18</v>
      </c>
      <c r="I32" s="4" t="s">
        <v>67</v>
      </c>
      <c r="J32" s="5" t="s">
        <v>54</v>
      </c>
      <c r="K32" s="6"/>
      <c r="L32" s="1">
        <v>1011</v>
      </c>
      <c r="M32" s="7" t="s">
        <v>341</v>
      </c>
      <c r="N32" s="8" t="s">
        <v>61</v>
      </c>
      <c r="O32" s="8">
        <v>9</v>
      </c>
      <c r="P32" s="9">
        <v>13</v>
      </c>
      <c r="Q32" s="8">
        <v>72</v>
      </c>
      <c r="R32" s="8">
        <v>42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17.016666666666666</v>
      </c>
      <c r="E100" s="82" t="s">
        <v>31</v>
      </c>
      <c r="F100" s="82"/>
      <c r="G100" s="82"/>
      <c r="H100" s="82"/>
      <c r="I100" s="17">
        <f>SUM(E3:E33)</f>
        <v>36.599999999999994</v>
      </c>
      <c r="J100" s="82" t="s">
        <v>38</v>
      </c>
      <c r="K100" s="82"/>
      <c r="L100" s="18">
        <f>SUM(O3:O33)</f>
        <v>237</v>
      </c>
    </row>
    <row r="101" spans="1:12" ht="30" customHeight="1">
      <c r="A101" s="82" t="s">
        <v>27</v>
      </c>
      <c r="B101" s="82"/>
      <c r="C101" s="82"/>
      <c r="D101" s="16">
        <f>AVERAGE(B3:B33)</f>
        <v>10.666666666666666</v>
      </c>
      <c r="E101" s="82" t="s">
        <v>32</v>
      </c>
      <c r="F101" s="82"/>
      <c r="G101" s="82"/>
      <c r="H101" s="82"/>
      <c r="I101" s="17">
        <f>AVERAGE(E3:E33)</f>
        <v>1.2199999999999998</v>
      </c>
      <c r="J101" s="82" t="s">
        <v>39</v>
      </c>
      <c r="K101" s="82"/>
      <c r="L101" s="18">
        <f>COUNTIF(R3:R33,"&lt;31")</f>
        <v>9</v>
      </c>
    </row>
    <row r="102" spans="1:12" ht="30" customHeight="1">
      <c r="A102" s="82" t="s">
        <v>28</v>
      </c>
      <c r="B102" s="82"/>
      <c r="C102" s="82"/>
      <c r="D102" s="16">
        <f>AVERAGE(C3:C33)</f>
        <v>23.366666666666667</v>
      </c>
      <c r="E102" s="82" t="s">
        <v>33</v>
      </c>
      <c r="F102" s="82"/>
      <c r="G102" s="82"/>
      <c r="H102" s="82"/>
      <c r="I102" s="17">
        <f>MAX(E3:E33)</f>
        <v>12</v>
      </c>
      <c r="J102" s="82" t="s">
        <v>41</v>
      </c>
      <c r="K102" s="82"/>
      <c r="L102" s="18">
        <f>COUNTIF(C3:C33,"&gt;19")</f>
        <v>25</v>
      </c>
    </row>
    <row r="103" spans="1:12" ht="30" customHeight="1">
      <c r="A103" s="82" t="s">
        <v>23</v>
      </c>
      <c r="B103" s="82"/>
      <c r="C103" s="82"/>
      <c r="D103" s="18">
        <f>MAX(B3:B33,C3:C33)</f>
        <v>34</v>
      </c>
      <c r="E103" s="82" t="s">
        <v>34</v>
      </c>
      <c r="F103" s="82"/>
      <c r="G103" s="82"/>
      <c r="H103" s="82"/>
      <c r="I103" s="18">
        <f>COUNTA(S3:S33)</f>
        <v>9</v>
      </c>
      <c r="J103" s="82" t="s">
        <v>37</v>
      </c>
      <c r="K103" s="82"/>
      <c r="L103" s="18">
        <f>COUNTA(N3:N33)</f>
        <v>3</v>
      </c>
    </row>
    <row r="104" spans="1:12" ht="30" customHeight="1">
      <c r="A104" s="82" t="s">
        <v>24</v>
      </c>
      <c r="B104" s="82"/>
      <c r="C104" s="82"/>
      <c r="D104" s="18">
        <f>MIN(B3:B33,C3:C33)</f>
        <v>4</v>
      </c>
      <c r="E104" s="82" t="s">
        <v>35</v>
      </c>
      <c r="F104" s="82"/>
      <c r="G104" s="82"/>
      <c r="H104" s="82"/>
      <c r="I104" s="18">
        <f>COUNTIF(S3:S33,"R")</f>
        <v>9</v>
      </c>
      <c r="J104" s="82" t="s">
        <v>45</v>
      </c>
      <c r="K104" s="82"/>
      <c r="L104" s="43">
        <f>AVERAGE(F3:F33)</f>
        <v>2.566666666666667</v>
      </c>
    </row>
    <row r="105" spans="1:12" ht="30" customHeight="1">
      <c r="A105" s="82" t="s">
        <v>26</v>
      </c>
      <c r="B105" s="82"/>
      <c r="C105" s="82"/>
      <c r="D105" s="18">
        <f>MAX(B3:B33)</f>
        <v>17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22</v>
      </c>
    </row>
    <row r="106" spans="1:12" ht="30" customHeight="1">
      <c r="A106" s="82" t="s">
        <v>25</v>
      </c>
      <c r="B106" s="82"/>
      <c r="C106" s="82"/>
      <c r="D106" s="18">
        <f>MIN(C3:C33)</f>
        <v>16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0</v>
      </c>
      <c r="E107" s="82" t="s">
        <v>42</v>
      </c>
      <c r="F107" s="82"/>
      <c r="G107" s="82"/>
      <c r="H107" s="82"/>
      <c r="I107" s="17">
        <f>MAX(H3:H33)</f>
        <v>39</v>
      </c>
      <c r="J107" s="82" t="s">
        <v>48</v>
      </c>
      <c r="K107" s="82"/>
      <c r="L107" s="19">
        <v>36.6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1025</v>
      </c>
      <c r="J108" s="82" t="s">
        <v>49</v>
      </c>
      <c r="K108" s="82"/>
      <c r="L108" s="19"/>
    </row>
    <row r="109" spans="1:12" ht="30" customHeight="1">
      <c r="A109" s="82" t="s">
        <v>40</v>
      </c>
      <c r="B109" s="82"/>
      <c r="C109" s="82"/>
      <c r="D109" s="18">
        <f>MIN(P3:P33)</f>
        <v>2</v>
      </c>
      <c r="E109" s="82" t="s">
        <v>44</v>
      </c>
      <c r="F109" s="82"/>
      <c r="G109" s="82"/>
      <c r="H109" s="82"/>
      <c r="I109" s="18">
        <f>MIN(L3:L33)</f>
        <v>1005</v>
      </c>
      <c r="J109" s="82"/>
      <c r="K109" s="82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19</v>
      </c>
      <c r="O1" s="65" t="s">
        <v>20</v>
      </c>
      <c r="P1" s="67" t="s">
        <v>345</v>
      </c>
      <c r="Q1" s="65" t="s">
        <v>344</v>
      </c>
      <c r="R1" s="65" t="s">
        <v>51</v>
      </c>
      <c r="S1" s="67" t="s">
        <v>343</v>
      </c>
      <c r="T1" s="63" t="s">
        <v>53</v>
      </c>
    </row>
    <row r="2" spans="1:20" ht="42" customHeight="1">
      <c r="A2" s="22" t="s">
        <v>79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43282</v>
      </c>
      <c r="B3" s="13">
        <v>10</v>
      </c>
      <c r="C3" s="12">
        <v>21</v>
      </c>
      <c r="D3" s="4" t="s">
        <v>59</v>
      </c>
      <c r="E3" s="10">
        <v>9.3</v>
      </c>
      <c r="F3" s="39">
        <v>3</v>
      </c>
      <c r="G3" s="41" t="s">
        <v>66</v>
      </c>
      <c r="H3" s="15">
        <v>27</v>
      </c>
      <c r="I3" s="4" t="s">
        <v>58</v>
      </c>
      <c r="J3" s="5" t="s">
        <v>60</v>
      </c>
      <c r="K3" s="6"/>
      <c r="L3" s="1">
        <v>1010</v>
      </c>
      <c r="M3" s="7" t="s">
        <v>342</v>
      </c>
      <c r="N3" s="8"/>
      <c r="O3" s="8">
        <v>1</v>
      </c>
      <c r="P3" s="9">
        <v>8</v>
      </c>
      <c r="Q3" s="8">
        <v>87</v>
      </c>
      <c r="R3" s="20">
        <v>93</v>
      </c>
      <c r="S3" s="45" t="s">
        <v>56</v>
      </c>
      <c r="T3" s="24"/>
    </row>
    <row r="4" spans="1:20" ht="42" customHeight="1">
      <c r="A4" s="23">
        <v>43283</v>
      </c>
      <c r="B4" s="13">
        <v>8</v>
      </c>
      <c r="C4" s="12">
        <v>24</v>
      </c>
      <c r="D4" s="4"/>
      <c r="E4" s="10">
        <v>0</v>
      </c>
      <c r="F4" s="39">
        <v>2</v>
      </c>
      <c r="G4" s="41" t="s">
        <v>55</v>
      </c>
      <c r="H4" s="15">
        <v>23</v>
      </c>
      <c r="I4" s="4" t="s">
        <v>67</v>
      </c>
      <c r="J4" s="5" t="s">
        <v>65</v>
      </c>
      <c r="K4" s="6"/>
      <c r="L4" s="1">
        <v>1024</v>
      </c>
      <c r="M4" s="7" t="s">
        <v>346</v>
      </c>
      <c r="N4" s="8"/>
      <c r="O4" s="8">
        <v>14</v>
      </c>
      <c r="P4" s="9">
        <v>7</v>
      </c>
      <c r="Q4" s="8">
        <v>50</v>
      </c>
      <c r="R4" s="8">
        <v>16</v>
      </c>
      <c r="S4" s="9"/>
      <c r="T4" s="25"/>
    </row>
    <row r="5" spans="1:20" ht="42" customHeight="1">
      <c r="A5" s="23">
        <v>43284</v>
      </c>
      <c r="B5" s="13">
        <v>9</v>
      </c>
      <c r="C5" s="12">
        <v>28</v>
      </c>
      <c r="D5" s="4"/>
      <c r="E5" s="10">
        <v>0</v>
      </c>
      <c r="F5" s="39">
        <v>3</v>
      </c>
      <c r="G5" s="41" t="s">
        <v>55</v>
      </c>
      <c r="H5" s="15">
        <v>28</v>
      </c>
      <c r="I5" s="4" t="s">
        <v>67</v>
      </c>
      <c r="J5" s="5" t="s">
        <v>65</v>
      </c>
      <c r="K5" s="6"/>
      <c r="L5" s="1">
        <v>1016</v>
      </c>
      <c r="M5" s="7" t="s">
        <v>347</v>
      </c>
      <c r="N5" s="8"/>
      <c r="O5" s="8">
        <v>14.5</v>
      </c>
      <c r="P5" s="9">
        <v>8</v>
      </c>
      <c r="Q5" s="8">
        <v>43</v>
      </c>
      <c r="R5" s="8">
        <v>11</v>
      </c>
      <c r="S5" s="9"/>
      <c r="T5" s="25"/>
    </row>
    <row r="6" spans="1:20" ht="42" customHeight="1">
      <c r="A6" s="23">
        <v>43285</v>
      </c>
      <c r="B6" s="13">
        <v>13</v>
      </c>
      <c r="C6" s="12">
        <v>24</v>
      </c>
      <c r="D6" s="4"/>
      <c r="E6" s="10">
        <v>0</v>
      </c>
      <c r="F6" s="39">
        <v>2</v>
      </c>
      <c r="G6" s="41" t="s">
        <v>74</v>
      </c>
      <c r="H6" s="15">
        <v>19</v>
      </c>
      <c r="I6" s="4" t="s">
        <v>67</v>
      </c>
      <c r="J6" s="5" t="s">
        <v>54</v>
      </c>
      <c r="K6" s="6"/>
      <c r="L6" s="1">
        <v>1017</v>
      </c>
      <c r="M6" s="7" t="s">
        <v>348</v>
      </c>
      <c r="N6" s="8"/>
      <c r="O6" s="8">
        <v>9</v>
      </c>
      <c r="P6" s="9">
        <v>11</v>
      </c>
      <c r="Q6" s="8">
        <v>50</v>
      </c>
      <c r="R6" s="8">
        <v>39</v>
      </c>
      <c r="S6" s="9"/>
      <c r="T6" s="25"/>
    </row>
    <row r="7" spans="1:20" ht="42" customHeight="1">
      <c r="A7" s="23">
        <v>43286</v>
      </c>
      <c r="B7" s="13">
        <v>11</v>
      </c>
      <c r="C7" s="12">
        <v>24</v>
      </c>
      <c r="D7" s="4"/>
      <c r="E7" s="10">
        <v>0</v>
      </c>
      <c r="F7" s="39">
        <v>3</v>
      </c>
      <c r="G7" s="41" t="s">
        <v>74</v>
      </c>
      <c r="H7" s="15">
        <v>21</v>
      </c>
      <c r="I7" s="4" t="s">
        <v>54</v>
      </c>
      <c r="J7" s="5" t="s">
        <v>54</v>
      </c>
      <c r="K7" s="6"/>
      <c r="L7" s="1">
        <v>1019</v>
      </c>
      <c r="M7" s="7" t="s">
        <v>349</v>
      </c>
      <c r="N7" s="8"/>
      <c r="O7" s="8">
        <v>10</v>
      </c>
      <c r="P7" s="9">
        <v>9</v>
      </c>
      <c r="Q7" s="8">
        <v>48</v>
      </c>
      <c r="R7" s="8">
        <v>34</v>
      </c>
      <c r="S7" s="9"/>
      <c r="T7" s="25"/>
    </row>
    <row r="8" spans="1:20" ht="42" customHeight="1">
      <c r="A8" s="23">
        <v>43287</v>
      </c>
      <c r="B8" s="13">
        <v>10</v>
      </c>
      <c r="C8" s="12">
        <v>19</v>
      </c>
      <c r="D8" s="4" t="s">
        <v>350</v>
      </c>
      <c r="E8" s="10">
        <v>4.8</v>
      </c>
      <c r="F8" s="39">
        <v>3</v>
      </c>
      <c r="G8" s="41" t="s">
        <v>74</v>
      </c>
      <c r="H8" s="15">
        <v>24</v>
      </c>
      <c r="I8" s="4" t="s">
        <v>54</v>
      </c>
      <c r="J8" s="5" t="s">
        <v>54</v>
      </c>
      <c r="K8" s="6"/>
      <c r="L8" s="1">
        <v>1021</v>
      </c>
      <c r="M8" s="7" t="s">
        <v>351</v>
      </c>
      <c r="N8" s="8"/>
      <c r="O8" s="8">
        <v>7</v>
      </c>
      <c r="P8" s="9">
        <v>7</v>
      </c>
      <c r="Q8" s="8">
        <v>59</v>
      </c>
      <c r="R8" s="8">
        <v>55</v>
      </c>
      <c r="S8" s="9" t="s">
        <v>56</v>
      </c>
      <c r="T8" s="25"/>
    </row>
    <row r="9" spans="1:20" ht="42" customHeight="1">
      <c r="A9" s="23">
        <v>43288</v>
      </c>
      <c r="B9" s="13">
        <v>9</v>
      </c>
      <c r="C9" s="12">
        <v>15</v>
      </c>
      <c r="D9" s="4" t="s">
        <v>87</v>
      </c>
      <c r="E9" s="10">
        <v>19</v>
      </c>
      <c r="F9" s="39">
        <v>3</v>
      </c>
      <c r="G9" s="41" t="s">
        <v>66</v>
      </c>
      <c r="H9" s="15">
        <v>22</v>
      </c>
      <c r="I9" s="4" t="s">
        <v>54</v>
      </c>
      <c r="J9" s="5" t="s">
        <v>58</v>
      </c>
      <c r="K9" s="6"/>
      <c r="L9" s="1">
        <v>1020</v>
      </c>
      <c r="M9" s="7" t="s">
        <v>352</v>
      </c>
      <c r="N9" s="8"/>
      <c r="O9" s="8">
        <v>0.5</v>
      </c>
      <c r="P9" s="9">
        <v>7</v>
      </c>
      <c r="Q9" s="8">
        <v>86</v>
      </c>
      <c r="R9" s="8">
        <v>96</v>
      </c>
      <c r="S9" s="9" t="s">
        <v>56</v>
      </c>
      <c r="T9" s="25"/>
    </row>
    <row r="10" spans="1:20" ht="42" customHeight="1">
      <c r="A10" s="23">
        <v>43289</v>
      </c>
      <c r="B10" s="13">
        <v>10</v>
      </c>
      <c r="C10" s="12">
        <v>17</v>
      </c>
      <c r="D10" s="4" t="s">
        <v>75</v>
      </c>
      <c r="E10" s="10">
        <v>1.4</v>
      </c>
      <c r="F10" s="39">
        <v>3</v>
      </c>
      <c r="G10" s="41" t="s">
        <v>74</v>
      </c>
      <c r="H10" s="15">
        <v>23</v>
      </c>
      <c r="I10" s="4" t="s">
        <v>58</v>
      </c>
      <c r="J10" s="5" t="s">
        <v>60</v>
      </c>
      <c r="K10" s="6"/>
      <c r="L10" s="1">
        <v>1028</v>
      </c>
      <c r="M10" s="7" t="s">
        <v>353</v>
      </c>
      <c r="N10" s="8"/>
      <c r="O10" s="8">
        <v>2</v>
      </c>
      <c r="P10" s="9">
        <v>8</v>
      </c>
      <c r="Q10" s="8">
        <v>77</v>
      </c>
      <c r="R10" s="8">
        <v>82</v>
      </c>
      <c r="S10" s="9" t="s">
        <v>56</v>
      </c>
      <c r="T10" s="25"/>
    </row>
    <row r="11" spans="1:20" ht="42" customHeight="1">
      <c r="A11" s="23">
        <v>43290</v>
      </c>
      <c r="B11" s="13">
        <v>10</v>
      </c>
      <c r="C11" s="12">
        <v>18</v>
      </c>
      <c r="D11" s="4" t="s">
        <v>354</v>
      </c>
      <c r="E11" s="10">
        <v>7</v>
      </c>
      <c r="F11" s="39">
        <v>3</v>
      </c>
      <c r="G11" s="41" t="s">
        <v>66</v>
      </c>
      <c r="H11" s="15">
        <v>21</v>
      </c>
      <c r="I11" s="4" t="s">
        <v>54</v>
      </c>
      <c r="J11" s="5" t="s">
        <v>60</v>
      </c>
      <c r="K11" s="6"/>
      <c r="L11" s="1">
        <v>1025</v>
      </c>
      <c r="M11" s="7" t="s">
        <v>355</v>
      </c>
      <c r="N11" s="8"/>
      <c r="O11" s="8">
        <v>2.5</v>
      </c>
      <c r="P11" s="9">
        <v>7</v>
      </c>
      <c r="Q11" s="8">
        <v>88</v>
      </c>
      <c r="R11" s="8">
        <v>84</v>
      </c>
      <c r="S11" s="9" t="s">
        <v>56</v>
      </c>
      <c r="T11" s="25"/>
    </row>
    <row r="12" spans="1:20" ht="42" customHeight="1">
      <c r="A12" s="23">
        <v>43291</v>
      </c>
      <c r="B12" s="13">
        <v>9</v>
      </c>
      <c r="C12" s="12">
        <v>16</v>
      </c>
      <c r="D12" s="4" t="s">
        <v>91</v>
      </c>
      <c r="E12" s="10">
        <v>1</v>
      </c>
      <c r="F12" s="39">
        <v>4</v>
      </c>
      <c r="G12" s="41" t="s">
        <v>74</v>
      </c>
      <c r="H12" s="15">
        <v>33</v>
      </c>
      <c r="I12" s="4" t="s">
        <v>58</v>
      </c>
      <c r="J12" s="5" t="s">
        <v>60</v>
      </c>
      <c r="K12" s="6"/>
      <c r="L12" s="1">
        <v>1021</v>
      </c>
      <c r="M12" s="7" t="s">
        <v>356</v>
      </c>
      <c r="N12" s="8"/>
      <c r="O12" s="8">
        <v>1</v>
      </c>
      <c r="P12" s="9">
        <v>8</v>
      </c>
      <c r="Q12" s="8">
        <v>83</v>
      </c>
      <c r="R12" s="8">
        <v>93</v>
      </c>
      <c r="S12" s="9" t="s">
        <v>56</v>
      </c>
      <c r="T12" s="25"/>
    </row>
    <row r="13" spans="1:20" ht="42" customHeight="1">
      <c r="A13" s="23">
        <v>43292</v>
      </c>
      <c r="B13" s="13">
        <v>10</v>
      </c>
      <c r="C13" s="12">
        <v>20</v>
      </c>
      <c r="D13" s="4"/>
      <c r="E13" s="10">
        <v>0</v>
      </c>
      <c r="F13" s="39">
        <v>3</v>
      </c>
      <c r="G13" s="41" t="s">
        <v>74</v>
      </c>
      <c r="H13" s="15">
        <v>22</v>
      </c>
      <c r="I13" s="4" t="s">
        <v>54</v>
      </c>
      <c r="J13" s="5" t="s">
        <v>54</v>
      </c>
      <c r="K13" s="6"/>
      <c r="L13" s="1">
        <v>1021</v>
      </c>
      <c r="M13" s="7" t="s">
        <v>95</v>
      </c>
      <c r="N13" s="8"/>
      <c r="O13" s="8">
        <v>9</v>
      </c>
      <c r="P13" s="9">
        <v>7</v>
      </c>
      <c r="Q13" s="8">
        <v>65</v>
      </c>
      <c r="R13" s="8">
        <v>35</v>
      </c>
      <c r="S13" s="9"/>
      <c r="T13" s="25"/>
    </row>
    <row r="14" spans="1:20" ht="42" customHeight="1">
      <c r="A14" s="23">
        <v>43293</v>
      </c>
      <c r="B14" s="13">
        <v>9</v>
      </c>
      <c r="C14" s="12">
        <v>22</v>
      </c>
      <c r="D14" s="4"/>
      <c r="E14" s="10">
        <v>0</v>
      </c>
      <c r="F14" s="39">
        <v>3</v>
      </c>
      <c r="G14" s="41" t="s">
        <v>74</v>
      </c>
      <c r="H14" s="15">
        <v>23</v>
      </c>
      <c r="I14" s="4" t="s">
        <v>54</v>
      </c>
      <c r="J14" s="5" t="s">
        <v>65</v>
      </c>
      <c r="K14" s="6"/>
      <c r="L14" s="1">
        <v>1023</v>
      </c>
      <c r="M14" s="7" t="s">
        <v>357</v>
      </c>
      <c r="N14" s="8"/>
      <c r="O14" s="8">
        <v>11</v>
      </c>
      <c r="P14" s="9">
        <v>7</v>
      </c>
      <c r="Q14" s="8">
        <v>61</v>
      </c>
      <c r="R14" s="8">
        <v>29</v>
      </c>
      <c r="S14" s="9"/>
      <c r="T14" s="25"/>
    </row>
    <row r="15" spans="1:20" ht="42" customHeight="1">
      <c r="A15" s="23">
        <v>43294</v>
      </c>
      <c r="B15" s="13">
        <v>11</v>
      </c>
      <c r="C15" s="12">
        <v>27</v>
      </c>
      <c r="D15" s="4"/>
      <c r="E15" s="10">
        <v>0</v>
      </c>
      <c r="F15" s="39">
        <v>3</v>
      </c>
      <c r="G15" s="41" t="s">
        <v>57</v>
      </c>
      <c r="H15" s="15">
        <v>28</v>
      </c>
      <c r="I15" s="4" t="s">
        <v>54</v>
      </c>
      <c r="J15" s="5" t="s">
        <v>54</v>
      </c>
      <c r="K15" s="6"/>
      <c r="L15" s="1">
        <v>1020</v>
      </c>
      <c r="M15" s="7" t="s">
        <v>358</v>
      </c>
      <c r="N15" s="8"/>
      <c r="O15" s="8">
        <v>7</v>
      </c>
      <c r="P15" s="9">
        <v>10</v>
      </c>
      <c r="Q15" s="8">
        <v>45</v>
      </c>
      <c r="R15" s="8">
        <v>55</v>
      </c>
      <c r="S15" s="9"/>
      <c r="T15" s="25"/>
    </row>
    <row r="16" spans="1:20" ht="42" customHeight="1">
      <c r="A16" s="23">
        <v>43295</v>
      </c>
      <c r="B16" s="13">
        <v>13</v>
      </c>
      <c r="C16" s="12">
        <v>23</v>
      </c>
      <c r="D16" s="4" t="s">
        <v>94</v>
      </c>
      <c r="E16" s="10">
        <v>1.5</v>
      </c>
      <c r="F16" s="39">
        <v>2</v>
      </c>
      <c r="G16" s="41" t="s">
        <v>66</v>
      </c>
      <c r="H16" s="15">
        <v>18</v>
      </c>
      <c r="I16" s="4" t="s">
        <v>54</v>
      </c>
      <c r="J16" s="5" t="s">
        <v>60</v>
      </c>
      <c r="K16" s="6"/>
      <c r="L16" s="1">
        <v>1014</v>
      </c>
      <c r="M16" s="7" t="s">
        <v>359</v>
      </c>
      <c r="N16" s="8"/>
      <c r="O16" s="8">
        <v>2</v>
      </c>
      <c r="P16" s="9">
        <v>11</v>
      </c>
      <c r="Q16" s="8">
        <v>76</v>
      </c>
      <c r="R16" s="8">
        <v>84</v>
      </c>
      <c r="S16" s="9" t="s">
        <v>56</v>
      </c>
      <c r="T16" s="25"/>
    </row>
    <row r="17" spans="1:20" ht="42" customHeight="1">
      <c r="A17" s="23">
        <v>43296</v>
      </c>
      <c r="B17" s="13">
        <v>8</v>
      </c>
      <c r="C17" s="12">
        <v>19</v>
      </c>
      <c r="D17" s="4"/>
      <c r="E17" s="10">
        <v>0</v>
      </c>
      <c r="F17" s="39">
        <v>3</v>
      </c>
      <c r="G17" s="41" t="s">
        <v>66</v>
      </c>
      <c r="H17" s="15">
        <v>21</v>
      </c>
      <c r="I17" s="4" t="s">
        <v>67</v>
      </c>
      <c r="J17" s="5" t="s">
        <v>54</v>
      </c>
      <c r="K17" s="6"/>
      <c r="L17" s="1">
        <v>1020</v>
      </c>
      <c r="M17" s="7" t="s">
        <v>360</v>
      </c>
      <c r="N17" s="8"/>
      <c r="O17" s="8">
        <v>8</v>
      </c>
      <c r="P17" s="9">
        <v>7</v>
      </c>
      <c r="Q17" s="8">
        <v>65</v>
      </c>
      <c r="R17" s="8">
        <v>45</v>
      </c>
      <c r="S17" s="9"/>
      <c r="T17" s="25"/>
    </row>
    <row r="18" spans="1:20" ht="42" customHeight="1">
      <c r="A18" s="23">
        <v>43297</v>
      </c>
      <c r="B18" s="13">
        <v>8</v>
      </c>
      <c r="C18" s="12">
        <v>19</v>
      </c>
      <c r="D18" s="4" t="s">
        <v>361</v>
      </c>
      <c r="E18" s="44">
        <v>1.3</v>
      </c>
      <c r="F18" s="39">
        <v>3</v>
      </c>
      <c r="G18" s="41" t="s">
        <v>74</v>
      </c>
      <c r="H18" s="15">
        <v>29</v>
      </c>
      <c r="I18" s="4" t="s">
        <v>54</v>
      </c>
      <c r="J18" s="5" t="s">
        <v>54</v>
      </c>
      <c r="K18" s="6"/>
      <c r="L18" s="1">
        <v>1019</v>
      </c>
      <c r="M18" s="7" t="s">
        <v>362</v>
      </c>
      <c r="N18" s="8"/>
      <c r="O18" s="8">
        <v>4</v>
      </c>
      <c r="P18" s="9">
        <v>7</v>
      </c>
      <c r="Q18" s="8">
        <v>65</v>
      </c>
      <c r="R18" s="8">
        <v>65</v>
      </c>
      <c r="S18" s="9" t="s">
        <v>56</v>
      </c>
      <c r="T18" s="25"/>
    </row>
    <row r="19" spans="1:20" ht="42" customHeight="1">
      <c r="A19" s="23">
        <v>44759</v>
      </c>
      <c r="B19" s="13">
        <v>6</v>
      </c>
      <c r="C19" s="12">
        <v>22</v>
      </c>
      <c r="D19" s="4"/>
      <c r="E19" s="10">
        <v>0</v>
      </c>
      <c r="F19" s="39">
        <v>2</v>
      </c>
      <c r="G19" s="41" t="s">
        <v>74</v>
      </c>
      <c r="H19" s="15">
        <v>19</v>
      </c>
      <c r="I19" s="4" t="s">
        <v>67</v>
      </c>
      <c r="J19" s="5" t="s">
        <v>65</v>
      </c>
      <c r="K19" s="6"/>
      <c r="L19" s="1">
        <v>1027</v>
      </c>
      <c r="M19" s="7" t="s">
        <v>363</v>
      </c>
      <c r="N19" s="8"/>
      <c r="O19" s="8">
        <v>14</v>
      </c>
      <c r="P19" s="9">
        <v>4</v>
      </c>
      <c r="Q19" s="8">
        <v>43</v>
      </c>
      <c r="R19" s="8">
        <v>13</v>
      </c>
      <c r="S19" s="9"/>
      <c r="T19" s="25"/>
    </row>
    <row r="20" spans="1:20" ht="42" customHeight="1">
      <c r="A20" s="23">
        <v>43299</v>
      </c>
      <c r="B20" s="46">
        <v>7</v>
      </c>
      <c r="C20" s="47">
        <v>27</v>
      </c>
      <c r="E20" s="48">
        <v>0</v>
      </c>
      <c r="F20" s="49">
        <v>2</v>
      </c>
      <c r="G20" s="50" t="s">
        <v>74</v>
      </c>
      <c r="H20" s="51">
        <v>15</v>
      </c>
      <c r="I20" s="53" t="s">
        <v>67</v>
      </c>
      <c r="J20" s="54" t="s">
        <v>65</v>
      </c>
      <c r="L20" s="52">
        <v>1025</v>
      </c>
      <c r="M20" s="55"/>
      <c r="O20" s="56">
        <v>12</v>
      </c>
      <c r="P20" s="57">
        <v>5</v>
      </c>
      <c r="Q20" s="56">
        <v>35</v>
      </c>
      <c r="R20" s="56">
        <v>20</v>
      </c>
      <c r="T20" s="62"/>
    </row>
    <row r="21" spans="1:20" ht="42" customHeight="1">
      <c r="A21" s="23">
        <v>43300</v>
      </c>
      <c r="B21" s="13">
        <v>12</v>
      </c>
      <c r="C21" s="12">
        <v>32</v>
      </c>
      <c r="D21" s="4"/>
      <c r="E21" s="10">
        <v>0</v>
      </c>
      <c r="F21" s="39">
        <v>2</v>
      </c>
      <c r="G21" s="41" t="s">
        <v>77</v>
      </c>
      <c r="H21" s="15">
        <v>18</v>
      </c>
      <c r="I21" s="4" t="s">
        <v>67</v>
      </c>
      <c r="J21" s="5" t="s">
        <v>70</v>
      </c>
      <c r="K21" s="6"/>
      <c r="L21" s="1">
        <v>1020</v>
      </c>
      <c r="M21" s="7"/>
      <c r="N21" s="8"/>
      <c r="O21" s="8">
        <v>14</v>
      </c>
      <c r="P21" s="9">
        <v>10</v>
      </c>
      <c r="Q21" s="8">
        <v>30</v>
      </c>
      <c r="R21" s="8">
        <v>9</v>
      </c>
      <c r="S21" s="9"/>
      <c r="T21" s="25"/>
    </row>
    <row r="22" spans="1:20" ht="42" customHeight="1">
      <c r="A22" s="23">
        <v>43301</v>
      </c>
      <c r="B22" s="13">
        <v>14</v>
      </c>
      <c r="C22" s="12">
        <v>32</v>
      </c>
      <c r="D22" s="4"/>
      <c r="E22" s="10">
        <v>0</v>
      </c>
      <c r="F22" s="39">
        <v>3</v>
      </c>
      <c r="G22" s="41" t="s">
        <v>55</v>
      </c>
      <c r="H22" s="15">
        <v>25</v>
      </c>
      <c r="I22" s="4" t="s">
        <v>54</v>
      </c>
      <c r="J22" s="5" t="s">
        <v>65</v>
      </c>
      <c r="K22" s="6"/>
      <c r="L22" s="1">
        <v>1015</v>
      </c>
      <c r="M22" s="7"/>
      <c r="N22" s="8"/>
      <c r="O22" s="8">
        <v>11</v>
      </c>
      <c r="P22" s="9">
        <v>12</v>
      </c>
      <c r="Q22" s="8">
        <v>40</v>
      </c>
      <c r="R22" s="8">
        <v>25</v>
      </c>
      <c r="S22" s="9"/>
      <c r="T22" s="25"/>
    </row>
    <row r="23" spans="1:20" ht="42" customHeight="1">
      <c r="A23" s="23">
        <v>43302</v>
      </c>
      <c r="B23" s="13">
        <v>16</v>
      </c>
      <c r="C23" s="12">
        <v>26</v>
      </c>
      <c r="D23" s="4" t="s">
        <v>59</v>
      </c>
      <c r="E23" s="10">
        <v>2.8</v>
      </c>
      <c r="F23" s="39">
        <v>3</v>
      </c>
      <c r="G23" s="41" t="s">
        <v>57</v>
      </c>
      <c r="H23" s="15">
        <v>22</v>
      </c>
      <c r="I23" s="4" t="s">
        <v>54</v>
      </c>
      <c r="J23" s="5" t="s">
        <v>60</v>
      </c>
      <c r="K23" s="6"/>
      <c r="L23" s="1">
        <v>1018</v>
      </c>
      <c r="M23" s="7"/>
      <c r="N23" s="8"/>
      <c r="O23" s="8">
        <v>2</v>
      </c>
      <c r="P23" s="9">
        <v>15</v>
      </c>
      <c r="Q23" s="8">
        <v>70</v>
      </c>
      <c r="R23" s="8">
        <v>85</v>
      </c>
      <c r="S23" s="9" t="s">
        <v>56</v>
      </c>
      <c r="T23" s="25"/>
    </row>
    <row r="24" spans="1:20" ht="42" customHeight="1">
      <c r="A24" s="23">
        <v>43303</v>
      </c>
      <c r="B24" s="13">
        <v>12</v>
      </c>
      <c r="C24" s="12">
        <v>27</v>
      </c>
      <c r="D24" s="4"/>
      <c r="E24" s="10">
        <v>0</v>
      </c>
      <c r="F24" s="39">
        <v>3</v>
      </c>
      <c r="G24" s="41" t="s">
        <v>74</v>
      </c>
      <c r="H24" s="15">
        <v>25</v>
      </c>
      <c r="I24" s="4" t="s">
        <v>67</v>
      </c>
      <c r="J24" s="5" t="s">
        <v>65</v>
      </c>
      <c r="K24" s="6"/>
      <c r="L24" s="1">
        <v>1015</v>
      </c>
      <c r="M24" s="7"/>
      <c r="N24" s="8"/>
      <c r="O24" s="8">
        <v>12</v>
      </c>
      <c r="P24" s="9">
        <v>10</v>
      </c>
      <c r="Q24" s="8">
        <v>55</v>
      </c>
      <c r="R24" s="8">
        <v>25</v>
      </c>
      <c r="S24" s="9"/>
      <c r="T24" s="25"/>
    </row>
    <row r="25" spans="1:20" ht="42" customHeight="1">
      <c r="A25" s="23">
        <v>43304</v>
      </c>
      <c r="B25" s="13">
        <v>13</v>
      </c>
      <c r="C25" s="12">
        <v>22</v>
      </c>
      <c r="D25" s="4" t="s">
        <v>62</v>
      </c>
      <c r="E25" s="10">
        <v>0.6</v>
      </c>
      <c r="F25" s="39">
        <v>2</v>
      </c>
      <c r="G25" s="41" t="s">
        <v>74</v>
      </c>
      <c r="H25" s="15">
        <v>18</v>
      </c>
      <c r="I25" s="4" t="s">
        <v>58</v>
      </c>
      <c r="J25" s="5" t="s">
        <v>60</v>
      </c>
      <c r="K25" s="6"/>
      <c r="L25" s="1">
        <v>1017</v>
      </c>
      <c r="M25" s="7"/>
      <c r="N25" s="8"/>
      <c r="O25" s="8">
        <v>3</v>
      </c>
      <c r="P25" s="9">
        <v>10</v>
      </c>
      <c r="Q25" s="8">
        <v>70</v>
      </c>
      <c r="R25" s="8">
        <v>85</v>
      </c>
      <c r="S25" s="9" t="s">
        <v>56</v>
      </c>
      <c r="T25" s="25"/>
    </row>
    <row r="26" spans="1:20" ht="42" customHeight="1">
      <c r="A26" s="23">
        <v>43305</v>
      </c>
      <c r="B26" s="13">
        <v>10</v>
      </c>
      <c r="C26" s="12">
        <v>28</v>
      </c>
      <c r="D26" s="4"/>
      <c r="E26" s="10">
        <v>0</v>
      </c>
      <c r="F26" s="39">
        <v>2</v>
      </c>
      <c r="G26" s="41" t="s">
        <v>74</v>
      </c>
      <c r="H26" s="15">
        <v>19</v>
      </c>
      <c r="I26" s="4" t="s">
        <v>67</v>
      </c>
      <c r="J26" s="5" t="s">
        <v>54</v>
      </c>
      <c r="K26" s="6"/>
      <c r="L26" s="1">
        <v>1020</v>
      </c>
      <c r="M26" s="7"/>
      <c r="N26" s="8"/>
      <c r="O26" s="8">
        <v>9</v>
      </c>
      <c r="P26" s="9">
        <v>7</v>
      </c>
      <c r="Q26" s="8">
        <v>55</v>
      </c>
      <c r="R26" s="8">
        <v>35</v>
      </c>
      <c r="S26" s="9"/>
      <c r="T26" s="25"/>
    </row>
    <row r="27" spans="1:20" ht="42" customHeight="1">
      <c r="A27" s="23">
        <v>43306</v>
      </c>
      <c r="B27" s="13">
        <v>14</v>
      </c>
      <c r="C27" s="12">
        <v>31</v>
      </c>
      <c r="D27" s="4"/>
      <c r="E27" s="10">
        <v>0</v>
      </c>
      <c r="F27" s="39">
        <v>3</v>
      </c>
      <c r="G27" s="41" t="s">
        <v>64</v>
      </c>
      <c r="H27" s="15">
        <v>29</v>
      </c>
      <c r="I27" s="4" t="s">
        <v>67</v>
      </c>
      <c r="J27" s="5" t="s">
        <v>70</v>
      </c>
      <c r="K27" s="6"/>
      <c r="L27" s="1">
        <v>1006</v>
      </c>
      <c r="M27" s="7"/>
      <c r="N27" s="8"/>
      <c r="O27" s="8">
        <v>14</v>
      </c>
      <c r="P27" s="9">
        <v>11</v>
      </c>
      <c r="Q27" s="8">
        <v>35</v>
      </c>
      <c r="R27" s="8">
        <v>8</v>
      </c>
      <c r="S27" s="9"/>
      <c r="T27" s="25"/>
    </row>
    <row r="28" spans="1:20" ht="42" customHeight="1">
      <c r="A28" s="23">
        <v>43307</v>
      </c>
      <c r="B28" s="13">
        <v>14</v>
      </c>
      <c r="C28" s="12">
        <v>23</v>
      </c>
      <c r="D28" s="4" t="s">
        <v>62</v>
      </c>
      <c r="E28" s="10">
        <v>0.4</v>
      </c>
      <c r="F28" s="39">
        <v>3</v>
      </c>
      <c r="G28" s="41" t="s">
        <v>74</v>
      </c>
      <c r="H28" s="15">
        <v>29</v>
      </c>
      <c r="I28" s="4" t="s">
        <v>54</v>
      </c>
      <c r="J28" s="5" t="s">
        <v>54</v>
      </c>
      <c r="K28" s="6"/>
      <c r="L28" s="1">
        <v>1012</v>
      </c>
      <c r="M28" s="7"/>
      <c r="N28" s="8"/>
      <c r="O28" s="8">
        <v>7</v>
      </c>
      <c r="P28" s="9">
        <v>11</v>
      </c>
      <c r="Q28" s="8">
        <v>55</v>
      </c>
      <c r="R28" s="8">
        <v>53</v>
      </c>
      <c r="S28" s="9" t="s">
        <v>56</v>
      </c>
      <c r="T28" s="25"/>
    </row>
    <row r="29" spans="1:20" ht="42" customHeight="1">
      <c r="A29" s="23">
        <v>43308</v>
      </c>
      <c r="B29" s="13">
        <v>8</v>
      </c>
      <c r="C29" s="12">
        <v>19</v>
      </c>
      <c r="D29" s="4"/>
      <c r="E29" s="10">
        <v>0</v>
      </c>
      <c r="F29" s="39">
        <v>3</v>
      </c>
      <c r="G29" s="41" t="s">
        <v>74</v>
      </c>
      <c r="H29" s="15">
        <v>24</v>
      </c>
      <c r="I29" s="4" t="s">
        <v>58</v>
      </c>
      <c r="J29" s="5" t="s">
        <v>60</v>
      </c>
      <c r="K29" s="6"/>
      <c r="L29" s="1">
        <v>1016</v>
      </c>
      <c r="M29" s="7"/>
      <c r="N29" s="8"/>
      <c r="O29" s="8">
        <v>3</v>
      </c>
      <c r="P29" s="9">
        <v>6</v>
      </c>
      <c r="Q29" s="8">
        <v>70</v>
      </c>
      <c r="R29" s="8">
        <v>85</v>
      </c>
      <c r="S29" s="9"/>
      <c r="T29" s="25"/>
    </row>
    <row r="30" spans="1:20" ht="42" customHeight="1">
      <c r="A30" s="23">
        <v>43309</v>
      </c>
      <c r="B30" s="13">
        <v>5</v>
      </c>
      <c r="C30" s="12">
        <v>22</v>
      </c>
      <c r="D30" s="4"/>
      <c r="E30" s="10">
        <v>0</v>
      </c>
      <c r="F30" s="39">
        <v>3</v>
      </c>
      <c r="G30" s="41" t="s">
        <v>69</v>
      </c>
      <c r="H30" s="15">
        <v>27</v>
      </c>
      <c r="I30" s="4" t="s">
        <v>67</v>
      </c>
      <c r="J30" s="5" t="s">
        <v>65</v>
      </c>
      <c r="K30" s="6"/>
      <c r="L30" s="1">
        <v>1019</v>
      </c>
      <c r="M30" s="7"/>
      <c r="N30" s="8"/>
      <c r="O30" s="8">
        <v>10</v>
      </c>
      <c r="P30" s="9">
        <v>3</v>
      </c>
      <c r="Q30" s="8">
        <v>40</v>
      </c>
      <c r="R30" s="8">
        <v>21</v>
      </c>
      <c r="S30" s="9"/>
      <c r="T30" s="25"/>
    </row>
    <row r="31" spans="1:20" ht="42" customHeight="1">
      <c r="A31" s="23">
        <v>43310</v>
      </c>
      <c r="B31" s="13">
        <v>11</v>
      </c>
      <c r="C31" s="12">
        <v>25</v>
      </c>
      <c r="D31" s="4" t="s">
        <v>163</v>
      </c>
      <c r="E31" s="10">
        <v>0.4</v>
      </c>
      <c r="F31" s="39">
        <v>3</v>
      </c>
      <c r="G31" s="41" t="s">
        <v>64</v>
      </c>
      <c r="H31" s="15">
        <v>21</v>
      </c>
      <c r="I31" s="4" t="s">
        <v>54</v>
      </c>
      <c r="J31" s="5" t="s">
        <v>54</v>
      </c>
      <c r="K31" s="6"/>
      <c r="L31" s="1">
        <v>1014</v>
      </c>
      <c r="M31" s="7" t="s">
        <v>364</v>
      </c>
      <c r="N31" s="8"/>
      <c r="O31" s="8">
        <v>6</v>
      </c>
      <c r="P31" s="9">
        <v>9</v>
      </c>
      <c r="Q31" s="8">
        <v>42</v>
      </c>
      <c r="R31" s="8">
        <v>49</v>
      </c>
      <c r="S31" s="9" t="s">
        <v>56</v>
      </c>
      <c r="T31" s="25"/>
    </row>
    <row r="32" spans="1:20" ht="42" customHeight="1">
      <c r="A32" s="23">
        <v>43311</v>
      </c>
      <c r="B32" s="13">
        <v>13</v>
      </c>
      <c r="C32" s="12">
        <v>18</v>
      </c>
      <c r="D32" s="4" t="s">
        <v>99</v>
      </c>
      <c r="E32" s="10">
        <v>15</v>
      </c>
      <c r="F32" s="39">
        <v>2</v>
      </c>
      <c r="G32" s="41" t="s">
        <v>74</v>
      </c>
      <c r="H32" s="15">
        <v>18</v>
      </c>
      <c r="I32" s="4" t="s">
        <v>58</v>
      </c>
      <c r="J32" s="5" t="s">
        <v>60</v>
      </c>
      <c r="K32" s="6"/>
      <c r="L32" s="1">
        <v>1017</v>
      </c>
      <c r="M32" s="7" t="s">
        <v>365</v>
      </c>
      <c r="N32" s="8"/>
      <c r="O32" s="8">
        <v>1.5</v>
      </c>
      <c r="P32" s="9">
        <v>10</v>
      </c>
      <c r="Q32" s="8">
        <v>89</v>
      </c>
      <c r="R32" s="8">
        <v>92</v>
      </c>
      <c r="S32" s="9" t="s">
        <v>56</v>
      </c>
      <c r="T32" s="25"/>
    </row>
    <row r="33" spans="1:20" ht="42" customHeight="1">
      <c r="A33" s="26">
        <v>43312</v>
      </c>
      <c r="B33" s="27">
        <v>10</v>
      </c>
      <c r="C33" s="28">
        <v>24</v>
      </c>
      <c r="D33" s="29" t="s">
        <v>62</v>
      </c>
      <c r="E33" s="30">
        <v>0.1</v>
      </c>
      <c r="F33" s="40">
        <v>3</v>
      </c>
      <c r="G33" s="42" t="s">
        <v>57</v>
      </c>
      <c r="H33" s="31">
        <v>24</v>
      </c>
      <c r="I33" s="29" t="s">
        <v>67</v>
      </c>
      <c r="J33" s="32" t="s">
        <v>54</v>
      </c>
      <c r="K33" s="33"/>
      <c r="L33" s="34">
        <v>1018</v>
      </c>
      <c r="M33" s="35" t="s">
        <v>366</v>
      </c>
      <c r="N33" s="36"/>
      <c r="O33" s="36">
        <v>8</v>
      </c>
      <c r="P33" s="37">
        <v>8</v>
      </c>
      <c r="Q33" s="36">
        <v>65</v>
      </c>
      <c r="R33" s="36">
        <v>43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16.725806451612904</v>
      </c>
      <c r="E100" s="82" t="s">
        <v>31</v>
      </c>
      <c r="F100" s="82"/>
      <c r="G100" s="82"/>
      <c r="H100" s="82"/>
      <c r="I100" s="17">
        <f>SUM(E3:E33)</f>
        <v>64.6</v>
      </c>
      <c r="J100" s="82" t="s">
        <v>38</v>
      </c>
      <c r="K100" s="82"/>
      <c r="L100" s="18">
        <f>SUM(O3:O33)</f>
        <v>229</v>
      </c>
    </row>
    <row r="101" spans="1:12" ht="30" customHeight="1">
      <c r="A101" s="82" t="s">
        <v>27</v>
      </c>
      <c r="B101" s="82"/>
      <c r="C101" s="82"/>
      <c r="D101" s="16">
        <f>AVERAGE(B3:B33)</f>
        <v>10.419354838709678</v>
      </c>
      <c r="E101" s="82" t="s">
        <v>32</v>
      </c>
      <c r="F101" s="82"/>
      <c r="G101" s="82"/>
      <c r="H101" s="82"/>
      <c r="I101" s="17">
        <f>AVERAGE(E3:E33)</f>
        <v>2.083870967741935</v>
      </c>
      <c r="J101" s="82" t="s">
        <v>39</v>
      </c>
      <c r="K101" s="82"/>
      <c r="L101" s="18">
        <f>COUNTIF(R3:R33,"&lt;31")</f>
        <v>10</v>
      </c>
    </row>
    <row r="102" spans="1:12" ht="30" customHeight="1">
      <c r="A102" s="82" t="s">
        <v>28</v>
      </c>
      <c r="B102" s="82"/>
      <c r="C102" s="82"/>
      <c r="D102" s="16">
        <f>AVERAGE(C3:C33)</f>
        <v>23.032258064516128</v>
      </c>
      <c r="E102" s="82" t="s">
        <v>33</v>
      </c>
      <c r="F102" s="82"/>
      <c r="G102" s="82"/>
      <c r="H102" s="82"/>
      <c r="I102" s="17">
        <f>MAX(E3:E33)</f>
        <v>19</v>
      </c>
      <c r="J102" s="82" t="s">
        <v>41</v>
      </c>
      <c r="K102" s="82"/>
      <c r="L102" s="18">
        <f>COUNTIF(C3:C33,"&gt;19")</f>
        <v>22</v>
      </c>
    </row>
    <row r="103" spans="1:12" ht="30" customHeight="1">
      <c r="A103" s="82" t="s">
        <v>23</v>
      </c>
      <c r="B103" s="82"/>
      <c r="C103" s="82"/>
      <c r="D103" s="18">
        <f>MAX(B3:B33,C3:C33)</f>
        <v>32</v>
      </c>
      <c r="E103" s="82" t="s">
        <v>34</v>
      </c>
      <c r="F103" s="82"/>
      <c r="G103" s="82"/>
      <c r="H103" s="82"/>
      <c r="I103" s="18">
        <f>COUNTA(S3:S33)</f>
        <v>13</v>
      </c>
      <c r="J103" s="82" t="s">
        <v>37</v>
      </c>
      <c r="K103" s="82"/>
      <c r="L103" s="18">
        <f>COUNTA(N3:N33)</f>
        <v>0</v>
      </c>
    </row>
    <row r="104" spans="1:12" ht="30" customHeight="1">
      <c r="A104" s="82" t="s">
        <v>24</v>
      </c>
      <c r="B104" s="82"/>
      <c r="C104" s="82"/>
      <c r="D104" s="18">
        <f>MIN(B3:B33,C3:C33)</f>
        <v>5</v>
      </c>
      <c r="E104" s="82" t="s">
        <v>35</v>
      </c>
      <c r="F104" s="82"/>
      <c r="G104" s="82"/>
      <c r="H104" s="82"/>
      <c r="I104" s="18">
        <f>COUNTIF(S3:S33,"R")</f>
        <v>13</v>
      </c>
      <c r="J104" s="82" t="s">
        <v>45</v>
      </c>
      <c r="K104" s="82"/>
      <c r="L104" s="43">
        <f>AVERAGE(F3:F33)</f>
        <v>2.7419354838709675</v>
      </c>
    </row>
    <row r="105" spans="1:12" ht="30" customHeight="1">
      <c r="A105" s="82" t="s">
        <v>26</v>
      </c>
      <c r="B105" s="82"/>
      <c r="C105" s="82"/>
      <c r="D105" s="18">
        <f>MAX(B3:B33)</f>
        <v>16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23.06451612903226</v>
      </c>
    </row>
    <row r="106" spans="1:12" ht="30" customHeight="1">
      <c r="A106" s="82" t="s">
        <v>25</v>
      </c>
      <c r="B106" s="82"/>
      <c r="C106" s="82"/>
      <c r="D106" s="18">
        <f>MIN(C3:C33)</f>
        <v>15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0</v>
      </c>
      <c r="E107" s="82" t="s">
        <v>42</v>
      </c>
      <c r="F107" s="82"/>
      <c r="G107" s="82"/>
      <c r="H107" s="82"/>
      <c r="I107" s="17">
        <f>MAX(H3:H33)</f>
        <v>33</v>
      </c>
      <c r="J107" s="82" t="s">
        <v>48</v>
      </c>
      <c r="K107" s="82"/>
      <c r="L107" s="19">
        <v>150.9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1028</v>
      </c>
      <c r="J108" s="82" t="s">
        <v>49</v>
      </c>
      <c r="K108" s="82"/>
      <c r="L108" s="19"/>
    </row>
    <row r="109" spans="1:12" ht="30" customHeight="1">
      <c r="A109" s="82" t="s">
        <v>40</v>
      </c>
      <c r="B109" s="82"/>
      <c r="C109" s="82"/>
      <c r="D109" s="18">
        <f>MIN(P3:P33)</f>
        <v>3</v>
      </c>
      <c r="E109" s="82" t="s">
        <v>44</v>
      </c>
      <c r="F109" s="82"/>
      <c r="G109" s="82"/>
      <c r="H109" s="82"/>
      <c r="I109" s="18">
        <f>MIN(L3:L33)</f>
        <v>1006</v>
      </c>
      <c r="J109" s="82"/>
      <c r="K109" s="82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1" sqref="K3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370</v>
      </c>
      <c r="O1" s="65" t="s">
        <v>20</v>
      </c>
      <c r="P1" s="67" t="s">
        <v>210</v>
      </c>
      <c r="Q1" s="65" t="s">
        <v>369</v>
      </c>
      <c r="R1" s="65" t="s">
        <v>51</v>
      </c>
      <c r="S1" s="67" t="s">
        <v>227</v>
      </c>
      <c r="T1" s="63" t="s">
        <v>53</v>
      </c>
    </row>
    <row r="2" spans="1:20" ht="42" customHeight="1">
      <c r="A2" s="22" t="s">
        <v>81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43313</v>
      </c>
      <c r="B3" s="13">
        <v>14</v>
      </c>
      <c r="C3" s="12">
        <v>23</v>
      </c>
      <c r="D3" s="4" t="s">
        <v>367</v>
      </c>
      <c r="E3" s="10">
        <v>3.5</v>
      </c>
      <c r="F3" s="39">
        <v>2</v>
      </c>
      <c r="G3" s="41" t="s">
        <v>74</v>
      </c>
      <c r="H3" s="15">
        <v>19</v>
      </c>
      <c r="I3" s="4" t="s">
        <v>58</v>
      </c>
      <c r="J3" s="5" t="s">
        <v>60</v>
      </c>
      <c r="K3" s="6"/>
      <c r="L3" s="1">
        <v>1013</v>
      </c>
      <c r="M3" s="7" t="s">
        <v>368</v>
      </c>
      <c r="N3" s="8"/>
      <c r="O3" s="8">
        <v>3</v>
      </c>
      <c r="P3" s="9">
        <v>11</v>
      </c>
      <c r="Q3" s="8">
        <v>78</v>
      </c>
      <c r="R3" s="20">
        <v>79</v>
      </c>
      <c r="S3" s="45" t="s">
        <v>56</v>
      </c>
      <c r="T3" s="24"/>
    </row>
    <row r="4" spans="1:20" ht="42" customHeight="1">
      <c r="A4" s="23">
        <v>43314</v>
      </c>
      <c r="B4" s="13">
        <v>11</v>
      </c>
      <c r="C4" s="12">
        <v>27</v>
      </c>
      <c r="D4" s="4"/>
      <c r="E4" s="10">
        <v>0</v>
      </c>
      <c r="F4" s="39">
        <v>2</v>
      </c>
      <c r="G4" s="41" t="s">
        <v>74</v>
      </c>
      <c r="H4" s="15">
        <v>16</v>
      </c>
      <c r="I4" s="4" t="s">
        <v>67</v>
      </c>
      <c r="J4" s="5" t="s">
        <v>54</v>
      </c>
      <c r="K4" s="6"/>
      <c r="L4" s="1">
        <v>1018</v>
      </c>
      <c r="M4" s="7" t="s">
        <v>371</v>
      </c>
      <c r="N4" s="8"/>
      <c r="O4" s="8">
        <v>8</v>
      </c>
      <c r="P4" s="9">
        <v>9</v>
      </c>
      <c r="Q4" s="8">
        <v>56</v>
      </c>
      <c r="R4" s="8">
        <v>39</v>
      </c>
      <c r="S4" s="9"/>
      <c r="T4" s="25"/>
    </row>
    <row r="5" spans="1:20" ht="42" customHeight="1">
      <c r="A5" s="23">
        <v>43315</v>
      </c>
      <c r="B5" s="13">
        <v>13</v>
      </c>
      <c r="C5" s="12">
        <v>31</v>
      </c>
      <c r="D5" s="4"/>
      <c r="E5" s="10">
        <v>0</v>
      </c>
      <c r="F5" s="39">
        <v>2</v>
      </c>
      <c r="G5" s="41" t="s">
        <v>55</v>
      </c>
      <c r="H5" s="15">
        <v>18</v>
      </c>
      <c r="I5" s="4" t="s">
        <v>67</v>
      </c>
      <c r="J5" s="5" t="s">
        <v>65</v>
      </c>
      <c r="K5" s="6"/>
      <c r="L5" s="1">
        <v>1016</v>
      </c>
      <c r="M5" s="7" t="s">
        <v>372</v>
      </c>
      <c r="N5" s="8"/>
      <c r="O5" s="8">
        <v>12</v>
      </c>
      <c r="P5" s="9">
        <v>11</v>
      </c>
      <c r="Q5" s="8">
        <v>38</v>
      </c>
      <c r="R5" s="8">
        <v>23</v>
      </c>
      <c r="S5" s="9"/>
      <c r="T5" s="25"/>
    </row>
    <row r="6" spans="1:20" ht="42" customHeight="1">
      <c r="A6" s="23">
        <v>43316</v>
      </c>
      <c r="B6" s="13">
        <v>16</v>
      </c>
      <c r="C6" s="12">
        <v>32</v>
      </c>
      <c r="D6" s="4"/>
      <c r="E6" s="10">
        <v>0</v>
      </c>
      <c r="F6" s="39">
        <v>2</v>
      </c>
      <c r="G6" s="41" t="s">
        <v>55</v>
      </c>
      <c r="H6" s="15">
        <v>18</v>
      </c>
      <c r="I6" s="4" t="s">
        <v>67</v>
      </c>
      <c r="J6" s="5" t="s">
        <v>65</v>
      </c>
      <c r="K6" s="6"/>
      <c r="L6" s="1">
        <v>1013</v>
      </c>
      <c r="M6" s="7" t="s">
        <v>373</v>
      </c>
      <c r="N6" s="8"/>
      <c r="O6" s="8">
        <v>13</v>
      </c>
      <c r="P6" s="9">
        <v>15</v>
      </c>
      <c r="Q6" s="8">
        <v>32</v>
      </c>
      <c r="R6" s="8">
        <v>15</v>
      </c>
      <c r="S6" s="9"/>
      <c r="T6" s="25"/>
    </row>
    <row r="7" spans="1:20" ht="42" customHeight="1">
      <c r="A7" s="23">
        <v>43317</v>
      </c>
      <c r="B7" s="13">
        <v>16</v>
      </c>
      <c r="C7" s="12">
        <v>30</v>
      </c>
      <c r="D7" s="4" t="s">
        <v>374</v>
      </c>
      <c r="E7" s="10">
        <v>2.6</v>
      </c>
      <c r="F7" s="39">
        <v>4</v>
      </c>
      <c r="G7" s="41" t="s">
        <v>74</v>
      </c>
      <c r="H7" s="15">
        <v>33</v>
      </c>
      <c r="I7" s="4" t="s">
        <v>67</v>
      </c>
      <c r="J7" s="5" t="s">
        <v>54</v>
      </c>
      <c r="K7" s="6"/>
      <c r="L7" s="1">
        <v>1011</v>
      </c>
      <c r="M7" s="7" t="s">
        <v>375</v>
      </c>
      <c r="N7" s="8" t="s">
        <v>61</v>
      </c>
      <c r="O7" s="8">
        <v>8</v>
      </c>
      <c r="P7" s="9">
        <v>14</v>
      </c>
      <c r="Q7" s="8">
        <v>67</v>
      </c>
      <c r="R7" s="8">
        <v>48</v>
      </c>
      <c r="S7" s="9" t="s">
        <v>56</v>
      </c>
      <c r="T7" s="25"/>
    </row>
    <row r="8" spans="1:20" ht="42" customHeight="1">
      <c r="A8" s="23">
        <v>43318</v>
      </c>
      <c r="B8" s="13">
        <v>10</v>
      </c>
      <c r="C8" s="12">
        <v>20</v>
      </c>
      <c r="D8" s="4"/>
      <c r="E8" s="10">
        <v>0</v>
      </c>
      <c r="F8" s="39">
        <v>3</v>
      </c>
      <c r="G8" s="41" t="s">
        <v>74</v>
      </c>
      <c r="H8" s="15">
        <v>22</v>
      </c>
      <c r="I8" s="4" t="s">
        <v>58</v>
      </c>
      <c r="J8" s="5" t="s">
        <v>54</v>
      </c>
      <c r="K8" s="6"/>
      <c r="L8" s="1">
        <v>1025</v>
      </c>
      <c r="M8" s="7" t="s">
        <v>376</v>
      </c>
      <c r="N8" s="8"/>
      <c r="O8" s="8">
        <v>7</v>
      </c>
      <c r="P8" s="9">
        <v>8</v>
      </c>
      <c r="Q8" s="8">
        <v>55</v>
      </c>
      <c r="R8" s="8">
        <v>45</v>
      </c>
      <c r="S8" s="9"/>
      <c r="T8" s="25"/>
    </row>
    <row r="9" spans="1:20" ht="42" customHeight="1">
      <c r="A9" s="23">
        <v>43319</v>
      </c>
      <c r="B9" s="13">
        <v>5</v>
      </c>
      <c r="C9" s="12">
        <v>23</v>
      </c>
      <c r="D9" s="4"/>
      <c r="E9" s="10">
        <v>0</v>
      </c>
      <c r="F9" s="39">
        <v>3</v>
      </c>
      <c r="G9" s="41" t="s">
        <v>74</v>
      </c>
      <c r="H9" s="15">
        <v>24</v>
      </c>
      <c r="I9" s="4" t="s">
        <v>67</v>
      </c>
      <c r="J9" s="5" t="s">
        <v>65</v>
      </c>
      <c r="K9" s="6"/>
      <c r="L9" s="1">
        <v>1026</v>
      </c>
      <c r="M9" s="7" t="s">
        <v>377</v>
      </c>
      <c r="N9" s="8"/>
      <c r="O9" s="8">
        <v>13.5</v>
      </c>
      <c r="P9" s="9">
        <v>4</v>
      </c>
      <c r="Q9" s="8">
        <v>37</v>
      </c>
      <c r="R9" s="8">
        <v>14</v>
      </c>
      <c r="S9" s="9"/>
      <c r="T9" s="25"/>
    </row>
    <row r="10" spans="1:20" ht="42" customHeight="1">
      <c r="A10" s="23">
        <v>43320</v>
      </c>
      <c r="B10" s="13">
        <v>8</v>
      </c>
      <c r="C10" s="12">
        <v>23</v>
      </c>
      <c r="D10" s="4"/>
      <c r="E10" s="10">
        <v>0</v>
      </c>
      <c r="F10" s="39">
        <v>3</v>
      </c>
      <c r="G10" s="41" t="s">
        <v>69</v>
      </c>
      <c r="H10" s="15">
        <v>25</v>
      </c>
      <c r="I10" s="4" t="s">
        <v>67</v>
      </c>
      <c r="J10" s="5" t="s">
        <v>70</v>
      </c>
      <c r="K10" s="6"/>
      <c r="L10" s="1">
        <v>1024</v>
      </c>
      <c r="M10" s="7" t="s">
        <v>378</v>
      </c>
      <c r="N10" s="8"/>
      <c r="O10" s="8">
        <v>13.5</v>
      </c>
      <c r="P10" s="9">
        <v>6</v>
      </c>
      <c r="Q10" s="8">
        <v>36</v>
      </c>
      <c r="R10" s="8">
        <v>8</v>
      </c>
      <c r="S10" s="9"/>
      <c r="T10" s="25"/>
    </row>
    <row r="11" spans="1:20" ht="42" customHeight="1">
      <c r="A11" s="23">
        <v>43321</v>
      </c>
      <c r="B11" s="13">
        <v>8</v>
      </c>
      <c r="C11" s="12">
        <v>24</v>
      </c>
      <c r="D11" s="4"/>
      <c r="E11" s="10">
        <v>0</v>
      </c>
      <c r="F11" s="39">
        <v>3</v>
      </c>
      <c r="G11" s="41" t="s">
        <v>63</v>
      </c>
      <c r="H11" s="15">
        <v>21</v>
      </c>
      <c r="I11" s="4" t="s">
        <v>67</v>
      </c>
      <c r="J11" s="5" t="s">
        <v>54</v>
      </c>
      <c r="K11" s="6"/>
      <c r="L11" s="1">
        <v>1026</v>
      </c>
      <c r="M11" s="7" t="s">
        <v>379</v>
      </c>
      <c r="N11" s="8"/>
      <c r="O11" s="8">
        <v>8</v>
      </c>
      <c r="P11" s="9">
        <v>7</v>
      </c>
      <c r="Q11" s="8">
        <v>38</v>
      </c>
      <c r="R11" s="8">
        <v>36</v>
      </c>
      <c r="S11" s="9"/>
      <c r="T11" s="25"/>
    </row>
    <row r="12" spans="1:20" ht="42" customHeight="1">
      <c r="A12" s="23">
        <v>43322</v>
      </c>
      <c r="B12" s="13">
        <v>9</v>
      </c>
      <c r="C12" s="12">
        <v>24</v>
      </c>
      <c r="D12" s="4"/>
      <c r="E12" s="10">
        <v>0</v>
      </c>
      <c r="F12" s="39">
        <v>3</v>
      </c>
      <c r="G12" s="41" t="s">
        <v>69</v>
      </c>
      <c r="H12" s="15">
        <v>20</v>
      </c>
      <c r="I12" s="4" t="s">
        <v>67</v>
      </c>
      <c r="J12" s="5" t="s">
        <v>54</v>
      </c>
      <c r="K12" s="6"/>
      <c r="L12" s="1">
        <v>1027</v>
      </c>
      <c r="M12" s="7" t="s">
        <v>380</v>
      </c>
      <c r="N12" s="8"/>
      <c r="O12" s="8">
        <v>7</v>
      </c>
      <c r="P12" s="9">
        <v>7</v>
      </c>
      <c r="Q12" s="8">
        <v>41</v>
      </c>
      <c r="R12" s="8">
        <v>54</v>
      </c>
      <c r="S12" s="9"/>
      <c r="T12" s="25"/>
    </row>
    <row r="13" spans="1:20" ht="42" customHeight="1">
      <c r="A13" s="23">
        <v>43323</v>
      </c>
      <c r="B13" s="13">
        <v>9</v>
      </c>
      <c r="C13" s="12">
        <v>25</v>
      </c>
      <c r="D13" s="4"/>
      <c r="E13" s="10">
        <v>0</v>
      </c>
      <c r="F13" s="39">
        <v>3</v>
      </c>
      <c r="G13" s="41" t="s">
        <v>69</v>
      </c>
      <c r="H13" s="15">
        <v>28</v>
      </c>
      <c r="I13" s="4" t="s">
        <v>67</v>
      </c>
      <c r="J13" s="5" t="s">
        <v>65</v>
      </c>
      <c r="K13" s="6"/>
      <c r="L13" s="1">
        <v>1023</v>
      </c>
      <c r="M13" s="7" t="s">
        <v>381</v>
      </c>
      <c r="N13" s="8"/>
      <c r="O13" s="8">
        <v>11</v>
      </c>
      <c r="P13" s="9">
        <v>7</v>
      </c>
      <c r="Q13" s="8">
        <v>45</v>
      </c>
      <c r="R13" s="8">
        <v>17</v>
      </c>
      <c r="S13" s="9"/>
      <c r="T13" s="25"/>
    </row>
    <row r="14" spans="1:20" ht="42" customHeight="1">
      <c r="A14" s="23">
        <v>43324</v>
      </c>
      <c r="B14" s="46">
        <v>9</v>
      </c>
      <c r="C14" s="47">
        <v>25</v>
      </c>
      <c r="D14" s="53"/>
      <c r="E14" s="48">
        <v>0</v>
      </c>
      <c r="F14" s="49">
        <v>3</v>
      </c>
      <c r="G14" s="50" t="s">
        <v>69</v>
      </c>
      <c r="H14" s="51">
        <v>28</v>
      </c>
      <c r="I14" s="53" t="s">
        <v>67</v>
      </c>
      <c r="J14" s="54" t="s">
        <v>54</v>
      </c>
      <c r="L14" s="52">
        <v>1021</v>
      </c>
      <c r="M14" s="55" t="s">
        <v>382</v>
      </c>
      <c r="O14" s="56">
        <v>7</v>
      </c>
      <c r="P14" s="57">
        <v>8</v>
      </c>
      <c r="Q14" s="56">
        <v>42</v>
      </c>
      <c r="R14" s="56">
        <v>41</v>
      </c>
      <c r="S14" s="57"/>
      <c r="T14" s="59"/>
    </row>
    <row r="15" spans="1:20" ht="42" customHeight="1">
      <c r="A15" s="23">
        <v>43325</v>
      </c>
      <c r="B15" s="13">
        <v>9</v>
      </c>
      <c r="C15" s="12">
        <v>22</v>
      </c>
      <c r="D15" s="4" t="s">
        <v>383</v>
      </c>
      <c r="E15" s="10">
        <v>1.8</v>
      </c>
      <c r="F15" s="39">
        <v>2</v>
      </c>
      <c r="G15" s="41" t="s">
        <v>69</v>
      </c>
      <c r="H15" s="15">
        <v>19</v>
      </c>
      <c r="I15" s="4" t="s">
        <v>67</v>
      </c>
      <c r="J15" s="5" t="s">
        <v>60</v>
      </c>
      <c r="K15" s="6"/>
      <c r="L15" s="1">
        <v>1018</v>
      </c>
      <c r="M15" s="7" t="s">
        <v>384</v>
      </c>
      <c r="N15" s="8"/>
      <c r="O15" s="8">
        <v>3.5</v>
      </c>
      <c r="P15" s="9">
        <v>8</v>
      </c>
      <c r="Q15" s="8">
        <v>78</v>
      </c>
      <c r="R15" s="8">
        <v>83</v>
      </c>
      <c r="S15" s="9" t="s">
        <v>56</v>
      </c>
      <c r="T15" s="25"/>
    </row>
    <row r="16" spans="1:20" ht="42" customHeight="1">
      <c r="A16" s="23">
        <v>43326</v>
      </c>
      <c r="B16" s="13">
        <v>10</v>
      </c>
      <c r="C16" s="12">
        <v>26</v>
      </c>
      <c r="D16" s="4" t="s">
        <v>62</v>
      </c>
      <c r="E16" s="10">
        <v>0</v>
      </c>
      <c r="F16" s="39">
        <v>3</v>
      </c>
      <c r="G16" s="41" t="s">
        <v>69</v>
      </c>
      <c r="H16" s="15">
        <v>28</v>
      </c>
      <c r="I16" s="4" t="s">
        <v>54</v>
      </c>
      <c r="J16" s="5" t="s">
        <v>54</v>
      </c>
      <c r="K16" s="6"/>
      <c r="L16" s="1">
        <v>1010</v>
      </c>
      <c r="M16" s="7" t="s">
        <v>385</v>
      </c>
      <c r="N16" s="8"/>
      <c r="O16" s="8">
        <v>7</v>
      </c>
      <c r="P16" s="9">
        <v>10</v>
      </c>
      <c r="Q16" s="8">
        <v>63</v>
      </c>
      <c r="R16" s="8">
        <v>47</v>
      </c>
      <c r="S16" s="9"/>
      <c r="T16" s="25"/>
    </row>
    <row r="17" spans="1:20" ht="42" customHeight="1">
      <c r="A17" s="23">
        <v>43327</v>
      </c>
      <c r="B17" s="13">
        <v>13</v>
      </c>
      <c r="C17" s="12">
        <v>26</v>
      </c>
      <c r="D17" s="4" t="s">
        <v>386</v>
      </c>
      <c r="E17" s="10">
        <v>3.5</v>
      </c>
      <c r="F17" s="39">
        <v>3</v>
      </c>
      <c r="G17" s="41" t="s">
        <v>57</v>
      </c>
      <c r="H17" s="15">
        <v>20</v>
      </c>
      <c r="I17" s="4" t="s">
        <v>67</v>
      </c>
      <c r="J17" s="5" t="s">
        <v>54</v>
      </c>
      <c r="K17" s="6"/>
      <c r="L17" s="1">
        <v>1005</v>
      </c>
      <c r="M17" s="7" t="s">
        <v>387</v>
      </c>
      <c r="N17" s="8" t="s">
        <v>61</v>
      </c>
      <c r="O17" s="8">
        <v>5</v>
      </c>
      <c r="P17" s="9">
        <v>11</v>
      </c>
      <c r="Q17" s="8">
        <v>73</v>
      </c>
      <c r="R17" s="8">
        <v>73</v>
      </c>
      <c r="S17" s="9" t="s">
        <v>56</v>
      </c>
      <c r="T17" s="25"/>
    </row>
    <row r="18" spans="1:20" ht="42" customHeight="1">
      <c r="A18" s="23">
        <v>43328</v>
      </c>
      <c r="B18" s="13">
        <v>13</v>
      </c>
      <c r="C18" s="12">
        <v>28</v>
      </c>
      <c r="D18" s="4"/>
      <c r="E18" s="44">
        <v>0</v>
      </c>
      <c r="F18" s="39">
        <v>2</v>
      </c>
      <c r="G18" s="41" t="s">
        <v>55</v>
      </c>
      <c r="H18" s="15">
        <v>14</v>
      </c>
      <c r="I18" s="4" t="s">
        <v>67</v>
      </c>
      <c r="J18" s="5" t="s">
        <v>54</v>
      </c>
      <c r="K18" s="6"/>
      <c r="L18" s="1">
        <v>1008</v>
      </c>
      <c r="M18" s="7" t="s">
        <v>388</v>
      </c>
      <c r="N18" s="8"/>
      <c r="O18" s="8">
        <v>7</v>
      </c>
      <c r="P18" s="9">
        <v>11</v>
      </c>
      <c r="Q18" s="8">
        <v>42</v>
      </c>
      <c r="R18" s="8">
        <v>43</v>
      </c>
      <c r="S18" s="9"/>
      <c r="T18" s="25"/>
    </row>
    <row r="19" spans="1:20" ht="42" customHeight="1">
      <c r="A19" s="23">
        <v>43329</v>
      </c>
      <c r="B19" s="13">
        <v>13</v>
      </c>
      <c r="C19" s="12">
        <v>30</v>
      </c>
      <c r="D19" s="4"/>
      <c r="E19" s="10">
        <v>0</v>
      </c>
      <c r="F19" s="39">
        <v>2</v>
      </c>
      <c r="G19" s="41" t="s">
        <v>55</v>
      </c>
      <c r="H19" s="15">
        <v>17</v>
      </c>
      <c r="I19" s="4" t="s">
        <v>67</v>
      </c>
      <c r="J19" s="5" t="s">
        <v>65</v>
      </c>
      <c r="K19" s="6"/>
      <c r="L19" s="1">
        <v>1010</v>
      </c>
      <c r="M19" s="7" t="s">
        <v>389</v>
      </c>
      <c r="N19" s="8"/>
      <c r="O19" s="8">
        <v>11</v>
      </c>
      <c r="P19" s="9">
        <v>11</v>
      </c>
      <c r="Q19" s="8">
        <v>39</v>
      </c>
      <c r="R19" s="8">
        <v>22</v>
      </c>
      <c r="S19" s="9"/>
      <c r="T19" s="25"/>
    </row>
    <row r="20" spans="1:20" ht="42" customHeight="1">
      <c r="A20" s="23">
        <v>43330</v>
      </c>
      <c r="B20" s="13">
        <v>16</v>
      </c>
      <c r="C20" s="12">
        <v>25</v>
      </c>
      <c r="D20" s="4" t="s">
        <v>124</v>
      </c>
      <c r="E20" s="10">
        <v>1</v>
      </c>
      <c r="F20" s="39">
        <v>2</v>
      </c>
      <c r="G20" s="41" t="s">
        <v>74</v>
      </c>
      <c r="H20" s="15">
        <v>19</v>
      </c>
      <c r="I20" s="4" t="s">
        <v>54</v>
      </c>
      <c r="J20" s="5" t="s">
        <v>60</v>
      </c>
      <c r="K20" s="6"/>
      <c r="L20" s="1">
        <v>1008</v>
      </c>
      <c r="M20" s="7" t="s">
        <v>391</v>
      </c>
      <c r="N20" s="8"/>
      <c r="O20" s="8">
        <v>3</v>
      </c>
      <c r="P20" s="9">
        <v>14</v>
      </c>
      <c r="Q20" s="8">
        <v>69</v>
      </c>
      <c r="R20" s="8">
        <v>77</v>
      </c>
      <c r="S20" s="9" t="s">
        <v>56</v>
      </c>
      <c r="T20" s="25"/>
    </row>
    <row r="21" spans="1:20" ht="42" customHeight="1">
      <c r="A21" s="23">
        <v>43331</v>
      </c>
      <c r="B21" s="13">
        <v>16</v>
      </c>
      <c r="C21" s="12">
        <v>20</v>
      </c>
      <c r="D21" s="4" t="s">
        <v>390</v>
      </c>
      <c r="E21" s="10">
        <v>2.5</v>
      </c>
      <c r="F21" s="39">
        <v>2</v>
      </c>
      <c r="G21" s="41" t="s">
        <v>74</v>
      </c>
      <c r="H21" s="15">
        <v>18</v>
      </c>
      <c r="I21" s="4" t="s">
        <v>58</v>
      </c>
      <c r="J21" s="5" t="s">
        <v>60</v>
      </c>
      <c r="K21" s="6"/>
      <c r="L21" s="1">
        <v>1007</v>
      </c>
      <c r="M21" s="7" t="s">
        <v>392</v>
      </c>
      <c r="N21" s="8" t="s">
        <v>61</v>
      </c>
      <c r="O21" s="8">
        <v>1</v>
      </c>
      <c r="P21" s="9">
        <v>13</v>
      </c>
      <c r="Q21" s="8">
        <v>78</v>
      </c>
      <c r="R21" s="8">
        <v>92</v>
      </c>
      <c r="S21" s="9" t="s">
        <v>56</v>
      </c>
      <c r="T21" s="25"/>
    </row>
    <row r="22" spans="1:20" ht="42" customHeight="1">
      <c r="A22" s="23">
        <v>43332</v>
      </c>
      <c r="B22" s="13">
        <v>14</v>
      </c>
      <c r="C22" s="12">
        <v>17</v>
      </c>
      <c r="D22" s="4" t="s">
        <v>393</v>
      </c>
      <c r="E22" s="10">
        <v>14.5</v>
      </c>
      <c r="F22" s="39">
        <v>2</v>
      </c>
      <c r="G22" s="41" t="s">
        <v>74</v>
      </c>
      <c r="H22" s="15">
        <v>19</v>
      </c>
      <c r="I22" s="4" t="s">
        <v>58</v>
      </c>
      <c r="J22" s="5" t="s">
        <v>58</v>
      </c>
      <c r="K22" s="6"/>
      <c r="L22" s="1">
        <v>1017</v>
      </c>
      <c r="M22" s="7" t="s">
        <v>394</v>
      </c>
      <c r="N22" s="8"/>
      <c r="O22" s="8"/>
      <c r="P22" s="9">
        <v>13</v>
      </c>
      <c r="Q22" s="8">
        <v>95</v>
      </c>
      <c r="R22" s="8">
        <v>99</v>
      </c>
      <c r="S22" s="9" t="s">
        <v>56</v>
      </c>
      <c r="T22" s="25"/>
    </row>
    <row r="23" spans="1:20" ht="42" customHeight="1">
      <c r="A23" s="23">
        <v>43333</v>
      </c>
      <c r="B23" s="13">
        <v>11</v>
      </c>
      <c r="C23" s="12">
        <v>19</v>
      </c>
      <c r="D23" s="4" t="s">
        <v>395</v>
      </c>
      <c r="E23" s="10">
        <v>3.1</v>
      </c>
      <c r="F23" s="39">
        <v>2</v>
      </c>
      <c r="G23" s="41" t="s">
        <v>77</v>
      </c>
      <c r="H23" s="15">
        <v>19</v>
      </c>
      <c r="I23" s="4" t="s">
        <v>58</v>
      </c>
      <c r="J23" s="5" t="s">
        <v>60</v>
      </c>
      <c r="K23" s="6"/>
      <c r="L23" s="1">
        <v>1016</v>
      </c>
      <c r="M23" s="7" t="s">
        <v>396</v>
      </c>
      <c r="N23" s="8"/>
      <c r="O23" s="8">
        <v>3</v>
      </c>
      <c r="P23" s="9">
        <v>10</v>
      </c>
      <c r="Q23" s="8">
        <v>77</v>
      </c>
      <c r="R23" s="8">
        <v>76</v>
      </c>
      <c r="S23" s="9" t="s">
        <v>56</v>
      </c>
      <c r="T23" s="25"/>
    </row>
    <row r="24" spans="1:20" ht="42" customHeight="1">
      <c r="A24" s="23">
        <v>43334</v>
      </c>
      <c r="B24" s="13">
        <v>9</v>
      </c>
      <c r="C24" s="12">
        <v>19</v>
      </c>
      <c r="D24" s="4"/>
      <c r="E24" s="10">
        <v>0</v>
      </c>
      <c r="F24" s="39">
        <v>2</v>
      </c>
      <c r="G24" s="41" t="s">
        <v>63</v>
      </c>
      <c r="H24" s="15">
        <v>19</v>
      </c>
      <c r="I24" s="4" t="s">
        <v>54</v>
      </c>
      <c r="J24" s="5" t="s">
        <v>60</v>
      </c>
      <c r="K24" s="6"/>
      <c r="L24" s="1">
        <v>1017</v>
      </c>
      <c r="M24" s="7" t="s">
        <v>398</v>
      </c>
      <c r="N24" s="8"/>
      <c r="O24" s="8">
        <v>2</v>
      </c>
      <c r="P24" s="9">
        <v>8</v>
      </c>
      <c r="Q24" s="8">
        <v>72</v>
      </c>
      <c r="R24" s="8">
        <v>82</v>
      </c>
      <c r="S24" s="9"/>
      <c r="T24" s="25"/>
    </row>
    <row r="25" spans="1:20" ht="42" customHeight="1">
      <c r="A25" s="23">
        <v>43335</v>
      </c>
      <c r="B25" s="13">
        <v>12</v>
      </c>
      <c r="C25" s="12">
        <v>19</v>
      </c>
      <c r="D25" s="4" t="s">
        <v>397</v>
      </c>
      <c r="E25" s="10">
        <v>0.5</v>
      </c>
      <c r="F25" s="39">
        <v>2</v>
      </c>
      <c r="G25" s="41" t="s">
        <v>63</v>
      </c>
      <c r="H25" s="15">
        <v>18</v>
      </c>
      <c r="I25" s="4" t="s">
        <v>58</v>
      </c>
      <c r="J25" s="5" t="s">
        <v>60</v>
      </c>
      <c r="K25" s="6"/>
      <c r="L25" s="1">
        <v>1019</v>
      </c>
      <c r="M25" s="7" t="s">
        <v>399</v>
      </c>
      <c r="N25" s="8"/>
      <c r="O25" s="8">
        <v>1</v>
      </c>
      <c r="P25" s="9">
        <v>11</v>
      </c>
      <c r="Q25" s="8">
        <v>80</v>
      </c>
      <c r="R25" s="8">
        <v>92</v>
      </c>
      <c r="S25" s="9" t="s">
        <v>56</v>
      </c>
      <c r="T25" s="25"/>
    </row>
    <row r="26" spans="1:20" ht="42" customHeight="1">
      <c r="A26" s="23">
        <v>43336</v>
      </c>
      <c r="B26" s="13">
        <v>12</v>
      </c>
      <c r="C26" s="12">
        <v>24</v>
      </c>
      <c r="D26" s="4"/>
      <c r="E26" s="10">
        <v>0</v>
      </c>
      <c r="F26" s="39">
        <v>2</v>
      </c>
      <c r="G26" s="41" t="s">
        <v>63</v>
      </c>
      <c r="H26" s="15">
        <v>19</v>
      </c>
      <c r="I26" s="4" t="s">
        <v>54</v>
      </c>
      <c r="J26" s="5" t="s">
        <v>60</v>
      </c>
      <c r="K26" s="6"/>
      <c r="L26" s="1">
        <v>1021</v>
      </c>
      <c r="M26" s="7" t="s">
        <v>400</v>
      </c>
      <c r="N26" s="8"/>
      <c r="O26" s="8">
        <v>3</v>
      </c>
      <c r="P26" s="9">
        <v>11</v>
      </c>
      <c r="Q26" s="8">
        <v>88</v>
      </c>
      <c r="R26" s="8">
        <v>82</v>
      </c>
      <c r="S26" s="9"/>
      <c r="T26" s="25"/>
    </row>
    <row r="27" spans="1:20" ht="42" customHeight="1">
      <c r="A27" s="23">
        <v>43337</v>
      </c>
      <c r="B27" s="13">
        <v>12</v>
      </c>
      <c r="C27" s="12">
        <v>26</v>
      </c>
      <c r="D27" s="4"/>
      <c r="E27" s="10">
        <v>0</v>
      </c>
      <c r="F27" s="39">
        <v>3</v>
      </c>
      <c r="G27" s="41" t="s">
        <v>69</v>
      </c>
      <c r="H27" s="15">
        <v>24</v>
      </c>
      <c r="I27" s="4" t="s">
        <v>67</v>
      </c>
      <c r="J27" s="5" t="s">
        <v>54</v>
      </c>
      <c r="K27" s="6"/>
      <c r="L27" s="1">
        <v>1018</v>
      </c>
      <c r="M27" s="7" t="s">
        <v>401</v>
      </c>
      <c r="N27" s="8"/>
      <c r="O27" s="8">
        <v>8</v>
      </c>
      <c r="P27" s="9">
        <v>11</v>
      </c>
      <c r="Q27" s="8">
        <v>69</v>
      </c>
      <c r="R27" s="8">
        <v>45</v>
      </c>
      <c r="S27" s="9"/>
      <c r="T27" s="25"/>
    </row>
    <row r="28" spans="1:20" ht="42" customHeight="1">
      <c r="A28" s="23">
        <v>43338</v>
      </c>
      <c r="B28" s="13">
        <v>14</v>
      </c>
      <c r="C28" s="12">
        <v>25</v>
      </c>
      <c r="D28" s="4" t="s">
        <v>402</v>
      </c>
      <c r="E28" s="10">
        <v>32</v>
      </c>
      <c r="F28" s="39">
        <v>2</v>
      </c>
      <c r="G28" s="41" t="s">
        <v>55</v>
      </c>
      <c r="H28" s="15">
        <v>19</v>
      </c>
      <c r="I28" s="4" t="s">
        <v>67</v>
      </c>
      <c r="J28" s="5" t="s">
        <v>54</v>
      </c>
      <c r="K28" s="6"/>
      <c r="L28" s="1">
        <v>1011</v>
      </c>
      <c r="M28" s="7" t="s">
        <v>403</v>
      </c>
      <c r="N28" s="8" t="s">
        <v>61</v>
      </c>
      <c r="O28" s="8">
        <v>5</v>
      </c>
      <c r="P28" s="9">
        <v>13</v>
      </c>
      <c r="Q28" s="8">
        <v>82</v>
      </c>
      <c r="R28" s="8">
        <v>72</v>
      </c>
      <c r="S28" s="9" t="s">
        <v>56</v>
      </c>
      <c r="T28" s="25"/>
    </row>
    <row r="29" spans="1:20" ht="42" customHeight="1">
      <c r="A29" s="23">
        <v>43339</v>
      </c>
      <c r="B29" s="13">
        <v>16</v>
      </c>
      <c r="C29" s="12">
        <v>19</v>
      </c>
      <c r="D29" s="4" t="s">
        <v>404</v>
      </c>
      <c r="E29" s="10">
        <v>42</v>
      </c>
      <c r="F29" s="39">
        <v>3</v>
      </c>
      <c r="G29" s="41" t="s">
        <v>74</v>
      </c>
      <c r="H29" s="15">
        <v>20</v>
      </c>
      <c r="I29" s="4" t="s">
        <v>58</v>
      </c>
      <c r="J29" s="5" t="s">
        <v>58</v>
      </c>
      <c r="K29" s="6"/>
      <c r="L29" s="1">
        <v>1012</v>
      </c>
      <c r="M29" s="7" t="s">
        <v>406</v>
      </c>
      <c r="N29" s="8"/>
      <c r="O29" s="8"/>
      <c r="P29" s="9">
        <v>14</v>
      </c>
      <c r="Q29" s="8">
        <v>96</v>
      </c>
      <c r="R29" s="8">
        <v>98</v>
      </c>
      <c r="S29" s="9" t="s">
        <v>56</v>
      </c>
      <c r="T29" s="25"/>
    </row>
    <row r="30" spans="1:20" ht="42" customHeight="1">
      <c r="A30" s="23">
        <v>43340</v>
      </c>
      <c r="B30" s="13">
        <v>13</v>
      </c>
      <c r="C30" s="12">
        <v>20</v>
      </c>
      <c r="D30" s="4" t="s">
        <v>405</v>
      </c>
      <c r="E30" s="10">
        <v>4</v>
      </c>
      <c r="F30" s="39">
        <v>3</v>
      </c>
      <c r="G30" s="41" t="s">
        <v>74</v>
      </c>
      <c r="H30" s="15">
        <v>22</v>
      </c>
      <c r="I30" s="4" t="s">
        <v>58</v>
      </c>
      <c r="J30" s="5" t="s">
        <v>60</v>
      </c>
      <c r="K30" s="6"/>
      <c r="L30" s="1">
        <v>1015</v>
      </c>
      <c r="M30" s="7" t="s">
        <v>407</v>
      </c>
      <c r="N30" s="8"/>
      <c r="O30" s="8">
        <v>2.5</v>
      </c>
      <c r="P30" s="9">
        <v>12</v>
      </c>
      <c r="Q30" s="8">
        <v>85</v>
      </c>
      <c r="R30" s="8">
        <v>75</v>
      </c>
      <c r="S30" s="9" t="s">
        <v>56</v>
      </c>
      <c r="T30" s="25"/>
    </row>
    <row r="31" spans="1:20" ht="42" customHeight="1">
      <c r="A31" s="23">
        <v>43341</v>
      </c>
      <c r="B31" s="13">
        <v>9</v>
      </c>
      <c r="C31" s="12">
        <v>21</v>
      </c>
      <c r="D31" s="4"/>
      <c r="E31" s="10">
        <v>0</v>
      </c>
      <c r="F31" s="39">
        <v>2</v>
      </c>
      <c r="G31" s="41" t="s">
        <v>74</v>
      </c>
      <c r="H31" s="15">
        <v>18</v>
      </c>
      <c r="I31" s="4" t="s">
        <v>67</v>
      </c>
      <c r="J31" s="5" t="s">
        <v>65</v>
      </c>
      <c r="K31" s="6"/>
      <c r="L31" s="1">
        <v>1021</v>
      </c>
      <c r="M31" s="7" t="s">
        <v>408</v>
      </c>
      <c r="N31" s="8"/>
      <c r="O31" s="8">
        <v>11</v>
      </c>
      <c r="P31" s="9">
        <v>7</v>
      </c>
      <c r="Q31" s="8">
        <v>62</v>
      </c>
      <c r="R31" s="8">
        <v>21</v>
      </c>
      <c r="S31" s="9"/>
      <c r="T31" s="25"/>
    </row>
    <row r="32" spans="1:20" ht="42" customHeight="1">
      <c r="A32" s="23">
        <v>43342</v>
      </c>
      <c r="B32" s="13">
        <v>8</v>
      </c>
      <c r="C32" s="12">
        <v>21</v>
      </c>
      <c r="D32" s="4"/>
      <c r="E32" s="10">
        <v>0</v>
      </c>
      <c r="F32" s="39">
        <v>2</v>
      </c>
      <c r="G32" s="41" t="s">
        <v>69</v>
      </c>
      <c r="H32" s="15">
        <v>19</v>
      </c>
      <c r="I32" s="4" t="s">
        <v>67</v>
      </c>
      <c r="J32" s="5" t="s">
        <v>54</v>
      </c>
      <c r="K32" s="6"/>
      <c r="L32" s="1">
        <v>1022</v>
      </c>
      <c r="M32" s="7" t="s">
        <v>409</v>
      </c>
      <c r="N32" s="8"/>
      <c r="O32" s="8">
        <v>7</v>
      </c>
      <c r="P32" s="9">
        <v>6</v>
      </c>
      <c r="Q32" s="8">
        <v>72</v>
      </c>
      <c r="R32" s="8">
        <v>55</v>
      </c>
      <c r="S32" s="9"/>
      <c r="T32" s="25"/>
    </row>
    <row r="33" spans="1:20" ht="42" customHeight="1">
      <c r="A33" s="26">
        <v>43343</v>
      </c>
      <c r="B33" s="27">
        <v>10</v>
      </c>
      <c r="C33" s="28">
        <v>18</v>
      </c>
      <c r="D33" s="29"/>
      <c r="E33" s="30">
        <v>0</v>
      </c>
      <c r="F33" s="40">
        <v>3</v>
      </c>
      <c r="G33" s="42" t="s">
        <v>69</v>
      </c>
      <c r="H33" s="31">
        <v>28</v>
      </c>
      <c r="I33" s="29" t="s">
        <v>54</v>
      </c>
      <c r="J33" s="32" t="s">
        <v>60</v>
      </c>
      <c r="K33" s="33"/>
      <c r="L33" s="34">
        <v>1021</v>
      </c>
      <c r="M33" s="35" t="s">
        <v>410</v>
      </c>
      <c r="N33" s="36"/>
      <c r="O33" s="36">
        <v>0.5</v>
      </c>
      <c r="P33" s="37">
        <v>9</v>
      </c>
      <c r="Q33" s="36">
        <v>81</v>
      </c>
      <c r="R33" s="36">
        <v>94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17.580645161290324</v>
      </c>
      <c r="E100" s="82" t="s">
        <v>31</v>
      </c>
      <c r="F100" s="82"/>
      <c r="G100" s="82"/>
      <c r="H100" s="82"/>
      <c r="I100" s="17">
        <f>SUM(E3:E33)</f>
        <v>111</v>
      </c>
      <c r="J100" s="82" t="s">
        <v>38</v>
      </c>
      <c r="K100" s="82"/>
      <c r="L100" s="18">
        <f>SUM(O3:O33)</f>
        <v>191.5</v>
      </c>
    </row>
    <row r="101" spans="1:12" ht="30" customHeight="1">
      <c r="A101" s="82" t="s">
        <v>27</v>
      </c>
      <c r="B101" s="82"/>
      <c r="C101" s="82"/>
      <c r="D101" s="16">
        <f>AVERAGE(B3:B33)</f>
        <v>11.548387096774194</v>
      </c>
      <c r="E101" s="82" t="s">
        <v>32</v>
      </c>
      <c r="F101" s="82"/>
      <c r="G101" s="82"/>
      <c r="H101" s="82"/>
      <c r="I101" s="17">
        <f>AVERAGE(E3:E33)</f>
        <v>3.5806451612903225</v>
      </c>
      <c r="J101" s="82" t="s">
        <v>39</v>
      </c>
      <c r="K101" s="82"/>
      <c r="L101" s="18">
        <f>COUNTIF(R3:R33,"&lt;31")</f>
        <v>7</v>
      </c>
    </row>
    <row r="102" spans="1:12" ht="30" customHeight="1">
      <c r="A102" s="82" t="s">
        <v>28</v>
      </c>
      <c r="B102" s="82"/>
      <c r="C102" s="82"/>
      <c r="D102" s="16">
        <f>AVERAGE(C3:C33)</f>
        <v>23.612903225806452</v>
      </c>
      <c r="E102" s="82" t="s">
        <v>33</v>
      </c>
      <c r="F102" s="82"/>
      <c r="G102" s="82"/>
      <c r="H102" s="82"/>
      <c r="I102" s="17">
        <f>MAX(E3:E33)</f>
        <v>42</v>
      </c>
      <c r="J102" s="82" t="s">
        <v>41</v>
      </c>
      <c r="K102" s="82"/>
      <c r="L102" s="18">
        <f>COUNTIF(C3:C33,"&gt;19")</f>
        <v>25</v>
      </c>
    </row>
    <row r="103" spans="1:12" ht="30" customHeight="1">
      <c r="A103" s="82" t="s">
        <v>23</v>
      </c>
      <c r="B103" s="82"/>
      <c r="C103" s="82"/>
      <c r="D103" s="18">
        <f>MAX(B3:B33,C3:C33)</f>
        <v>32</v>
      </c>
      <c r="E103" s="82" t="s">
        <v>34</v>
      </c>
      <c r="F103" s="82"/>
      <c r="G103" s="82"/>
      <c r="H103" s="82"/>
      <c r="I103" s="18">
        <f>COUNTA(S3:S33)</f>
        <v>12</v>
      </c>
      <c r="J103" s="82" t="s">
        <v>37</v>
      </c>
      <c r="K103" s="82"/>
      <c r="L103" s="18">
        <f>COUNTA(N3:N33)</f>
        <v>4</v>
      </c>
    </row>
    <row r="104" spans="1:12" ht="30" customHeight="1">
      <c r="A104" s="82" t="s">
        <v>24</v>
      </c>
      <c r="B104" s="82"/>
      <c r="C104" s="82"/>
      <c r="D104" s="18">
        <f>MIN(B3:B33,C3:C33)</f>
        <v>5</v>
      </c>
      <c r="E104" s="82" t="s">
        <v>35</v>
      </c>
      <c r="F104" s="82"/>
      <c r="G104" s="82"/>
      <c r="H104" s="82"/>
      <c r="I104" s="18">
        <f>COUNTIF(S3:S33,"R")</f>
        <v>12</v>
      </c>
      <c r="J104" s="82" t="s">
        <v>45</v>
      </c>
      <c r="K104" s="82"/>
      <c r="L104" s="43">
        <f>AVERAGE(F3:F33)</f>
        <v>2.4838709677419355</v>
      </c>
    </row>
    <row r="105" spans="1:12" ht="30" customHeight="1">
      <c r="A105" s="82" t="s">
        <v>26</v>
      </c>
      <c r="B105" s="82"/>
      <c r="C105" s="82"/>
      <c r="D105" s="18">
        <f>MAX(B3:B33)</f>
        <v>16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21</v>
      </c>
    </row>
    <row r="106" spans="1:12" ht="30" customHeight="1">
      <c r="A106" s="82" t="s">
        <v>25</v>
      </c>
      <c r="B106" s="82"/>
      <c r="C106" s="82"/>
      <c r="D106" s="18">
        <f>MIN(C3:C33)</f>
        <v>17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0</v>
      </c>
      <c r="E107" s="82" t="s">
        <v>42</v>
      </c>
      <c r="F107" s="82"/>
      <c r="G107" s="82"/>
      <c r="H107" s="82"/>
      <c r="I107" s="17">
        <f>MAX(H3:H33)</f>
        <v>33</v>
      </c>
      <c r="J107" s="82" t="s">
        <v>48</v>
      </c>
      <c r="K107" s="82"/>
      <c r="L107" s="19">
        <v>111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1027</v>
      </c>
      <c r="J108" s="82" t="s">
        <v>49</v>
      </c>
      <c r="K108" s="82"/>
      <c r="L108" s="19">
        <v>0</v>
      </c>
    </row>
    <row r="109" spans="1:12" ht="30" customHeight="1">
      <c r="A109" s="82" t="s">
        <v>40</v>
      </c>
      <c r="B109" s="82"/>
      <c r="C109" s="82"/>
      <c r="D109" s="18">
        <f>MIN(P3:P33)</f>
        <v>4</v>
      </c>
      <c r="E109" s="82" t="s">
        <v>44</v>
      </c>
      <c r="F109" s="82"/>
      <c r="G109" s="82"/>
      <c r="H109" s="82"/>
      <c r="I109" s="18">
        <f>MIN(L3:L33)</f>
        <v>1005</v>
      </c>
      <c r="J109" s="82"/>
      <c r="K109" s="82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0" t="s">
        <v>16</v>
      </c>
      <c r="C1" s="71"/>
      <c r="D1" s="70" t="s">
        <v>17</v>
      </c>
      <c r="E1" s="71"/>
      <c r="F1" s="70" t="s">
        <v>15</v>
      </c>
      <c r="G1" s="79"/>
      <c r="H1" s="80"/>
      <c r="I1" s="70" t="s">
        <v>1</v>
      </c>
      <c r="J1" s="71"/>
      <c r="K1" s="75" t="s">
        <v>8</v>
      </c>
      <c r="L1" s="73" t="s">
        <v>10</v>
      </c>
      <c r="M1" s="77" t="s">
        <v>2</v>
      </c>
      <c r="N1" s="65" t="s">
        <v>370</v>
      </c>
      <c r="O1" s="65" t="s">
        <v>20</v>
      </c>
      <c r="P1" s="67" t="s">
        <v>345</v>
      </c>
      <c r="Q1" s="65" t="s">
        <v>344</v>
      </c>
      <c r="R1" s="65" t="s">
        <v>51</v>
      </c>
      <c r="S1" s="67" t="s">
        <v>52</v>
      </c>
      <c r="T1" s="63" t="s">
        <v>53</v>
      </c>
    </row>
    <row r="2" spans="1:20" ht="42" customHeight="1">
      <c r="A2" s="22" t="s">
        <v>83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6"/>
      <c r="L2" s="74"/>
      <c r="M2" s="78"/>
      <c r="N2" s="81"/>
      <c r="O2" s="81"/>
      <c r="P2" s="72"/>
      <c r="Q2" s="69"/>
      <c r="R2" s="66"/>
      <c r="S2" s="68"/>
      <c r="T2" s="64"/>
    </row>
    <row r="3" spans="1:20" ht="42" customHeight="1">
      <c r="A3" s="23">
        <v>43344</v>
      </c>
      <c r="B3" s="13">
        <v>9</v>
      </c>
      <c r="C3" s="12">
        <v>19</v>
      </c>
      <c r="D3" s="4"/>
      <c r="E3" s="10">
        <v>0</v>
      </c>
      <c r="F3" s="39">
        <v>3</v>
      </c>
      <c r="G3" s="41" t="s">
        <v>69</v>
      </c>
      <c r="H3" s="15">
        <v>21</v>
      </c>
      <c r="I3" s="4" t="s">
        <v>54</v>
      </c>
      <c r="J3" s="5" t="s">
        <v>54</v>
      </c>
      <c r="K3" s="6"/>
      <c r="L3" s="1">
        <v>1022</v>
      </c>
      <c r="M3" s="7" t="s">
        <v>411</v>
      </c>
      <c r="N3" s="8"/>
      <c r="O3" s="8">
        <v>6</v>
      </c>
      <c r="P3" s="9">
        <v>6</v>
      </c>
      <c r="Q3" s="8">
        <v>78</v>
      </c>
      <c r="R3" s="20">
        <v>61</v>
      </c>
      <c r="S3" s="45"/>
      <c r="T3" s="24"/>
    </row>
    <row r="4" spans="1:20" ht="42" customHeight="1">
      <c r="A4" s="23">
        <v>43345</v>
      </c>
      <c r="B4" s="13">
        <v>6</v>
      </c>
      <c r="C4" s="12">
        <v>18</v>
      </c>
      <c r="D4" s="4"/>
      <c r="E4" s="10">
        <v>0</v>
      </c>
      <c r="F4" s="39">
        <v>3</v>
      </c>
      <c r="G4" s="41" t="s">
        <v>72</v>
      </c>
      <c r="H4" s="15">
        <v>22</v>
      </c>
      <c r="I4" s="4" t="s">
        <v>67</v>
      </c>
      <c r="J4" s="5" t="s">
        <v>54</v>
      </c>
      <c r="K4" s="6"/>
      <c r="L4" s="1">
        <v>1020</v>
      </c>
      <c r="M4" s="7" t="s">
        <v>412</v>
      </c>
      <c r="N4" s="8"/>
      <c r="O4" s="8">
        <v>6</v>
      </c>
      <c r="P4" s="9">
        <v>3</v>
      </c>
      <c r="Q4" s="8">
        <v>71</v>
      </c>
      <c r="R4" s="8">
        <v>58</v>
      </c>
      <c r="S4" s="9"/>
      <c r="T4" s="25"/>
    </row>
    <row r="5" spans="1:20" ht="42" customHeight="1">
      <c r="A5" s="23">
        <v>43346</v>
      </c>
      <c r="B5" s="13">
        <v>7</v>
      </c>
      <c r="C5" s="12">
        <v>21</v>
      </c>
      <c r="D5" s="4"/>
      <c r="E5" s="10">
        <v>0</v>
      </c>
      <c r="F5" s="39">
        <v>3</v>
      </c>
      <c r="G5" s="41" t="s">
        <v>64</v>
      </c>
      <c r="H5" s="15">
        <v>23</v>
      </c>
      <c r="I5" s="4" t="s">
        <v>67</v>
      </c>
      <c r="J5" s="5" t="s">
        <v>65</v>
      </c>
      <c r="K5" s="6"/>
      <c r="L5" s="1">
        <v>1016</v>
      </c>
      <c r="M5" s="7" t="s">
        <v>413</v>
      </c>
      <c r="N5" s="8"/>
      <c r="O5" s="8">
        <v>11</v>
      </c>
      <c r="P5" s="9">
        <v>5</v>
      </c>
      <c r="Q5" s="8">
        <v>60</v>
      </c>
      <c r="R5" s="8">
        <v>21</v>
      </c>
      <c r="S5" s="9"/>
      <c r="T5" s="25"/>
    </row>
    <row r="6" spans="1:20" ht="42" customHeight="1">
      <c r="A6" s="23">
        <v>43347</v>
      </c>
      <c r="B6" s="13">
        <v>10</v>
      </c>
      <c r="C6" s="12">
        <v>23</v>
      </c>
      <c r="D6" s="4" t="s">
        <v>414</v>
      </c>
      <c r="E6" s="10">
        <v>1</v>
      </c>
      <c r="F6" s="39">
        <v>2</v>
      </c>
      <c r="G6" s="41" t="s">
        <v>69</v>
      </c>
      <c r="H6" s="15">
        <v>18</v>
      </c>
      <c r="I6" s="4"/>
      <c r="J6" s="5" t="s">
        <v>54</v>
      </c>
      <c r="K6" s="6"/>
      <c r="L6" s="1">
        <v>1022</v>
      </c>
      <c r="M6" s="58" t="s">
        <v>416</v>
      </c>
      <c r="N6" s="8"/>
      <c r="O6" s="8">
        <v>7</v>
      </c>
      <c r="P6" s="9"/>
      <c r="Q6" s="8">
        <v>75</v>
      </c>
      <c r="R6" s="8">
        <v>48</v>
      </c>
      <c r="S6" s="9" t="s">
        <v>56</v>
      </c>
      <c r="T6" s="25"/>
    </row>
    <row r="7" spans="1:20" ht="42" customHeight="1">
      <c r="A7" s="23">
        <v>43348</v>
      </c>
      <c r="B7" s="13">
        <v>10</v>
      </c>
      <c r="C7" s="12">
        <v>23</v>
      </c>
      <c r="D7" s="4" t="s">
        <v>59</v>
      </c>
      <c r="E7" s="10">
        <v>2</v>
      </c>
      <c r="F7" s="39">
        <v>3</v>
      </c>
      <c r="G7" s="41" t="s">
        <v>64</v>
      </c>
      <c r="H7" s="15">
        <v>21</v>
      </c>
      <c r="I7" s="4"/>
      <c r="J7" s="5" t="s">
        <v>60</v>
      </c>
      <c r="K7" s="6"/>
      <c r="L7" s="1">
        <v>1023</v>
      </c>
      <c r="M7" s="7"/>
      <c r="N7" s="8"/>
      <c r="O7" s="8">
        <v>3</v>
      </c>
      <c r="P7" s="9"/>
      <c r="Q7" s="8">
        <v>77</v>
      </c>
      <c r="R7" s="8">
        <v>78</v>
      </c>
      <c r="S7" s="9"/>
      <c r="T7" s="25"/>
    </row>
    <row r="8" spans="1:20" ht="42" customHeight="1">
      <c r="A8" s="23">
        <v>43349</v>
      </c>
      <c r="B8" s="13">
        <v>12</v>
      </c>
      <c r="C8" s="12">
        <v>23</v>
      </c>
      <c r="D8" s="4" t="s">
        <v>415</v>
      </c>
      <c r="E8" s="10">
        <v>7</v>
      </c>
      <c r="F8" s="39">
        <v>2</v>
      </c>
      <c r="G8" s="41" t="s">
        <v>64</v>
      </c>
      <c r="H8" s="15">
        <v>18</v>
      </c>
      <c r="I8" s="4"/>
      <c r="J8" s="5" t="s">
        <v>54</v>
      </c>
      <c r="K8" s="6"/>
      <c r="L8" s="1">
        <v>1017</v>
      </c>
      <c r="M8" s="7"/>
      <c r="N8" s="8" t="s">
        <v>61</v>
      </c>
      <c r="O8" s="8">
        <v>4</v>
      </c>
      <c r="P8" s="9"/>
      <c r="Q8" s="8">
        <v>88</v>
      </c>
      <c r="R8" s="8">
        <v>67</v>
      </c>
      <c r="S8" s="9" t="s">
        <v>56</v>
      </c>
      <c r="T8" s="25"/>
    </row>
    <row r="9" spans="1:20" ht="42" customHeight="1">
      <c r="A9" s="23">
        <v>43350</v>
      </c>
      <c r="B9" s="13">
        <v>12</v>
      </c>
      <c r="C9" s="12">
        <v>24</v>
      </c>
      <c r="D9" s="4" t="s">
        <v>415</v>
      </c>
      <c r="E9" s="10">
        <v>9</v>
      </c>
      <c r="F9" s="39">
        <v>3</v>
      </c>
      <c r="G9" s="41" t="s">
        <v>64</v>
      </c>
      <c r="H9" s="15">
        <v>22</v>
      </c>
      <c r="I9" s="4"/>
      <c r="J9" s="5" t="s">
        <v>54</v>
      </c>
      <c r="K9" s="6"/>
      <c r="L9" s="1">
        <v>1013</v>
      </c>
      <c r="M9" s="7"/>
      <c r="N9" s="8" t="s">
        <v>61</v>
      </c>
      <c r="O9" s="8">
        <v>4</v>
      </c>
      <c r="P9" s="9"/>
      <c r="Q9" s="8">
        <v>85</v>
      </c>
      <c r="R9" s="8">
        <v>71</v>
      </c>
      <c r="S9" s="9" t="s">
        <v>56</v>
      </c>
      <c r="T9" s="25"/>
    </row>
    <row r="10" spans="1:20" ht="42" customHeight="1">
      <c r="A10" s="23">
        <v>43351</v>
      </c>
      <c r="B10" s="13">
        <v>13</v>
      </c>
      <c r="C10" s="12">
        <v>17</v>
      </c>
      <c r="D10" s="4" t="s">
        <v>87</v>
      </c>
      <c r="E10" s="10">
        <v>11</v>
      </c>
      <c r="F10" s="39">
        <v>3</v>
      </c>
      <c r="G10" s="41" t="s">
        <v>57</v>
      </c>
      <c r="H10" s="15">
        <v>28</v>
      </c>
      <c r="I10" s="4"/>
      <c r="J10" s="5" t="s">
        <v>60</v>
      </c>
      <c r="K10" s="6"/>
      <c r="L10" s="1">
        <v>1009</v>
      </c>
      <c r="M10" s="7"/>
      <c r="N10" s="8"/>
      <c r="O10" s="8">
        <v>2</v>
      </c>
      <c r="P10" s="9"/>
      <c r="Q10" s="8">
        <v>93</v>
      </c>
      <c r="R10" s="8">
        <v>90</v>
      </c>
      <c r="S10" s="9" t="s">
        <v>56</v>
      </c>
      <c r="T10" s="25"/>
    </row>
    <row r="11" spans="1:20" ht="42" customHeight="1">
      <c r="A11" s="23">
        <v>43352</v>
      </c>
      <c r="B11" s="13">
        <v>11</v>
      </c>
      <c r="C11" s="12">
        <v>21</v>
      </c>
      <c r="D11" s="4"/>
      <c r="E11" s="10">
        <v>0</v>
      </c>
      <c r="F11" s="39">
        <v>3</v>
      </c>
      <c r="G11" s="41" t="s">
        <v>64</v>
      </c>
      <c r="H11" s="15">
        <v>24</v>
      </c>
      <c r="I11" s="4"/>
      <c r="J11" s="5" t="s">
        <v>54</v>
      </c>
      <c r="K11" s="6"/>
      <c r="L11" s="1">
        <v>1013</v>
      </c>
      <c r="M11" s="58" t="s">
        <v>417</v>
      </c>
      <c r="N11" s="8"/>
      <c r="O11" s="8">
        <v>4</v>
      </c>
      <c r="P11" s="9"/>
      <c r="Q11" s="8">
        <v>71</v>
      </c>
      <c r="R11" s="8">
        <v>68</v>
      </c>
      <c r="S11" s="9"/>
      <c r="T11" s="25"/>
    </row>
    <row r="12" spans="1:20" ht="42" customHeight="1">
      <c r="A12" s="23">
        <v>43353</v>
      </c>
      <c r="B12" s="13">
        <v>10</v>
      </c>
      <c r="C12" s="12">
        <v>19</v>
      </c>
      <c r="D12" s="4" t="s">
        <v>91</v>
      </c>
      <c r="E12" s="10">
        <v>2.5</v>
      </c>
      <c r="F12" s="39">
        <v>3</v>
      </c>
      <c r="G12" s="41" t="s">
        <v>57</v>
      </c>
      <c r="H12" s="15">
        <v>22</v>
      </c>
      <c r="I12" s="4"/>
      <c r="J12" s="5" t="s">
        <v>54</v>
      </c>
      <c r="K12" s="6"/>
      <c r="L12" s="1">
        <v>1014</v>
      </c>
      <c r="M12" s="58"/>
      <c r="N12" s="8"/>
      <c r="O12" s="8">
        <v>5</v>
      </c>
      <c r="P12" s="9"/>
      <c r="Q12" s="8">
        <v>84</v>
      </c>
      <c r="R12" s="8">
        <v>65</v>
      </c>
      <c r="S12" s="9" t="s">
        <v>56</v>
      </c>
      <c r="T12" s="25"/>
    </row>
    <row r="13" spans="1:20" ht="42" customHeight="1">
      <c r="A13" s="23">
        <v>43354</v>
      </c>
      <c r="B13" s="13">
        <v>11</v>
      </c>
      <c r="C13" s="12">
        <v>16</v>
      </c>
      <c r="D13" s="4" t="s">
        <v>418</v>
      </c>
      <c r="E13" s="10">
        <v>1</v>
      </c>
      <c r="F13" s="39">
        <v>2</v>
      </c>
      <c r="G13" s="41" t="s">
        <v>74</v>
      </c>
      <c r="H13" s="15">
        <v>18</v>
      </c>
      <c r="I13" s="4" t="s">
        <v>54</v>
      </c>
      <c r="J13" s="5" t="s">
        <v>60</v>
      </c>
      <c r="K13" s="6"/>
      <c r="L13" s="1">
        <v>1015</v>
      </c>
      <c r="M13" s="7" t="s">
        <v>419</v>
      </c>
      <c r="N13" s="8"/>
      <c r="O13" s="8">
        <v>1.5</v>
      </c>
      <c r="P13" s="9">
        <v>9</v>
      </c>
      <c r="Q13" s="8">
        <v>90</v>
      </c>
      <c r="R13" s="8">
        <v>90</v>
      </c>
      <c r="S13" s="9" t="s">
        <v>56</v>
      </c>
      <c r="T13" s="25"/>
    </row>
    <row r="14" spans="1:20" ht="42" customHeight="1">
      <c r="A14" s="23">
        <v>43355</v>
      </c>
      <c r="B14" s="13">
        <v>9</v>
      </c>
      <c r="C14" s="12">
        <v>19</v>
      </c>
      <c r="D14" s="4"/>
      <c r="E14" s="10">
        <v>0</v>
      </c>
      <c r="F14" s="39">
        <v>2</v>
      </c>
      <c r="G14" s="41" t="s">
        <v>74</v>
      </c>
      <c r="H14" s="15">
        <v>16</v>
      </c>
      <c r="I14" s="4" t="s">
        <v>54</v>
      </c>
      <c r="J14" s="5" t="s">
        <v>54</v>
      </c>
      <c r="K14" s="6"/>
      <c r="L14" s="1">
        <v>1019</v>
      </c>
      <c r="M14" s="7" t="s">
        <v>420</v>
      </c>
      <c r="N14" s="8"/>
      <c r="O14" s="8">
        <v>4</v>
      </c>
      <c r="P14" s="9">
        <v>6</v>
      </c>
      <c r="Q14" s="8">
        <v>85</v>
      </c>
      <c r="R14" s="8">
        <v>69</v>
      </c>
      <c r="S14" s="9"/>
      <c r="T14" s="25"/>
    </row>
    <row r="15" spans="1:20" ht="42" customHeight="1">
      <c r="A15" s="23">
        <v>43356</v>
      </c>
      <c r="B15" s="13">
        <v>9</v>
      </c>
      <c r="C15" s="12">
        <v>21</v>
      </c>
      <c r="D15" s="4"/>
      <c r="E15" s="10">
        <v>0</v>
      </c>
      <c r="F15" s="39">
        <v>2</v>
      </c>
      <c r="G15" s="41" t="s">
        <v>55</v>
      </c>
      <c r="H15" s="15">
        <v>19</v>
      </c>
      <c r="I15" s="4" t="s">
        <v>54</v>
      </c>
      <c r="J15" s="5" t="s">
        <v>54</v>
      </c>
      <c r="K15" s="6"/>
      <c r="L15" s="1">
        <v>1010</v>
      </c>
      <c r="M15" s="7" t="s">
        <v>421</v>
      </c>
      <c r="N15" s="8"/>
      <c r="O15" s="8">
        <v>4</v>
      </c>
      <c r="P15" s="9">
        <v>7</v>
      </c>
      <c r="Q15" s="8">
        <v>73</v>
      </c>
      <c r="R15" s="8">
        <v>67</v>
      </c>
      <c r="S15" s="9"/>
      <c r="T15" s="25"/>
    </row>
    <row r="16" spans="1:20" ht="42" customHeight="1">
      <c r="A16" s="23">
        <v>43357</v>
      </c>
      <c r="B16" s="13">
        <v>12</v>
      </c>
      <c r="C16" s="12">
        <v>17</v>
      </c>
      <c r="D16" s="4" t="s">
        <v>422</v>
      </c>
      <c r="E16" s="10">
        <v>24</v>
      </c>
      <c r="F16" s="39">
        <v>2</v>
      </c>
      <c r="G16" s="41" t="s">
        <v>57</v>
      </c>
      <c r="H16" s="15">
        <v>14</v>
      </c>
      <c r="I16" s="4" t="s">
        <v>58</v>
      </c>
      <c r="J16" s="5" t="s">
        <v>58</v>
      </c>
      <c r="K16" s="6"/>
      <c r="L16" s="1">
        <v>1003</v>
      </c>
      <c r="M16" s="7" t="s">
        <v>424</v>
      </c>
      <c r="N16" s="8"/>
      <c r="O16" s="8"/>
      <c r="P16" s="9">
        <v>8</v>
      </c>
      <c r="Q16" s="8">
        <v>95</v>
      </c>
      <c r="R16" s="8">
        <v>100</v>
      </c>
      <c r="S16" s="9" t="s">
        <v>56</v>
      </c>
      <c r="T16" s="25"/>
    </row>
    <row r="17" spans="1:20" ht="42" customHeight="1">
      <c r="A17" s="23">
        <v>43358</v>
      </c>
      <c r="B17" s="13">
        <v>10</v>
      </c>
      <c r="C17" s="12">
        <v>15</v>
      </c>
      <c r="D17" s="4" t="s">
        <v>423</v>
      </c>
      <c r="E17" s="10">
        <v>3</v>
      </c>
      <c r="F17" s="39">
        <v>3</v>
      </c>
      <c r="G17" s="41" t="s">
        <v>74</v>
      </c>
      <c r="H17" s="15">
        <v>25</v>
      </c>
      <c r="I17" s="4" t="s">
        <v>58</v>
      </c>
      <c r="J17" s="5" t="s">
        <v>58</v>
      </c>
      <c r="K17" s="6"/>
      <c r="L17" s="1">
        <v>1007</v>
      </c>
      <c r="M17" s="7" t="s">
        <v>425</v>
      </c>
      <c r="N17" s="8"/>
      <c r="O17" s="8">
        <v>0.5</v>
      </c>
      <c r="P17" s="9">
        <v>8</v>
      </c>
      <c r="Q17" s="8">
        <v>93</v>
      </c>
      <c r="R17" s="8">
        <v>98</v>
      </c>
      <c r="S17" s="9" t="s">
        <v>56</v>
      </c>
      <c r="T17" s="25"/>
    </row>
    <row r="18" spans="1:20" ht="42" customHeight="1">
      <c r="A18" s="23">
        <v>43359</v>
      </c>
      <c r="B18" s="13">
        <v>8</v>
      </c>
      <c r="C18" s="12">
        <v>15</v>
      </c>
      <c r="D18" s="4" t="s">
        <v>75</v>
      </c>
      <c r="E18" s="44">
        <v>1.3</v>
      </c>
      <c r="F18" s="39">
        <v>4</v>
      </c>
      <c r="G18" s="41" t="s">
        <v>66</v>
      </c>
      <c r="H18" s="15">
        <v>32</v>
      </c>
      <c r="I18" s="4" t="s">
        <v>54</v>
      </c>
      <c r="J18" s="5" t="s">
        <v>60</v>
      </c>
      <c r="K18" s="6"/>
      <c r="L18" s="1">
        <v>1006</v>
      </c>
      <c r="M18" s="7" t="s">
        <v>427</v>
      </c>
      <c r="N18" s="8"/>
      <c r="O18" s="8">
        <v>3</v>
      </c>
      <c r="P18" s="9">
        <v>5</v>
      </c>
      <c r="Q18" s="8">
        <v>80</v>
      </c>
      <c r="R18" s="8">
        <v>76</v>
      </c>
      <c r="S18" s="9" t="s">
        <v>56</v>
      </c>
      <c r="T18" s="25"/>
    </row>
    <row r="19" spans="1:20" ht="42" customHeight="1">
      <c r="A19" s="23">
        <v>43360</v>
      </c>
      <c r="B19" s="13">
        <v>6</v>
      </c>
      <c r="C19" s="12">
        <v>11</v>
      </c>
      <c r="D19" s="4" t="s">
        <v>426</v>
      </c>
      <c r="E19" s="10">
        <v>11</v>
      </c>
      <c r="F19" s="39">
        <v>3</v>
      </c>
      <c r="G19" s="41" t="s">
        <v>74</v>
      </c>
      <c r="H19" s="15">
        <v>28</v>
      </c>
      <c r="I19" s="4" t="s">
        <v>54</v>
      </c>
      <c r="J19" s="5" t="s">
        <v>60</v>
      </c>
      <c r="K19" s="6"/>
      <c r="L19" s="1">
        <v>1009</v>
      </c>
      <c r="M19" s="7" t="s">
        <v>428</v>
      </c>
      <c r="N19" s="8"/>
      <c r="O19" s="8">
        <v>1.5</v>
      </c>
      <c r="P19" s="9">
        <v>4</v>
      </c>
      <c r="Q19" s="8">
        <v>88</v>
      </c>
      <c r="R19" s="8">
        <v>86</v>
      </c>
      <c r="S19" s="9" t="s">
        <v>56</v>
      </c>
      <c r="T19" s="25"/>
    </row>
    <row r="20" spans="1:20" ht="42" customHeight="1">
      <c r="A20" s="23">
        <v>43361</v>
      </c>
      <c r="B20" s="13">
        <v>6</v>
      </c>
      <c r="C20" s="12">
        <v>11</v>
      </c>
      <c r="D20" s="4" t="s">
        <v>87</v>
      </c>
      <c r="E20" s="10">
        <v>18</v>
      </c>
      <c r="F20" s="39">
        <v>4</v>
      </c>
      <c r="G20" s="41" t="s">
        <v>66</v>
      </c>
      <c r="H20" s="15">
        <v>36</v>
      </c>
      <c r="I20" s="4" t="s">
        <v>58</v>
      </c>
      <c r="J20" s="5" t="s">
        <v>60</v>
      </c>
      <c r="K20" s="6"/>
      <c r="L20" s="1">
        <v>1011</v>
      </c>
      <c r="M20" s="7" t="s">
        <v>429</v>
      </c>
      <c r="N20" s="8"/>
      <c r="O20" s="8">
        <v>1</v>
      </c>
      <c r="P20" s="9">
        <v>4</v>
      </c>
      <c r="Q20" s="8">
        <v>96</v>
      </c>
      <c r="R20" s="8">
        <v>95</v>
      </c>
      <c r="S20" s="9" t="s">
        <v>56</v>
      </c>
      <c r="T20" s="25"/>
    </row>
    <row r="21" spans="1:20" ht="42" customHeight="1">
      <c r="A21" s="23">
        <v>43362</v>
      </c>
      <c r="B21" s="13">
        <v>5</v>
      </c>
      <c r="C21" s="12">
        <v>11</v>
      </c>
      <c r="D21" s="4" t="s">
        <v>430</v>
      </c>
      <c r="E21" s="10">
        <v>22</v>
      </c>
      <c r="F21" s="39">
        <v>3</v>
      </c>
      <c r="G21" s="41" t="s">
        <v>66</v>
      </c>
      <c r="H21" s="15">
        <v>28</v>
      </c>
      <c r="I21" s="4" t="s">
        <v>58</v>
      </c>
      <c r="J21" s="5" t="s">
        <v>60</v>
      </c>
      <c r="K21" s="6"/>
      <c r="L21" s="1">
        <v>1017</v>
      </c>
      <c r="M21" s="7" t="s">
        <v>431</v>
      </c>
      <c r="N21" s="8"/>
      <c r="O21" s="8">
        <v>1.5</v>
      </c>
      <c r="P21" s="9">
        <v>4</v>
      </c>
      <c r="Q21" s="8">
        <v>95</v>
      </c>
      <c r="R21" s="8">
        <v>93</v>
      </c>
      <c r="S21" s="9" t="s">
        <v>56</v>
      </c>
      <c r="T21" s="25"/>
    </row>
    <row r="22" spans="1:20" ht="42" customHeight="1">
      <c r="A22" s="23">
        <v>43363</v>
      </c>
      <c r="B22" s="13">
        <v>6</v>
      </c>
      <c r="C22" s="12">
        <v>12</v>
      </c>
      <c r="D22" s="4" t="s">
        <v>59</v>
      </c>
      <c r="E22" s="10">
        <v>12.3</v>
      </c>
      <c r="F22" s="39">
        <v>3</v>
      </c>
      <c r="G22" s="41" t="s">
        <v>74</v>
      </c>
      <c r="H22" s="15">
        <v>21</v>
      </c>
      <c r="I22" s="4" t="s">
        <v>58</v>
      </c>
      <c r="J22" s="5" t="s">
        <v>60</v>
      </c>
      <c r="K22" s="6"/>
      <c r="L22" s="1">
        <v>1023</v>
      </c>
      <c r="M22" s="7" t="s">
        <v>432</v>
      </c>
      <c r="N22" s="8"/>
      <c r="O22" s="8">
        <v>1.5</v>
      </c>
      <c r="P22" s="9">
        <v>4</v>
      </c>
      <c r="Q22" s="8">
        <v>93</v>
      </c>
      <c r="R22" s="8">
        <v>91</v>
      </c>
      <c r="S22" s="9" t="s">
        <v>56</v>
      </c>
      <c r="T22" s="25"/>
    </row>
    <row r="23" spans="1:20" ht="42" customHeight="1">
      <c r="A23" s="23">
        <v>43364</v>
      </c>
      <c r="B23" s="13">
        <v>4</v>
      </c>
      <c r="C23" s="12">
        <v>12</v>
      </c>
      <c r="D23" s="4" t="s">
        <v>75</v>
      </c>
      <c r="E23" s="10">
        <v>1.4</v>
      </c>
      <c r="F23" s="39">
        <v>2</v>
      </c>
      <c r="G23" s="41" t="s">
        <v>74</v>
      </c>
      <c r="H23" s="15">
        <v>14</v>
      </c>
      <c r="I23" s="4" t="s">
        <v>54</v>
      </c>
      <c r="J23" s="5" t="s">
        <v>60</v>
      </c>
      <c r="K23" s="6"/>
      <c r="L23" s="1">
        <v>1027</v>
      </c>
      <c r="M23" s="7" t="s">
        <v>433</v>
      </c>
      <c r="N23" s="8"/>
      <c r="O23" s="8">
        <v>2.5</v>
      </c>
      <c r="P23" s="9">
        <v>3</v>
      </c>
      <c r="Q23" s="8">
        <v>87</v>
      </c>
      <c r="R23" s="8">
        <v>79</v>
      </c>
      <c r="S23" s="9" t="s">
        <v>56</v>
      </c>
      <c r="T23" s="25"/>
    </row>
    <row r="24" spans="1:20" ht="42" customHeight="1">
      <c r="A24" s="23">
        <v>43365</v>
      </c>
      <c r="B24" s="13">
        <v>2</v>
      </c>
      <c r="C24" s="12">
        <v>14</v>
      </c>
      <c r="D24" s="4"/>
      <c r="E24" s="10">
        <v>0</v>
      </c>
      <c r="F24" s="39">
        <v>2</v>
      </c>
      <c r="G24" s="41" t="s">
        <v>74</v>
      </c>
      <c r="H24" s="15">
        <v>14</v>
      </c>
      <c r="I24" s="4" t="s">
        <v>54</v>
      </c>
      <c r="J24" s="5" t="s">
        <v>54</v>
      </c>
      <c r="K24" s="6"/>
      <c r="L24" s="1">
        <v>1024</v>
      </c>
      <c r="M24" s="7" t="s">
        <v>434</v>
      </c>
      <c r="N24" s="8"/>
      <c r="O24" s="8">
        <v>7</v>
      </c>
      <c r="P24" s="9">
        <v>1</v>
      </c>
      <c r="Q24" s="8">
        <v>75</v>
      </c>
      <c r="R24" s="8">
        <v>40</v>
      </c>
      <c r="S24" s="9"/>
      <c r="T24" s="25"/>
    </row>
    <row r="25" spans="1:20" ht="42" customHeight="1">
      <c r="A25" s="23">
        <v>43366</v>
      </c>
      <c r="B25" s="13">
        <v>0</v>
      </c>
      <c r="C25" s="12">
        <v>15</v>
      </c>
      <c r="D25" s="4"/>
      <c r="E25" s="10">
        <v>0</v>
      </c>
      <c r="F25" s="39">
        <v>2</v>
      </c>
      <c r="G25" s="41" t="s">
        <v>64</v>
      </c>
      <c r="H25" s="15">
        <v>17</v>
      </c>
      <c r="I25" s="4" t="s">
        <v>67</v>
      </c>
      <c r="J25" s="5" t="s">
        <v>65</v>
      </c>
      <c r="K25" s="6"/>
      <c r="L25" s="1">
        <v>1020</v>
      </c>
      <c r="M25" s="7" t="s">
        <v>435</v>
      </c>
      <c r="N25" s="8"/>
      <c r="O25" s="8">
        <v>7.5</v>
      </c>
      <c r="P25" s="9">
        <v>-1</v>
      </c>
      <c r="Q25" s="8">
        <v>61</v>
      </c>
      <c r="R25" s="8">
        <v>29</v>
      </c>
      <c r="S25" s="9"/>
      <c r="T25" s="25"/>
    </row>
    <row r="26" spans="1:20" ht="42" customHeight="1">
      <c r="A26" s="23">
        <v>43367</v>
      </c>
      <c r="B26" s="13">
        <v>4</v>
      </c>
      <c r="C26" s="12">
        <v>18</v>
      </c>
      <c r="D26" s="4"/>
      <c r="E26" s="10">
        <v>0</v>
      </c>
      <c r="F26" s="39">
        <v>2</v>
      </c>
      <c r="G26" s="41" t="s">
        <v>77</v>
      </c>
      <c r="H26" s="15">
        <v>18</v>
      </c>
      <c r="I26" s="4" t="s">
        <v>54</v>
      </c>
      <c r="J26" s="5" t="s">
        <v>54</v>
      </c>
      <c r="K26" s="6"/>
      <c r="L26" s="1">
        <v>1014</v>
      </c>
      <c r="M26" s="7" t="s">
        <v>98</v>
      </c>
      <c r="N26" s="8"/>
      <c r="O26" s="8">
        <v>6</v>
      </c>
      <c r="P26" s="9">
        <v>3</v>
      </c>
      <c r="Q26" s="8">
        <v>67</v>
      </c>
      <c r="R26" s="8">
        <v>55</v>
      </c>
      <c r="S26" s="9"/>
      <c r="T26" s="25"/>
    </row>
    <row r="27" spans="1:20" ht="42" customHeight="1">
      <c r="A27" s="23">
        <v>43368</v>
      </c>
      <c r="B27" s="13">
        <v>7</v>
      </c>
      <c r="C27" s="12">
        <v>17</v>
      </c>
      <c r="D27" s="4" t="s">
        <v>436</v>
      </c>
      <c r="E27" s="10">
        <v>4.6</v>
      </c>
      <c r="F27" s="39">
        <v>2</v>
      </c>
      <c r="G27" s="41" t="s">
        <v>63</v>
      </c>
      <c r="H27" s="15">
        <v>17</v>
      </c>
      <c r="I27" s="4" t="s">
        <v>54</v>
      </c>
      <c r="J27" s="5" t="s">
        <v>54</v>
      </c>
      <c r="K27" s="6"/>
      <c r="L27" s="1">
        <v>1010</v>
      </c>
      <c r="M27" s="7" t="s">
        <v>437</v>
      </c>
      <c r="N27" s="8"/>
      <c r="O27" s="8">
        <v>3.5</v>
      </c>
      <c r="P27" s="9">
        <v>4</v>
      </c>
      <c r="Q27" s="8">
        <v>74</v>
      </c>
      <c r="R27" s="8">
        <v>72</v>
      </c>
      <c r="S27" s="9" t="s">
        <v>56</v>
      </c>
      <c r="T27" s="25"/>
    </row>
    <row r="28" spans="1:20" ht="42" customHeight="1">
      <c r="A28" s="23">
        <v>43369</v>
      </c>
      <c r="B28" s="13">
        <v>7</v>
      </c>
      <c r="C28" s="12">
        <v>15</v>
      </c>
      <c r="D28" s="4" t="s">
        <v>59</v>
      </c>
      <c r="E28" s="10">
        <v>3.5</v>
      </c>
      <c r="F28" s="39">
        <v>3</v>
      </c>
      <c r="G28" s="41" t="s">
        <v>66</v>
      </c>
      <c r="H28" s="15">
        <v>21</v>
      </c>
      <c r="I28" s="4" t="s">
        <v>54</v>
      </c>
      <c r="J28" s="5" t="s">
        <v>54</v>
      </c>
      <c r="K28" s="6"/>
      <c r="L28" s="1">
        <v>1003</v>
      </c>
      <c r="M28" s="7" t="s">
        <v>438</v>
      </c>
      <c r="N28" s="8"/>
      <c r="O28" s="8">
        <v>3.5</v>
      </c>
      <c r="P28" s="9">
        <v>5</v>
      </c>
      <c r="Q28" s="8">
        <v>78</v>
      </c>
      <c r="R28" s="8">
        <v>68</v>
      </c>
      <c r="S28" s="9" t="s">
        <v>56</v>
      </c>
      <c r="T28" s="25"/>
    </row>
    <row r="29" spans="1:20" ht="42" customHeight="1">
      <c r="A29" s="23">
        <v>43370</v>
      </c>
      <c r="B29" s="13">
        <v>5</v>
      </c>
      <c r="C29" s="12">
        <v>12</v>
      </c>
      <c r="D29" s="4" t="s">
        <v>59</v>
      </c>
      <c r="E29" s="10">
        <v>4.2</v>
      </c>
      <c r="F29" s="39">
        <v>3</v>
      </c>
      <c r="G29" s="41" t="s">
        <v>57</v>
      </c>
      <c r="H29" s="15">
        <v>28</v>
      </c>
      <c r="I29" s="4" t="s">
        <v>58</v>
      </c>
      <c r="J29" s="5" t="s">
        <v>60</v>
      </c>
      <c r="K29" s="6"/>
      <c r="L29" s="1">
        <v>995</v>
      </c>
      <c r="M29" s="7" t="s">
        <v>439</v>
      </c>
      <c r="N29" s="8"/>
      <c r="O29" s="8">
        <v>1</v>
      </c>
      <c r="P29" s="9">
        <v>3</v>
      </c>
      <c r="Q29" s="8">
        <v>91</v>
      </c>
      <c r="R29" s="8">
        <v>94</v>
      </c>
      <c r="S29" s="9" t="s">
        <v>56</v>
      </c>
      <c r="T29" s="25"/>
    </row>
    <row r="30" spans="1:20" ht="42" customHeight="1">
      <c r="A30" s="23">
        <v>43371</v>
      </c>
      <c r="B30" s="13">
        <v>3</v>
      </c>
      <c r="C30" s="12">
        <v>9</v>
      </c>
      <c r="D30" s="4" t="s">
        <v>59</v>
      </c>
      <c r="E30" s="10">
        <v>4.7</v>
      </c>
      <c r="F30" s="39">
        <v>4</v>
      </c>
      <c r="G30" s="41" t="s">
        <v>57</v>
      </c>
      <c r="H30" s="15">
        <v>33</v>
      </c>
      <c r="I30" s="4" t="s">
        <v>58</v>
      </c>
      <c r="J30" s="5" t="s">
        <v>60</v>
      </c>
      <c r="K30" s="6"/>
      <c r="L30" s="1">
        <v>994</v>
      </c>
      <c r="M30" s="7" t="s">
        <v>440</v>
      </c>
      <c r="N30" s="8"/>
      <c r="O30" s="8">
        <v>1</v>
      </c>
      <c r="P30" s="9">
        <v>2</v>
      </c>
      <c r="Q30" s="8">
        <v>92</v>
      </c>
      <c r="R30" s="8">
        <v>96</v>
      </c>
      <c r="S30" s="9" t="s">
        <v>56</v>
      </c>
      <c r="T30" s="25"/>
    </row>
    <row r="31" spans="1:20" ht="42" customHeight="1">
      <c r="A31" s="23">
        <v>43372</v>
      </c>
      <c r="B31" s="13">
        <v>2</v>
      </c>
      <c r="C31" s="12">
        <v>13</v>
      </c>
      <c r="D31" s="4" t="s">
        <v>414</v>
      </c>
      <c r="E31" s="10">
        <v>2</v>
      </c>
      <c r="F31" s="39">
        <v>2</v>
      </c>
      <c r="G31" s="41" t="s">
        <v>57</v>
      </c>
      <c r="H31" s="15">
        <v>19</v>
      </c>
      <c r="I31" s="4" t="s">
        <v>54</v>
      </c>
      <c r="J31" s="5" t="s">
        <v>54</v>
      </c>
      <c r="K31" s="6"/>
      <c r="L31" s="1">
        <v>1005</v>
      </c>
      <c r="M31" s="7" t="s">
        <v>441</v>
      </c>
      <c r="N31" s="8"/>
      <c r="O31" s="8">
        <v>4</v>
      </c>
      <c r="P31" s="9">
        <v>1</v>
      </c>
      <c r="Q31" s="8">
        <v>85</v>
      </c>
      <c r="R31" s="8">
        <v>69</v>
      </c>
      <c r="S31" s="9" t="s">
        <v>56</v>
      </c>
      <c r="T31" s="25"/>
    </row>
    <row r="32" spans="1:20" ht="42" customHeight="1">
      <c r="A32" s="23">
        <v>43373</v>
      </c>
      <c r="B32" s="13">
        <v>6</v>
      </c>
      <c r="C32" s="12">
        <v>15</v>
      </c>
      <c r="D32" s="4"/>
      <c r="E32" s="10">
        <v>0</v>
      </c>
      <c r="F32" s="39">
        <v>2</v>
      </c>
      <c r="G32" s="41" t="s">
        <v>57</v>
      </c>
      <c r="H32" s="15">
        <v>18</v>
      </c>
      <c r="I32" s="4" t="s">
        <v>54</v>
      </c>
      <c r="J32" s="5" t="s">
        <v>54</v>
      </c>
      <c r="K32" s="6"/>
      <c r="L32" s="1">
        <v>1011</v>
      </c>
      <c r="M32" s="7" t="s">
        <v>442</v>
      </c>
      <c r="N32" s="8"/>
      <c r="O32" s="8">
        <v>4</v>
      </c>
      <c r="P32" s="9">
        <v>4</v>
      </c>
      <c r="Q32" s="8">
        <v>78</v>
      </c>
      <c r="R32" s="8">
        <v>65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2" t="s">
        <v>22</v>
      </c>
      <c r="B100" s="82"/>
      <c r="C100" s="82"/>
      <c r="D100" s="16">
        <f>AVERAGE(B3:B33,C3:C33)</f>
        <v>11.966666666666667</v>
      </c>
      <c r="E100" s="82" t="s">
        <v>31</v>
      </c>
      <c r="F100" s="82"/>
      <c r="G100" s="82"/>
      <c r="H100" s="82"/>
      <c r="I100" s="17">
        <f>SUM(E3:E33)</f>
        <v>145.49999999999997</v>
      </c>
      <c r="J100" s="82" t="s">
        <v>38</v>
      </c>
      <c r="K100" s="82"/>
      <c r="L100" s="18">
        <f>SUM(O3:O33)</f>
        <v>110.5</v>
      </c>
    </row>
    <row r="101" spans="1:12" ht="30" customHeight="1">
      <c r="A101" s="82" t="s">
        <v>27</v>
      </c>
      <c r="B101" s="82"/>
      <c r="C101" s="82"/>
      <c r="D101" s="16">
        <f>AVERAGE(B3:B33)</f>
        <v>7.4</v>
      </c>
      <c r="E101" s="82" t="s">
        <v>32</v>
      </c>
      <c r="F101" s="82"/>
      <c r="G101" s="82"/>
      <c r="H101" s="82"/>
      <c r="I101" s="17">
        <f>AVERAGE(E3:E33)</f>
        <v>4.849999999999999</v>
      </c>
      <c r="J101" s="82" t="s">
        <v>39</v>
      </c>
      <c r="K101" s="82"/>
      <c r="L101" s="18">
        <f>COUNTIF(R3:R33,"&lt;31")</f>
        <v>2</v>
      </c>
    </row>
    <row r="102" spans="1:12" ht="30" customHeight="1">
      <c r="A102" s="82" t="s">
        <v>28</v>
      </c>
      <c r="B102" s="82"/>
      <c r="C102" s="82"/>
      <c r="D102" s="16">
        <f>AVERAGE(C3:C33)</f>
        <v>16.533333333333335</v>
      </c>
      <c r="E102" s="82" t="s">
        <v>33</v>
      </c>
      <c r="F102" s="82"/>
      <c r="G102" s="82"/>
      <c r="H102" s="82"/>
      <c r="I102" s="17">
        <f>MAX(E3:E33)</f>
        <v>24</v>
      </c>
      <c r="J102" s="82" t="s">
        <v>41</v>
      </c>
      <c r="K102" s="82"/>
      <c r="L102" s="18">
        <f>COUNTIF(C3:C33,"&gt;19")</f>
        <v>7</v>
      </c>
    </row>
    <row r="103" spans="1:12" ht="30" customHeight="1">
      <c r="A103" s="82" t="s">
        <v>23</v>
      </c>
      <c r="B103" s="82"/>
      <c r="C103" s="82"/>
      <c r="D103" s="18">
        <f>MAX(B3:B33,C3:C33)</f>
        <v>24</v>
      </c>
      <c r="E103" s="82" t="s">
        <v>34</v>
      </c>
      <c r="F103" s="82"/>
      <c r="G103" s="82"/>
      <c r="H103" s="82"/>
      <c r="I103" s="18">
        <f>COUNTA(S3:S33)</f>
        <v>19</v>
      </c>
      <c r="J103" s="82" t="s">
        <v>37</v>
      </c>
      <c r="K103" s="82"/>
      <c r="L103" s="18">
        <f>COUNTA(N3:N33)</f>
        <v>2</v>
      </c>
    </row>
    <row r="104" spans="1:12" ht="30" customHeight="1">
      <c r="A104" s="82" t="s">
        <v>24</v>
      </c>
      <c r="B104" s="82"/>
      <c r="C104" s="82"/>
      <c r="D104" s="18">
        <f>MIN(B3:B33,C3:C33)</f>
        <v>0</v>
      </c>
      <c r="E104" s="82" t="s">
        <v>35</v>
      </c>
      <c r="F104" s="82"/>
      <c r="G104" s="82"/>
      <c r="H104" s="82"/>
      <c r="I104" s="18">
        <f>COUNTIF(S3:S33,"R")</f>
        <v>19</v>
      </c>
      <c r="J104" s="82" t="s">
        <v>45</v>
      </c>
      <c r="K104" s="82"/>
      <c r="L104" s="43">
        <f>AVERAGE(F3:F33)</f>
        <v>2.6666666666666665</v>
      </c>
    </row>
    <row r="105" spans="1:12" ht="30" customHeight="1">
      <c r="A105" s="82" t="s">
        <v>26</v>
      </c>
      <c r="B105" s="82"/>
      <c r="C105" s="82"/>
      <c r="D105" s="18">
        <f>MAX(B3:B33)</f>
        <v>13</v>
      </c>
      <c r="E105" s="82" t="s">
        <v>36</v>
      </c>
      <c r="F105" s="82"/>
      <c r="G105" s="82"/>
      <c r="H105" s="82"/>
      <c r="I105" s="18">
        <f>COUNTIF(S3:S33,"S")</f>
        <v>0</v>
      </c>
      <c r="J105" s="82" t="s">
        <v>46</v>
      </c>
      <c r="K105" s="82"/>
      <c r="L105" s="43">
        <f>AVERAGE(H3:H33)</f>
        <v>21.833333333333332</v>
      </c>
    </row>
    <row r="106" spans="1:12" ht="30" customHeight="1">
      <c r="A106" s="82" t="s">
        <v>25</v>
      </c>
      <c r="B106" s="82"/>
      <c r="C106" s="82"/>
      <c r="D106" s="18">
        <f>MIN(C3:C33)</f>
        <v>9</v>
      </c>
      <c r="E106" s="82" t="s">
        <v>50</v>
      </c>
      <c r="F106" s="82"/>
      <c r="G106" s="82"/>
      <c r="H106" s="82"/>
      <c r="I106" s="18">
        <f>COUNTIF(F3:F33,"&gt;5")</f>
        <v>0</v>
      </c>
      <c r="J106" s="82" t="s">
        <v>47</v>
      </c>
      <c r="K106" s="82"/>
      <c r="L106" s="19">
        <f>COUNTA(T3:T33)</f>
        <v>0</v>
      </c>
    </row>
    <row r="107" spans="1:12" ht="30" customHeight="1">
      <c r="A107" s="82" t="s">
        <v>29</v>
      </c>
      <c r="B107" s="82"/>
      <c r="C107" s="82"/>
      <c r="D107" s="18">
        <f>COUNTIF(B3:B33,"&lt;1")</f>
        <v>1</v>
      </c>
      <c r="E107" s="82" t="s">
        <v>42</v>
      </c>
      <c r="F107" s="82"/>
      <c r="G107" s="82"/>
      <c r="H107" s="82"/>
      <c r="I107" s="17">
        <f>MAX(H3:H33)</f>
        <v>36</v>
      </c>
      <c r="J107" s="82" t="s">
        <v>48</v>
      </c>
      <c r="K107" s="82"/>
      <c r="L107" s="19">
        <v>145.5</v>
      </c>
    </row>
    <row r="108" spans="1:12" ht="30" customHeight="1">
      <c r="A108" s="82" t="s">
        <v>30</v>
      </c>
      <c r="B108" s="82"/>
      <c r="C108" s="82"/>
      <c r="D108" s="18">
        <f>COUNTIF(C3:C33,"&lt;1")</f>
        <v>0</v>
      </c>
      <c r="E108" s="82" t="s">
        <v>43</v>
      </c>
      <c r="F108" s="82"/>
      <c r="G108" s="82"/>
      <c r="H108" s="82"/>
      <c r="I108" s="18">
        <f>MAX(L3:L33)</f>
        <v>1027</v>
      </c>
      <c r="J108" s="82" t="s">
        <v>49</v>
      </c>
      <c r="K108" s="82"/>
      <c r="L108" s="19">
        <v>0</v>
      </c>
    </row>
    <row r="109" spans="1:12" ht="30" customHeight="1">
      <c r="A109" s="82" t="s">
        <v>40</v>
      </c>
      <c r="B109" s="82"/>
      <c r="C109" s="82"/>
      <c r="D109" s="18">
        <f>MIN(P3:P33)</f>
        <v>-1</v>
      </c>
      <c r="E109" s="82" t="s">
        <v>44</v>
      </c>
      <c r="F109" s="82"/>
      <c r="G109" s="82"/>
      <c r="H109" s="82"/>
      <c r="I109" s="18">
        <f>MIN(L3:L33)</f>
        <v>994</v>
      </c>
      <c r="J109" s="82"/>
      <c r="K109" s="82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Nitzsche</cp:lastModifiedBy>
  <cp:lastPrinted>2022-07-31T16:42:36Z</cp:lastPrinted>
  <dcterms:created xsi:type="dcterms:W3CDTF">2000-12-13T16:36:36Z</dcterms:created>
  <dcterms:modified xsi:type="dcterms:W3CDTF">2023-01-03T16:37:54Z</dcterms:modified>
  <cp:category/>
  <cp:version/>
  <cp:contentType/>
  <cp:contentStatus/>
</cp:coreProperties>
</file>