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65" windowHeight="5535" tabRatio="838" activeTab="12"/>
  </bookViews>
  <sheets>
    <sheet name="STANDARD" sheetId="1" r:id="rId1"/>
    <sheet name="JAN-2021" sheetId="2" r:id="rId2"/>
    <sheet name="FEB-2021" sheetId="3" r:id="rId3"/>
    <sheet name="MRZ-2021" sheetId="4" r:id="rId4"/>
    <sheet name="APR-2021" sheetId="5" r:id="rId5"/>
    <sheet name="MAI-2021" sheetId="6" r:id="rId6"/>
    <sheet name="JUNI-2021" sheetId="7" r:id="rId7"/>
    <sheet name="JULI-2021" sheetId="8" r:id="rId8"/>
    <sheet name="AUG-2021" sheetId="9" r:id="rId9"/>
    <sheet name="SEP-2021" sheetId="10" r:id="rId10"/>
    <sheet name="OKT-2021" sheetId="11" r:id="rId11"/>
    <sheet name="NOV-2021" sheetId="12" r:id="rId12"/>
    <sheet name="DEZ-2021" sheetId="13" r:id="rId13"/>
  </sheets>
  <definedNames/>
  <calcPr fullCalcOnLoad="1"/>
</workbook>
</file>

<file path=xl/sharedStrings.xml><?xml version="1.0" encoding="utf-8"?>
<sst xmlns="http://schemas.openxmlformats.org/spreadsheetml/2006/main" count="2657" uniqueCount="585">
  <si>
    <t>DATUM</t>
  </si>
  <si>
    <t>BEWÖLKUNG</t>
  </si>
  <si>
    <t>WETTEREREIGNISSE / NATURKALENDER</t>
  </si>
  <si>
    <t>MIN °C</t>
  </si>
  <si>
    <t>MAX °C</t>
  </si>
  <si>
    <t>ART</t>
  </si>
  <si>
    <t>NACHT</t>
  </si>
  <si>
    <t>TAG</t>
  </si>
  <si>
    <t>SYMBOL</t>
  </si>
  <si>
    <t>JAN</t>
  </si>
  <si>
    <t>LUFTDRUCK        hPa</t>
  </si>
  <si>
    <t>B</t>
  </si>
  <si>
    <t>KM /H</t>
  </si>
  <si>
    <t>RICHT.</t>
  </si>
  <si>
    <t>FEUCHTE           %</t>
  </si>
  <si>
    <t>WIND / B-RICHT.-MAX</t>
  </si>
  <si>
    <t>TEMP °C</t>
  </si>
  <si>
    <t xml:space="preserve">NIEDERSCHLAG </t>
  </si>
  <si>
    <t>MM</t>
  </si>
  <si>
    <t>GEWITTER TAGE</t>
  </si>
  <si>
    <t>SONNEN STUNDEN</t>
  </si>
  <si>
    <t>BODEN        TEMP °C</t>
  </si>
  <si>
    <t>DURCHSCHNITT - T°C</t>
  </si>
  <si>
    <t>MAX-TEMPERATUR °C</t>
  </si>
  <si>
    <t>MIN-TEMPERATUR °C</t>
  </si>
  <si>
    <t>MIN-TAG TEMP °C</t>
  </si>
  <si>
    <t>MAX-NACHT TEMP °C</t>
  </si>
  <si>
    <t>D-NACHT TEMP °C</t>
  </si>
  <si>
    <t>D-TAG TEMP °C</t>
  </si>
  <si>
    <t>NACHTFRÖSTE</t>
  </si>
  <si>
    <t>EISTAGE</t>
  </si>
  <si>
    <t>NIEDERSCHLAGMENGE - MM</t>
  </si>
  <si>
    <t>NL-DURCHSCHNITT / TAG</t>
  </si>
  <si>
    <t>MAX-NIEDERSCHLAG / TAG</t>
  </si>
  <si>
    <t>NIEDERSCHLAGSTAGE</t>
  </si>
  <si>
    <t>REGENTAGE</t>
  </si>
  <si>
    <t>TAGE MIT SCHNEEFALL</t>
  </si>
  <si>
    <t>GEWITTERTAGE</t>
  </si>
  <si>
    <t>SONNENSTUNDEN</t>
  </si>
  <si>
    <t>SONNENTAGE</t>
  </si>
  <si>
    <t>MIN-BODEN T°C</t>
  </si>
  <si>
    <t>TAGE T°C =&gt;20°C</t>
  </si>
  <si>
    <t>MAX-WINDGESCHW. KM / H</t>
  </si>
  <si>
    <t>LUFTDRUCK - MAX  H / PA</t>
  </si>
  <si>
    <t>LUFTDRUCK - MIN  H / PA</t>
  </si>
  <si>
    <t>WIND-DURCHSCHN.</t>
  </si>
  <si>
    <t>WIND-MAX-DURCHS.</t>
  </si>
  <si>
    <t>TAGE MIT SCHNEED.</t>
  </si>
  <si>
    <t>REGENMENGE</t>
  </si>
  <si>
    <t>SCHNEEMENGE</t>
  </si>
  <si>
    <t>STURMTAGE  BEAUFORT=&gt;6</t>
  </si>
  <si>
    <t xml:space="preserve"> BEDECKUNG   %</t>
  </si>
  <si>
    <t>NIEDERS.    TAGE</t>
  </si>
  <si>
    <t>TAGE MIT SCHNEEDCK</t>
  </si>
  <si>
    <t>wolkig</t>
  </si>
  <si>
    <t>S</t>
  </si>
  <si>
    <t>R</t>
  </si>
  <si>
    <t>SW</t>
  </si>
  <si>
    <t>bedeckt</t>
  </si>
  <si>
    <t>Regenschauer</t>
  </si>
  <si>
    <t>stark bewölkt</t>
  </si>
  <si>
    <t>X</t>
  </si>
  <si>
    <t>paar Tropfen</t>
  </si>
  <si>
    <t>N</t>
  </si>
  <si>
    <t>SO</t>
  </si>
  <si>
    <t>heiter</t>
  </si>
  <si>
    <t>W</t>
  </si>
  <si>
    <t>klar</t>
  </si>
  <si>
    <t>FEB</t>
  </si>
  <si>
    <t>NO</t>
  </si>
  <si>
    <t>sonnig</t>
  </si>
  <si>
    <t>MÄRZ</t>
  </si>
  <si>
    <t>O</t>
  </si>
  <si>
    <t xml:space="preserve">S </t>
  </si>
  <si>
    <t>NW</t>
  </si>
  <si>
    <t>kurze Schauer</t>
  </si>
  <si>
    <t>APRIL</t>
  </si>
  <si>
    <t>früh etwas Regen</t>
  </si>
  <si>
    <t xml:space="preserve">N </t>
  </si>
  <si>
    <t>MAI</t>
  </si>
  <si>
    <t>JULI</t>
  </si>
  <si>
    <t>JUNI</t>
  </si>
  <si>
    <t>AUGUST</t>
  </si>
  <si>
    <t>etwas Regen</t>
  </si>
  <si>
    <t>SEPT</t>
  </si>
  <si>
    <t>OKT</t>
  </si>
  <si>
    <t>NOV</t>
  </si>
  <si>
    <t>DEZ</t>
  </si>
  <si>
    <t>zeitweise Regen</t>
  </si>
  <si>
    <t>Dauerregen</t>
  </si>
  <si>
    <t>früh Regen</t>
  </si>
  <si>
    <t>sternenklar</t>
  </si>
  <si>
    <t>abends Schauer</t>
  </si>
  <si>
    <t>gewittrige Schauer</t>
  </si>
  <si>
    <t>Gewitterregen</t>
  </si>
  <si>
    <t>nachts etwas  Schnee</t>
  </si>
  <si>
    <t xml:space="preserve"> bedeckt</t>
  </si>
  <si>
    <t>grauer Neujahrstag, dünne Schneedecke die etwas taut</t>
  </si>
  <si>
    <t>grau, mittags kurz Sonne, etwas Schnee noch</t>
  </si>
  <si>
    <t>nachts Schneefall (4cm)</t>
  </si>
  <si>
    <t>bedeckt-neblig</t>
  </si>
  <si>
    <t>Scheedecke 4cm / grau, weiß, neblig, kaum Wind</t>
  </si>
  <si>
    <t>etwas Schnee  (1cm)</t>
  </si>
  <si>
    <t>grau, etwas Schnee, winterlich aber leicht nass</t>
  </si>
  <si>
    <t>grau mit etwas Schnee, mehr Reif</t>
  </si>
  <si>
    <t>winterlich, leichtes Tauen und Nieseln und Schnee</t>
  </si>
  <si>
    <t>etwas kälter, wie Vortage, grau , verreift</t>
  </si>
  <si>
    <t>etwas Schnee  (2cm)</t>
  </si>
  <si>
    <t xml:space="preserve">bedeckt  </t>
  </si>
  <si>
    <t>winterlich, etwas weniger Reif, Schneehöhe 9cm</t>
  </si>
  <si>
    <t>winterlich, Schneehöhe 13cm</t>
  </si>
  <si>
    <t>Schneeschauer (6cm)</t>
  </si>
  <si>
    <t>früh noch Hochnebel, nachmittags kommt Sonne, schöne winterliche Landschaft mit Reif und blauen Himmel, abends Sternenhimmel pur</t>
  </si>
  <si>
    <t>kalte Nacht, früh Sonne pur in weißer Landschaft, ab Mittag Wolken und es kommt Wind, Abendrot</t>
  </si>
  <si>
    <t>Dauerschneefall (20cm)</t>
  </si>
  <si>
    <t xml:space="preserve">Schneegebiet mit Wind und steigenden Temps, abends wieder kälter </t>
  </si>
  <si>
    <t>nachts+vormittags viel Schnee (20cm)</t>
  </si>
  <si>
    <t>zeitweise Schneefall (5cm)</t>
  </si>
  <si>
    <t>erst ruhig, im Tagesverlauf zunehmender Wind und Schnee / Schneehöhe 22cm</t>
  </si>
  <si>
    <t>ein Sturmtief überquert nachts mit Front von Norden uns. Schneeverwehungen und Schnee bringen etwas Probleme / Schneehöhe 32cm</t>
  </si>
  <si>
    <t>winterlich und grau, einzelne Böen, zunehmend kälter</t>
  </si>
  <si>
    <t>etwas Schnee bis Mittag (4cm)</t>
  </si>
  <si>
    <t>etwas Schnee, sehr kalt und winterlich mit Pulverschnee, abends paar Wolkenlücken</t>
  </si>
  <si>
    <t>tags viel Sonne und herrlicher kalter Wintertag</t>
  </si>
  <si>
    <t>etwas Nassschnee (3cm)</t>
  </si>
  <si>
    <t>zunehmend wärmer und nasskalt</t>
  </si>
  <si>
    <t>Nassschnee (6cm)</t>
  </si>
  <si>
    <t>aufkommender Wind mit Schnee, der sehr nass wird, ungemütlich / Schneehöhe 35cm</t>
  </si>
  <si>
    <t>starkes Tauwetter setzt ein mit Sonne, hohen Wolken und Wind</t>
  </si>
  <si>
    <t>windig, mild , Tauwetter und etwas Sonne</t>
  </si>
  <si>
    <t>etwas Schneeregen abends</t>
  </si>
  <si>
    <t>zunehmend kälter und Wolken, Schnee sehr weggetaut, Schneehöhe 10cm</t>
  </si>
  <si>
    <t>starker Schneefall (23cm)</t>
  </si>
  <si>
    <t>VB artiges Tief kommt con S über uns, viel Nassschnee / Schneehöhe 30cm</t>
  </si>
  <si>
    <t>zeitweise Schneefall (6cm)</t>
  </si>
  <si>
    <t>winterlich, nasser Schnee, abends kälter</t>
  </si>
  <si>
    <t>freundlicher Wintertag mit Sonne, Wolken Mix, Schneehöhe 32cm</t>
  </si>
  <si>
    <t>zunehmender Wind und etwas Grieselschnee, ungemütlich, winterlich</t>
  </si>
  <si>
    <t>etwas Schnee  (4cm)</t>
  </si>
  <si>
    <t>schöner Wintertag mit viel Sonne, Schneehöhe 33cm</t>
  </si>
  <si>
    <t>Schneeregen</t>
  </si>
  <si>
    <t>ungemütlich und Nass mit Regen und Schnee, Tauwetter</t>
  </si>
  <si>
    <t>Schneeregen stark</t>
  </si>
  <si>
    <t>Wechsel zwischen Schnee und Regen, abends Regen, Tauwetter und sehr ungemütlich und allles nass</t>
  </si>
  <si>
    <t>erst Regen, dann Schnee (3cm)</t>
  </si>
  <si>
    <t xml:space="preserve">nachts Regen, früh um 6 Temperatursturz uind Rückkehr des Winters </t>
  </si>
  <si>
    <t>herrlicher Wintertag mit Schnee, verharscht 25cm</t>
  </si>
  <si>
    <t>X+B3</t>
  </si>
  <si>
    <t>etwas Schneeregen</t>
  </si>
  <si>
    <t>erst früh noch sehr winterlich mit etwas Sonne, nachmittags etwas Regen, es beginnt zu Tauen leicht</t>
  </si>
  <si>
    <t>grauer, nasser Tag und einsetzendes starkes Tauwetter</t>
  </si>
  <si>
    <t>zunehmend mild, windig und nass, starkes Tauwetter, erste grüne Flecken</t>
  </si>
  <si>
    <t>bis Vormittag  Regen</t>
  </si>
  <si>
    <t>erst Dauerregen, nachmittags etwas Sonne, Schnee taut rasant, Flüsse voll, viele grüne Flecken auf den Feldern</t>
  </si>
  <si>
    <t>nachmittags Regen</t>
  </si>
  <si>
    <t>Tauwetter, grau, viel Schnee weg, nur noch Restflächen</t>
  </si>
  <si>
    <t>ab Nachmittag Schnee (3cm)</t>
  </si>
  <si>
    <t>zunehmend kälter, der Winter kehrt zurück</t>
  </si>
  <si>
    <t>Schneefall zeitweise (10cm)</t>
  </si>
  <si>
    <t>Schneefall bis vormittags (8cm)</t>
  </si>
  <si>
    <r>
      <t xml:space="preserve">Wintereinbruch mit stark sinkenden Temps, </t>
    </r>
    <r>
      <rPr>
        <u val="single"/>
        <sz val="12"/>
        <rFont val="Times New Roman"/>
        <family val="1"/>
      </rPr>
      <t>Blutschnee mit Saharastaub</t>
    </r>
  </si>
  <si>
    <t>eisig kalt und bedeckt, Pulverschnee, Schneehöhe 22cm</t>
  </si>
  <si>
    <t>leichter Schneefall bis Mittag (2cm)</t>
  </si>
  <si>
    <t>klirrend kalt und bedeckt, ganz leichter Schnee, kältester Tag seit Jahren, Schneehöhe 25cm</t>
  </si>
  <si>
    <t xml:space="preserve">abends paar Flocken </t>
  </si>
  <si>
    <t>paar Schneeschauer (3cm)</t>
  </si>
  <si>
    <t>sehr winterlich, Schneehöhe 28cm</t>
  </si>
  <si>
    <t>freundlicher Wintertag, sehr kalt</t>
  </si>
  <si>
    <t>überwiegend grau und sehr kalt, tiefster Winter</t>
  </si>
  <si>
    <t>paar Flocken   (1cm)</t>
  </si>
  <si>
    <t>grau und kalt, winterlich</t>
  </si>
  <si>
    <t>Kaiserwetter von früh bis spät, aufklarend in der früh</t>
  </si>
  <si>
    <t>abends Schnee (3cm)</t>
  </si>
  <si>
    <t>einsetzendes starkes Tauwetter bei grauen Himmel</t>
  </si>
  <si>
    <t>bedeckt, kurze Schauer, mild, Tauen und vieles nass</t>
  </si>
  <si>
    <t>freundlich mit zunehmenden Wind, ein Hauch von Frühling, erste Flecken beim Tauen, Schneehöhe 8cm</t>
  </si>
  <si>
    <t>freundlich und Schnee fast weg</t>
  </si>
  <si>
    <t>frostige Nacht, windig, nur noch Schneehaufen, Vorfrühlingshaft</t>
  </si>
  <si>
    <t>Sonne satt, Schnee weggetaut, erste Krokusse blühen an SW Seite</t>
  </si>
  <si>
    <t>klarer Frühlingstag, erste Bienen und Falter fliegen, Angrillen</t>
  </si>
  <si>
    <t>sehr warm, etwas diesig durch Sahara staub in der Luft</t>
  </si>
  <si>
    <t>diesige warme Sahara Sonne, extrem mild, Schnee weg, Eis noch nicht</t>
  </si>
  <si>
    <t>Saharasonne und sehr warm</t>
  </si>
  <si>
    <t>Nieseln, dann   Schnee (3cm)</t>
  </si>
  <si>
    <t>Front aus NW bringt Wetterumstellung am Vormittag. Nach Sonne früh dann Nebel, starke Abkühlung und nachmittags Schnee, sehr grau</t>
  </si>
  <si>
    <t>Nieseln zeitweise</t>
  </si>
  <si>
    <t>ungemütlich und kalt, Bachstelze gesichtet</t>
  </si>
  <si>
    <t>Kraniche und Feldlerche da, zunehmend sonnig, abends kommt Hochnebel</t>
  </si>
  <si>
    <t>zunehmend wolkig, bedeckt und zunehmender Wind, Tief aus West bringt Milderung und ungemütliches Wetter, Schneedecke 29cm</t>
  </si>
  <si>
    <t>zunehmend frühlingshaft</t>
  </si>
  <si>
    <t>kalte Nacht mit Reif, tags kommt Sahara Staub in die Luft, trübe</t>
  </si>
  <si>
    <t>Sonne pur nach frostiger Nacht, Krokusse in voller Blüte</t>
  </si>
  <si>
    <t>ab Mittag Regen</t>
  </si>
  <si>
    <t>zunehmend Wolken aus Nord und Abkühling mit Nebel und Regen</t>
  </si>
  <si>
    <t>früh Schnee (2cm)</t>
  </si>
  <si>
    <t>früh nasskalt, tags mehr Sonne und Wolken Mix, klare kalte Luft, Rückseitenwetter</t>
  </si>
  <si>
    <t>frostige Nacht, strahlender Sonnentag mit kühlen Wind</t>
  </si>
  <si>
    <t>erst Sonne nach kalter Nacht, dann Hochnebel, nachmittags Sonne, frisch</t>
  </si>
  <si>
    <t>früh Schnee (3cm)</t>
  </si>
  <si>
    <t>erst Schnee , dann Sonne, kalt</t>
  </si>
  <si>
    <t>etwas diesig nach eisiger Nacht, Restschnee, kalt</t>
  </si>
  <si>
    <t>kühl aber nicht unfreundlich</t>
  </si>
  <si>
    <t>erst Schneeregen, nachmittags Regen</t>
  </si>
  <si>
    <t>Sturmtief zieht auf und es wird milder, viele Wolken</t>
  </si>
  <si>
    <t>stürmisch, nachmittags mit Sonne</t>
  </si>
  <si>
    <t>Sturm "Luis" fegt übers land, abends schöner farbigger Sonnenuntergang, nachmittags Frontdurchgang</t>
  </si>
  <si>
    <t>kurze Graupelschasuer</t>
  </si>
  <si>
    <t>wechselhaft, windig mit Graupel und Regenschauern</t>
  </si>
  <si>
    <t>Rege, Schnee, Graupel</t>
  </si>
  <si>
    <t>wechselhaftes Aprilwetter, kalt</t>
  </si>
  <si>
    <t>etwas Schnee früh (3cm)</t>
  </si>
  <si>
    <t>früh Schneedecke, dann Tauen, kaum Sonne</t>
  </si>
  <si>
    <t>Schnee+ Graupelschauer</t>
  </si>
  <si>
    <t>nasskalt mit Schauer, dünne Schneedecke teilweise</t>
  </si>
  <si>
    <t>Schneeschauer ab Nachmittag</t>
  </si>
  <si>
    <t>zunehmend winterlich, ungemütlich</t>
  </si>
  <si>
    <t>Schneeschauer (5cm)</t>
  </si>
  <si>
    <t>sehr winterlich mit kräftigen Schauern im Nordstau, Schneedecke 8cm</t>
  </si>
  <si>
    <t>paar Flocken (1cm)</t>
  </si>
  <si>
    <t>sehr eisige Nacht, tags etwas Sonne, da taut der Schnee, aber eigentlich sehr winterlich für den Frühlingsanfang</t>
  </si>
  <si>
    <t>Schnee, Nieseln,</t>
  </si>
  <si>
    <t>ungemütlich, nasskalt, Restschnee</t>
  </si>
  <si>
    <t>etwas Schneeregen früh</t>
  </si>
  <si>
    <t>grau, nass, nachmittags etwas Sonne, Tauwetter</t>
  </si>
  <si>
    <t>früh etwas nass</t>
  </si>
  <si>
    <t>grau, kaum noch Schnee</t>
  </si>
  <si>
    <t>zunehmend sonnig am Tag nach Wolken, Frühlingstag seit langen</t>
  </si>
  <si>
    <t>frische Nacht, tags Sonne aber diesig, Frühling</t>
  </si>
  <si>
    <t>frühlingshaft</t>
  </si>
  <si>
    <t>Schneeregen Schauer</t>
  </si>
  <si>
    <t>stürmisches Schauerwetter, Aprilwetter mit Schnee</t>
  </si>
  <si>
    <t>zunehmend freundlich aber windig</t>
  </si>
  <si>
    <t>Frühling pur, paar diesige Wolken</t>
  </si>
  <si>
    <t>strahlend schöner Frühlingstag, Krokusse, Schneeglöckchen verblühen</t>
  </si>
  <si>
    <t>paar  Tropfen abends</t>
  </si>
  <si>
    <t>erst warm, dann Wetterfront aus Nord,</t>
  </si>
  <si>
    <t>etwas Sprühregen</t>
  </si>
  <si>
    <t>Schneeregen bis mittags</t>
  </si>
  <si>
    <t>kühl und trüb, abends etwas Sonne, erste Schwalben am See</t>
  </si>
  <si>
    <t>erst nasskalt, nachmittags etwas Sonne, kalter Wind</t>
  </si>
  <si>
    <t>freundlich aber kalter Ostersonntag, eisige Nacht</t>
  </si>
  <si>
    <t>ab Mittag Regen, dann Schnee (4cm)</t>
  </si>
  <si>
    <t>Tief mit Frontlinie zieht über Sachsen mit Wind, Tempsturz. Erste Regen dann Schnee 4cm und sehr winterlich</t>
  </si>
  <si>
    <t>starke Schnee- schauer (6cm)</t>
  </si>
  <si>
    <t>Rückseitenwetter mit starken schneeschauern und etwas Sonne, sehr winterlich Schneehöhe 10cm</t>
  </si>
  <si>
    <t>Schneeschauer (4cm)</t>
  </si>
  <si>
    <t>sehr winterliches Aprilwetter</t>
  </si>
  <si>
    <t>das extrem kalte windige Wetter geht weiter, sehr winterlich Schneedecke 8cm</t>
  </si>
  <si>
    <t>freundlich, Tauwetter, kühler Wind</t>
  </si>
  <si>
    <t>etwas Regen vormittags</t>
  </si>
  <si>
    <t>grau und etwas nass, abends trocken und etwas freundlicher, Schnee weg</t>
  </si>
  <si>
    <t>freundlich aber windig, paar diesige Wolken, Krokusse verblüht</t>
  </si>
  <si>
    <t>erst Nieseln, dann Schnee (5cm)</t>
  </si>
  <si>
    <t>Temperaturssturz, Nasschnee, sehr ungemütlich</t>
  </si>
  <si>
    <t>Graupelschauer</t>
  </si>
  <si>
    <t>kalt mit Wolken und wenig Sonne</t>
  </si>
  <si>
    <t>Schnee bis Mittags</t>
  </si>
  <si>
    <t>Schnee  früh+abends</t>
  </si>
  <si>
    <t>früh noch Sonne mit Schneedecke, abends neuer Schnee</t>
  </si>
  <si>
    <t>sehr nasskalt, ungemütlich</t>
  </si>
  <si>
    <t>früh Schneegriesel</t>
  </si>
  <si>
    <t>sehr grau</t>
  </si>
  <si>
    <t>kurze    Regenschauer</t>
  </si>
  <si>
    <t>etwas wärmer aber grau, nasskalt</t>
  </si>
  <si>
    <t>freundlich mit etwas Sonne und Wolkenfelder, etwas wärmer, Frühling auf Sparflamme</t>
  </si>
  <si>
    <t>nachts    Regenschauer</t>
  </si>
  <si>
    <t>Wechselvon Sonne und Wolken, etwas Regen, wird langsam grün</t>
  </si>
  <si>
    <t>freundlicher Tag</t>
  </si>
  <si>
    <t>sehr kalt und Wolken</t>
  </si>
  <si>
    <t>nacjhmittags zunehmend sonnig, kühl</t>
  </si>
  <si>
    <t>nachmittags mehr Sonne, kühl, abends klar</t>
  </si>
  <si>
    <t>kalt, Wolkenfelder, abends mehr Sonne</t>
  </si>
  <si>
    <t>sehr sonnig aber kalt</t>
  </si>
  <si>
    <t>herrlicher Vollmond, sehr kalte Nacht, tags sehr freundlich</t>
  </si>
  <si>
    <t>nachts etwas Wind aber klar, tags frühlingshaft, es wird langsam grün</t>
  </si>
  <si>
    <t>erst etwas regen, dann Sonne-Wolken Mix, windig, Schauer nachmittags, frühlingshaft, Wassertemp +12°C</t>
  </si>
  <si>
    <t>abends Regen</t>
  </si>
  <si>
    <t>erst etwas Sonne, dann grau mit etwas Regen</t>
  </si>
  <si>
    <t>paar Spritzer</t>
  </si>
  <si>
    <t>grauer ruhiger Tag mit wenig Sonne und kaum Regen</t>
  </si>
  <si>
    <t>Dauerregen bis nachmittags</t>
  </si>
  <si>
    <t>sehr regnerisch und windig , abends Beruhrigung</t>
  </si>
  <si>
    <t>Sonne-Wolken Mix mit Minischauer, windig</t>
  </si>
  <si>
    <t>Sturmtief "Eugen" zieht hinweg, viele Wolken</t>
  </si>
  <si>
    <t>Schauer, mit Schnee vermischt</t>
  </si>
  <si>
    <t>Aprilwetter im Mai, sehr kalter Wind</t>
  </si>
  <si>
    <t>erst etwas Sonne, dann bedeckt, nachlassender Wind, nachts kommt Regen</t>
  </si>
  <si>
    <t>zeitw. Regen früh, nachm. Graupel</t>
  </si>
  <si>
    <t>erst regen, dann Schauerwetter mit Graupel</t>
  </si>
  <si>
    <t>sonnig, frischer Wind, Kirschen beginnen zu blühen</t>
  </si>
  <si>
    <t>sehr sonnig und sehr warm, dazu kräftiger Südwind</t>
  </si>
  <si>
    <t>abends paar   Tropfen</t>
  </si>
  <si>
    <t>Sommertag und milde Nacht, nachmittags Wolkig mit Schauern westlich, Wassertemperatur 14°C</t>
  </si>
  <si>
    <t>sehr heiß mit Wind, abends Ferngewitter un paar Wolken, Anbaden bei +13°C</t>
  </si>
  <si>
    <t xml:space="preserve">Dauerregen zeitweise </t>
  </si>
  <si>
    <t>grauer, nasser verregnter Tag, alles Grüne spriest</t>
  </si>
  <si>
    <t>verregneter Himmelfahrtstag</t>
  </si>
  <si>
    <t>wechselhaft und kaum Sonne, Raps wird gelb</t>
  </si>
  <si>
    <t>kurzer Schauer</t>
  </si>
  <si>
    <t>wechselhaftes Schauerwetter mit schönen Wolken, abends kurzes Gewitter</t>
  </si>
  <si>
    <t>wechselhaftes Schauerwetter, windig</t>
  </si>
  <si>
    <t>wechselhaft mit etwas Sonne und Regen, schöne Wolken</t>
  </si>
  <si>
    <t>wie an den Vortagen, wechselhaft mit Schauern und Sonne</t>
  </si>
  <si>
    <t>kühl und wechselhaft</t>
  </si>
  <si>
    <t>viele Wolken und windig, abends mehr Sonne</t>
  </si>
  <si>
    <t>viel Regen, wenig Sonne, kühl</t>
  </si>
  <si>
    <t>nachmittags Regenschaur</t>
  </si>
  <si>
    <t>sehr windig, Sonne-Wolken Mix wo die Wolken überwiegen</t>
  </si>
  <si>
    <t>wechselhaft, abends freundlicher</t>
  </si>
  <si>
    <t>wärmer, hohe Wolken, windig</t>
  </si>
  <si>
    <t>sehr windig mit Kaltluftschauern und schönen CBs, frisch</t>
  </si>
  <si>
    <t>kühl und wechselhaft mit Wind, kaum Sonne</t>
  </si>
  <si>
    <t>wechselhaft und windig, kalt</t>
  </si>
  <si>
    <t>Regenschauer vormittags</t>
  </si>
  <si>
    <t>erst Regen, abends mehr Sonne</t>
  </si>
  <si>
    <t>Regenscghauer nachmittags</t>
  </si>
  <si>
    <t>wechselhaft, nachmittags starke Schauerbildung</t>
  </si>
  <si>
    <t>mehr Sonne, noch kühler Wind, klare Farben</t>
  </si>
  <si>
    <t>viel Sonne nach kalter Nacht, stellenweise Bodenfrost</t>
  </si>
  <si>
    <t>schöner Spätfrühlingstag, Raps Höhepunkt überschritten, Schleierwolken</t>
  </si>
  <si>
    <t>sommerlich, etwas Wind</t>
  </si>
  <si>
    <t>sehr warm, Wasser +20°C, Apfelbäume in voller Blüte</t>
  </si>
  <si>
    <t>Urlaub in Trennewurth / Schleswig Holstein 4.6. bis 12.6.</t>
  </si>
  <si>
    <t>stsrk bewölkt</t>
  </si>
  <si>
    <t>abends Gewitterschauer</t>
  </si>
  <si>
    <t>Regen nachts</t>
  </si>
  <si>
    <t>kühl, abends mehr Sonne</t>
  </si>
  <si>
    <t>strahlender Sommertag, viel Futter dieses Jahr, Lupinen blühen</t>
  </si>
  <si>
    <t>warm, etwas hohe Wolken zusehends</t>
  </si>
  <si>
    <t>hochsommerlich, nachmittags mehr Wolken</t>
  </si>
  <si>
    <t>Sommer pur, Wasser +21,5°C</t>
  </si>
  <si>
    <t>heiß</t>
  </si>
  <si>
    <t>erst sonnig, nachmittags Wolken, Ferngewitter</t>
  </si>
  <si>
    <t>diesig, schwül, heiß</t>
  </si>
  <si>
    <t>früh kurzer Gewitterschauer</t>
  </si>
  <si>
    <t>nachts Wetterleuchten und früh kurzes gewitter, tags heiß und sonnig</t>
  </si>
  <si>
    <t>früh Gewitterregen</t>
  </si>
  <si>
    <t>früh viel regen, tags grau und neblig, kühl, Temperatursturz</t>
  </si>
  <si>
    <t>Regnerisch, kaum Sonne</t>
  </si>
  <si>
    <t>wechselhaft und feucht</t>
  </si>
  <si>
    <t>regnerisch, kaum Sonne</t>
  </si>
  <si>
    <t>zunehmend sommerlich</t>
  </si>
  <si>
    <t xml:space="preserve">hochsommerlich </t>
  </si>
  <si>
    <t>farbenfroher Sonnenaufgang, dann viel Sonne und heiß</t>
  </si>
  <si>
    <t>nachts noch Regen</t>
  </si>
  <si>
    <t>Gewittergüsse</t>
  </si>
  <si>
    <t>schwülwarm, ab mittags Gewitterschauer, abends kräftiger</t>
  </si>
  <si>
    <t>erst bedeckt, nachmittags mehr Sonne und freundlicher Mix, windig</t>
  </si>
  <si>
    <t>trüber, kühler Sommertag, nass</t>
  </si>
  <si>
    <t>Regenschauer und Nieseln vormittags</t>
  </si>
  <si>
    <t>erst sehr grau und nass, nachmittags etwas freundlicher, kühl</t>
  </si>
  <si>
    <t>sommerlich mit paar Wolken</t>
  </si>
  <si>
    <t>nachmittags kurzer Schauer</t>
  </si>
  <si>
    <t>sehr sommerlich vormittags, nachmittags wechselhaft</t>
  </si>
  <si>
    <t>Regenschauer nachmittags</t>
  </si>
  <si>
    <t>wechselhaft, aber sommerlich</t>
  </si>
  <si>
    <t>nachmittags Regenschauer</t>
  </si>
  <si>
    <t>erst Hochsommer und Sonne pur, nachmittags kommen Schauer, nachts kurze Gewitter und Starkregen</t>
  </si>
  <si>
    <t>Starkregen teilweise</t>
  </si>
  <si>
    <t>nachts Dauerregen , nachmittags Schauer, kaum Sonne</t>
  </si>
  <si>
    <t>Regenschauer kurz</t>
  </si>
  <si>
    <t>wechselhaft und viele Wolken</t>
  </si>
  <si>
    <t>früh und abends Regen</t>
  </si>
  <si>
    <t>wechselhaft, abends kühl</t>
  </si>
  <si>
    <t>freundlicher Sommmertag, Oettersdorf Open Air</t>
  </si>
  <si>
    <t>erst noch freundlich, nachmittags leichte Gewitter</t>
  </si>
  <si>
    <t>abends Gewitterregen</t>
  </si>
  <si>
    <t>freundlicher Sommertag mit Sonne-Wolken Mix</t>
  </si>
  <si>
    <t>hochsommerlich, abends Gewitter aus SW, Starkregen und viele Blitze</t>
  </si>
  <si>
    <t>früh kurzer Schauer</t>
  </si>
  <si>
    <t>erst etwas Regen, dann sonniger</t>
  </si>
  <si>
    <t>nachmittags Gewitterregen</t>
  </si>
  <si>
    <t>schwülwarm, nachmittags Gewitter, abends freundlich</t>
  </si>
  <si>
    <t>sommerlich schwül warm, abends mehr Wolken und Schauer</t>
  </si>
  <si>
    <t>Nieseln und kräftige Schauer</t>
  </si>
  <si>
    <t>sher grau, neblig und nass, kräftiger Regen</t>
  </si>
  <si>
    <t>früh noch Wolken, tags zunehmend sonnig, etwas Wind</t>
  </si>
  <si>
    <t xml:space="preserve">freundlich, Sonne und Wolken, kühler </t>
  </si>
  <si>
    <t>kurz Nieseln</t>
  </si>
  <si>
    <t>viele Wolken, ruhiger Tag, kurz auch mal Sonne</t>
  </si>
  <si>
    <t>ruhiger Tag mit vielen Wolken</t>
  </si>
  <si>
    <t>Sonne-Wolken Mix, kaum Wind</t>
  </si>
  <si>
    <t>Sommer pur mit paar Wolken, Getreide ist Reif</t>
  </si>
  <si>
    <t>schwül mit nachmittags Gewitter</t>
  </si>
  <si>
    <t>nachmittags wieder Gewitter, sommerlich</t>
  </si>
  <si>
    <t>erst Sonne, dann wolkiger, sommerlich</t>
  </si>
  <si>
    <t>wechselhaft und etwas Wind, abends freundlicher</t>
  </si>
  <si>
    <t>windiger Sonne-Wolken Mix</t>
  </si>
  <si>
    <t>herrlicher Sommertag</t>
  </si>
  <si>
    <t>windig-schöner Hochsommertag, Korn sehr reif</t>
  </si>
  <si>
    <t>vormittags + mittags Regen</t>
  </si>
  <si>
    <t>erst ein Regengebiet, abends etwas Sonne</t>
  </si>
  <si>
    <t>gewittrige Regenschauer</t>
  </si>
  <si>
    <t>wechselhaft mit Sonne und leicht gewittrigen Regengüssen, abends Regenbogen</t>
  </si>
  <si>
    <t>wechselhaft mit Gewittern in der Nähe, Regenbogen</t>
  </si>
  <si>
    <t>wechselhaft, kühl</t>
  </si>
  <si>
    <t>Regenschauer gewittrig</t>
  </si>
  <si>
    <t>wechselhaft mit Regen und schwachen Gewittern</t>
  </si>
  <si>
    <t>erst Sonne, dann geewittrige Schauer, warm</t>
  </si>
  <si>
    <t>abends Regenschauer</t>
  </si>
  <si>
    <t>zunehmend hohe Wolken, abends Regen, warm</t>
  </si>
  <si>
    <t>abends kurzer Schauer</t>
  </si>
  <si>
    <t>Sonne-Wolken Mix mit hohen Wolkenfeldern, mild</t>
  </si>
  <si>
    <t>sommerlich mit Regen abends</t>
  </si>
  <si>
    <t>freundlicher Sonne-Wolken Mix</t>
  </si>
  <si>
    <t>Sommertag nach frischer nacht</t>
  </si>
  <si>
    <t>sommerlich heiß, nachmittags viele Wolken, kein Regen</t>
  </si>
  <si>
    <t>Erntebeginn von Getreide endlich, sehr hochsommerlich</t>
  </si>
  <si>
    <t>Hochsommer pur mit Schleierwolken</t>
  </si>
  <si>
    <t xml:space="preserve">abends Regen </t>
  </si>
  <si>
    <t>windig, sommerlich, Sonne-Wolken Mix, abends kommt Kaltfront</t>
  </si>
  <si>
    <t>kühler, windiger Tag mit mehr Wolken</t>
  </si>
  <si>
    <t>mittags Regenschauer</t>
  </si>
  <si>
    <t>viele Wolken, mittags Regen, nachmittags etwas Sonne</t>
  </si>
  <si>
    <t>paar Tropfen nachmittags</t>
  </si>
  <si>
    <t>wechselhaft aber wärmer</t>
  </si>
  <si>
    <t>bedeckt und ruhig, vorherbstlich, Wassertemp +18°C</t>
  </si>
  <si>
    <t>sommerlich, Getreide wird geerntet</t>
  </si>
  <si>
    <t>abends gewittriger Schauer</t>
  </si>
  <si>
    <t>noch mild, aber zunehmend Wolken, abends vorbeiziehendes Gewitter</t>
  </si>
  <si>
    <t>viel Regen</t>
  </si>
  <si>
    <t>verregnter kalter Tag</t>
  </si>
  <si>
    <t>erst sehr trübe und neblig-nass, abends etwas Sonne und aufklarend, kalt</t>
  </si>
  <si>
    <t>milder Tag nach kalter Nacht, abends naht ein Tief, hohe Wolken</t>
  </si>
  <si>
    <t>kräftige Regenschauer</t>
  </si>
  <si>
    <t>wechselhaft, nass und kühl, ungemütlich</t>
  </si>
  <si>
    <t>zeitweise   Dauerregen</t>
  </si>
  <si>
    <t>nass und kalt, sehr ungemütlich</t>
  </si>
  <si>
    <t>Regen, schauer, abends etwas besser, herbstlich</t>
  </si>
  <si>
    <t>wechselhaft, tagsüber etwas Sonne, wärmer</t>
  </si>
  <si>
    <t>erst etwas freundlich, nachmittags Wolken</t>
  </si>
  <si>
    <t>Regen zeitweise</t>
  </si>
  <si>
    <t>sehr regnerisch und total nass, Mistwetter</t>
  </si>
  <si>
    <t>zunehmend freundlicher, aber alles noch nass, Wasser +15,5°C</t>
  </si>
  <si>
    <t>erst Hochnebel, dann sonnig ab Mittag mit paar Wolken, abends klar, Sternehimmel sher klar</t>
  </si>
  <si>
    <t>spätsommerlich schön</t>
  </si>
  <si>
    <t>erst Hochnebel, nachmittags viel Sonne, mild</t>
  </si>
  <si>
    <t>erst Hochnebel, dann Sonne und gewittrige Stimmung, abends klar</t>
  </si>
  <si>
    <t>herrlicher Spätsommertag, Wasser +17°C</t>
  </si>
  <si>
    <t>herrliche Sonne mitt Wind</t>
  </si>
  <si>
    <t>paar schleierwolken, Spätsommerlich</t>
  </si>
  <si>
    <t>freundlicher Sommertag</t>
  </si>
  <si>
    <t>Urlaub Vesanto Finnlannd 10.9-19.9.2021</t>
  </si>
  <si>
    <t>Gewitterregen stark nachmittags</t>
  </si>
  <si>
    <t xml:space="preserve">etwas Nieseln früh </t>
  </si>
  <si>
    <t>Nieselregen nachmittags</t>
  </si>
  <si>
    <t>Nieseln früh</t>
  </si>
  <si>
    <t xml:space="preserve"> Nieseln</t>
  </si>
  <si>
    <t>ganztags  Nieseln +Schauer</t>
  </si>
  <si>
    <t>grauer, kühler Tag</t>
  </si>
  <si>
    <t>viele Wolken und kaum Sonne, kalt</t>
  </si>
  <si>
    <t>nachts Schauer</t>
  </si>
  <si>
    <t>kühl, nachmittgas mehr Sonne, abends aufklarend</t>
  </si>
  <si>
    <t>windig, freundlicher Spätsommertag, abends Wolken</t>
  </si>
  <si>
    <t>nachlassender Wund aber viele Wolken</t>
  </si>
  <si>
    <t>freundlich, warm, ruhig</t>
  </si>
  <si>
    <t>Morgenrot, dann sehr sonnig und sommerlich, Wasser +15°C</t>
  </si>
  <si>
    <t>morgens Schauer</t>
  </si>
  <si>
    <t>mild, ruhig aber bedeckt und leicht nass</t>
  </si>
  <si>
    <t xml:space="preserve"> </t>
  </si>
  <si>
    <t>bis nachmittags Nieseln</t>
  </si>
  <si>
    <t>vormittags Regen</t>
  </si>
  <si>
    <t>grau und nass, abends trocken</t>
  </si>
  <si>
    <t>erst Regen, dann sonniger mit Mix aus Sonne und Wolken, windiger</t>
  </si>
  <si>
    <t>auklarend</t>
  </si>
  <si>
    <t>kalte Nacht, tags Sonne-Wolken Mix, sehr klare Luft</t>
  </si>
  <si>
    <t>kalte Nacht und dann sonnig</t>
  </si>
  <si>
    <t>Nieseln    nachmittags</t>
  </si>
  <si>
    <t>sehr mild und windig, spätsommerlich</t>
  </si>
  <si>
    <t>windig, föhnig, mild, abends Abkühlung und Wolken</t>
  </si>
  <si>
    <t>Morgenrot, dann bedeckt und grau, kühler</t>
  </si>
  <si>
    <t>Nieseln bis nachmittags</t>
  </si>
  <si>
    <t>grau und nass, nachmittags trocken</t>
  </si>
  <si>
    <t>erst bedeckt, abends etwas Sonne</t>
  </si>
  <si>
    <t>freundlicher Herbsttag, Bodenfrost</t>
  </si>
  <si>
    <t>erst Hochnebel, dann Sonne pur</t>
  </si>
  <si>
    <t>nachmittags  Schauer</t>
  </si>
  <si>
    <t>herrlicher Sonnentag nach Frostnacht, Herbst</t>
  </si>
  <si>
    <t>eisige Nacht, sonniger Tag</t>
  </si>
  <si>
    <t>wechselhaft</t>
  </si>
  <si>
    <t>verregneter kalter Tag, abends etwas Sonne</t>
  </si>
  <si>
    <t>kühler, klarer Sonne-Wolken Mix</t>
  </si>
  <si>
    <t>Dauernieseln+ Schauer</t>
  </si>
  <si>
    <t>sehr nass und grau</t>
  </si>
  <si>
    <t>erst noch freundlich, dann windige Regenfont</t>
  </si>
  <si>
    <t>ruhiger Herbsttag</t>
  </si>
  <si>
    <t>erst neblig, dann Sonne, abends Mix, ruhiger Herbsttag, es wird langsam bunt</t>
  </si>
  <si>
    <t>paar hohe Wolken, sonst freundlich und mild</t>
  </si>
  <si>
    <t>mild und freundlich</t>
  </si>
  <si>
    <t>zunehmender Wind, hohe Wolken und Sonne-Wolken Mix, alles wird bunt</t>
  </si>
  <si>
    <t>Sonne-Wollen Mix mit viel Wind, abends Wolken und Regen</t>
  </si>
  <si>
    <t>Sturm "Ignatz" fegt heftig übers land, kleinere Schäden, Lauf fällt extrem</t>
  </si>
  <si>
    <t>erst Sonne, später Wolken und Tropfen, kühl</t>
  </si>
  <si>
    <t>zunehmend Wolken aber freundlich</t>
  </si>
  <si>
    <t>frostige Nacht mit Reif, tags zunehmender Wind aber viel Sonne und sehr    schöner bunter Herbsttag</t>
  </si>
  <si>
    <t>Hochnebel, abends paar wolkenlücken, aufklarend</t>
  </si>
  <si>
    <t>paar Tropfen früh</t>
  </si>
  <si>
    <t>erst noch etwas Sonne, etwas Regen, dann bedeckt</t>
  </si>
  <si>
    <t>Sonne pur mit Südwind, blauer Himmel, schöne Laubfärbung</t>
  </si>
  <si>
    <t>windig schöner klarer Herbsttag</t>
  </si>
  <si>
    <t>windig und freundlich, abends Wolkig</t>
  </si>
  <si>
    <t>wimdig, milder Herbsttag mit Goldenen Farben, Blätter fallen sehr</t>
  </si>
  <si>
    <t>ab Mittag zeitweise Regen</t>
  </si>
  <si>
    <t>zunehmend grau, kühler und regnerisch</t>
  </si>
  <si>
    <t>früh noch Regen</t>
  </si>
  <si>
    <t>erst regnerisch, dann etwas Sonne, kühl</t>
  </si>
  <si>
    <t>freundliches Novemberwetter, Blätter fallen, nachmittags mehr Wolken</t>
  </si>
  <si>
    <t>VB Tief mit Dauerregen, Wind und Kälte, sehr ungemütlich</t>
  </si>
  <si>
    <t>Regen bis nachmittags</t>
  </si>
  <si>
    <t>regnerisch und kalt</t>
  </si>
  <si>
    <t>kurzes Zwischenhoch, Sonne und Wolken, kühler Wind</t>
  </si>
  <si>
    <t>grau und kühl</t>
  </si>
  <si>
    <t>etwas Nieseln</t>
  </si>
  <si>
    <t>grau und herbstlich</t>
  </si>
  <si>
    <t>sehr freundlicher Herbsttag, letzte rostige Blätter</t>
  </si>
  <si>
    <t>Kurzurlaub in Fürstenwalde / Geising - Osterzgebirge 3 Tage</t>
  </si>
  <si>
    <t>zunehmend Wolken und bedeckt</t>
  </si>
  <si>
    <t>grau mit paar Tropfen</t>
  </si>
  <si>
    <t>bedeckt, abends aufklarend kurz</t>
  </si>
  <si>
    <t>windig mit paar Wolkenlücken, aber trotzdem viel Hochnebel</t>
  </si>
  <si>
    <t>grau, windig, etwas nass</t>
  </si>
  <si>
    <t>früh letzte Sonnenstrahlen, dann grau</t>
  </si>
  <si>
    <t>Einheitsgrau mit Wind und Tropfen</t>
  </si>
  <si>
    <t>grau</t>
  </si>
  <si>
    <t>sehr grau und etwas nass</t>
  </si>
  <si>
    <t>nass, abends aufklarend</t>
  </si>
  <si>
    <t>ab nachmittags Nieseln</t>
  </si>
  <si>
    <t>klare frostige Nacht, tags Wolkenaufzug, ab Mittag dicht und nass</t>
  </si>
  <si>
    <t>tags trübe, abends aufklarend</t>
  </si>
  <si>
    <t>etwas Schneegriesel</t>
  </si>
  <si>
    <t>kalte nacht, teilweise klar, tags grau mit paar Flocken</t>
  </si>
  <si>
    <t>Novembergrau, etwas Schneegriesel</t>
  </si>
  <si>
    <t>paar Flocken abends</t>
  </si>
  <si>
    <t>windig, abends etwas Schnee</t>
  </si>
  <si>
    <t>paar Flocken</t>
  </si>
  <si>
    <t>dünne Schneedecke, ruhig und grau</t>
  </si>
  <si>
    <t>Schneeschauer  (3cm)</t>
  </si>
  <si>
    <t>wechselhaft, zunehmend winterlich</t>
  </si>
  <si>
    <t>erst Schnee, dann Regen (5cm)</t>
  </si>
  <si>
    <t>erst Schnee mit Sturm und Schneedecke, abends Regen, ungemütlich</t>
  </si>
  <si>
    <t>Regen vormittags</t>
  </si>
  <si>
    <t>nachmittags etwas Schnee</t>
  </si>
  <si>
    <t>erst Regnerisch und Tauen, abends windig und trocken</t>
  </si>
  <si>
    <t>zunehmend kälter</t>
  </si>
  <si>
    <t>klirrend kalte nacht, ab Mittag mehr Wolken, winterlich</t>
  </si>
  <si>
    <t>Schnee, Schneeregen</t>
  </si>
  <si>
    <t>erst Sonne 4cm, dann etwas Sonne, abends Schneeregen und sehr nasskalt</t>
  </si>
  <si>
    <t>etwas   Schneegriesel</t>
  </si>
  <si>
    <t>wechselhaft und nasskalt, dünne Schneedecke</t>
  </si>
  <si>
    <t>etwas Schnee</t>
  </si>
  <si>
    <t>kalter, grauer, ruhiger Wintertag mit Minischnee</t>
  </si>
  <si>
    <t>früh etwas Sonne, dann windiger und Wolken</t>
  </si>
  <si>
    <t>grau winterlich und bedeckt, Schneehöhe 3cm</t>
  </si>
  <si>
    <t>leichter Schneefall (4cm)</t>
  </si>
  <si>
    <t>leichter Schneefall, Winter light</t>
  </si>
  <si>
    <t>freundlich, winterlich, abends Planetenparrade mit Jupiter, Saturn, Venus und   dem Mond am klaren Abendhimmel</t>
  </si>
  <si>
    <t>nachts klar, erst Sonne, dann grau, winterlich ruhig</t>
  </si>
  <si>
    <t xml:space="preserve">erst winterlich kalt und klar, ab Mittag Warmfront mit Tauwetter und Nieseln </t>
  </si>
  <si>
    <t>Nieselregen</t>
  </si>
  <si>
    <t>grau, mild, nass, Schnee taut weg</t>
  </si>
  <si>
    <t>bedeckt, grau, mild</t>
  </si>
  <si>
    <t>grau, nass, mild und etwas nass</t>
  </si>
  <si>
    <t>sehr nieselig</t>
  </si>
  <si>
    <t>grau und bedeckt</t>
  </si>
  <si>
    <t>Nieseln abends</t>
  </si>
  <si>
    <t>grau und ungemütlich</t>
  </si>
  <si>
    <t>sehr ungemütlich und regnerisch am 4.Advent</t>
  </si>
  <si>
    <t>Abkühlung mit kalten Wind</t>
  </si>
  <si>
    <t>kalt und wenig Wolkenlücken, grau und grün</t>
  </si>
  <si>
    <t>aufklarend</t>
  </si>
  <si>
    <t>kalte Nacht und sonniger Tag, abends Schleierwolken</t>
  </si>
  <si>
    <t>abends kommt Regen</t>
  </si>
  <si>
    <t>zunehmend milder, windiger und nasser</t>
  </si>
  <si>
    <t>nachts viel Regen, abends Schnee</t>
  </si>
  <si>
    <t>nachts viel Regen und mild, tags stürmisch, abends Wetterwechsel mit Temperatursturz und Schnee aus Norden / Weihnachtstag</t>
  </si>
  <si>
    <t>nachts noch paar Flocken (4cm)</t>
  </si>
  <si>
    <t>früh Schneedecke 5cm, tags zunehmend polare Kaltluft von Nord und abends aufklarend und klirrend kalt</t>
  </si>
  <si>
    <t>kalte Nacht, sonniger tag, nachmittags zunehmend Wolken, winterlich</t>
  </si>
  <si>
    <t>früh Eisregen</t>
  </si>
  <si>
    <t>frostig aber Regen früh, sehr glatt und vereist, nachmittags etwas Sonne</t>
  </si>
  <si>
    <t>wechselhaft, einsetzendes Tauwetter, kalter Wind</t>
  </si>
  <si>
    <t>Nieseln+Schauer</t>
  </si>
  <si>
    <t>grau, mild, nass, Tauwetter</t>
  </si>
  <si>
    <t>wechselhaft und mild</t>
  </si>
  <si>
    <t>erst Sonne, dann Wolken, Abendrot, sehr milder Silvestertag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</si>
</sst>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\ "/>
    <numFmt numFmtId="173" formatCode="d/\ mmm"/>
    <numFmt numFmtId="174" formatCode="#\ \°\C"/>
    <numFmt numFmtId="175" formatCode="0\ \°\C"/>
    <numFmt numFmtId="176" formatCode="0.0"/>
    <numFmt numFmtId="177" formatCode="\1\1"/>
    <numFmt numFmtId="178" formatCode="0.00\ \°\C"/>
  </numFmts>
  <fonts count="19">
    <font>
      <sz val="10"/>
      <name val="Arial"/>
      <family val="0"/>
    </font>
    <font>
      <sz val="10"/>
      <name val="Times New Roman"/>
      <family val="0"/>
    </font>
    <font>
      <sz val="12"/>
      <name val="Times New Roman"/>
      <family val="1"/>
    </font>
    <font>
      <sz val="11"/>
      <color indexed="20"/>
      <name val="Times New Roman"/>
      <family val="1"/>
    </font>
    <font>
      <sz val="13"/>
      <color indexed="16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sz val="11.75"/>
      <name val="Times New Roman"/>
      <family val="1"/>
    </font>
    <font>
      <sz val="11.25"/>
      <name val="Times New Roman"/>
      <family val="1"/>
    </font>
    <font>
      <sz val="11.5"/>
      <name val="Times New Roman"/>
      <family val="1"/>
    </font>
    <font>
      <sz val="9.5"/>
      <name val="Times New Roman"/>
      <family val="1"/>
    </font>
    <font>
      <sz val="9.25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60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0"/>
      <name val="Times New Roman"/>
      <family val="1"/>
    </font>
    <font>
      <sz val="12"/>
      <color indexed="63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20" applyFont="1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49" fontId="2" fillId="0" borderId="3" xfId="20" applyNumberFormat="1" applyFont="1" applyBorder="1" applyAlignment="1">
      <alignment horizontal="center" vertical="center" wrapText="1"/>
      <protection/>
    </xf>
    <xf numFmtId="49" fontId="2" fillId="0" borderId="4" xfId="20" applyNumberFormat="1" applyFont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/>
      <protection/>
    </xf>
    <xf numFmtId="49" fontId="2" fillId="0" borderId="5" xfId="20" applyNumberFormat="1" applyFont="1" applyBorder="1" applyAlignment="1">
      <alignment horizontal="center" vertical="center" wrapText="1"/>
      <protection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4" xfId="20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1" fontId="6" fillId="0" borderId="4" xfId="20" applyNumberFormat="1" applyFont="1" applyBorder="1" applyAlignment="1">
      <alignment horizontal="center" vertical="center"/>
      <protection/>
    </xf>
    <xf numFmtId="1" fontId="6" fillId="0" borderId="3" xfId="20" applyNumberFormat="1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center" vertical="center"/>
      <protection/>
    </xf>
    <xf numFmtId="176" fontId="2" fillId="0" borderId="0" xfId="20" applyNumberFormat="1" applyFont="1" applyBorder="1" applyAlignment="1">
      <alignment horizontal="center" vertical="center" wrapText="1"/>
      <protection/>
    </xf>
    <xf numFmtId="2" fontId="2" fillId="0" borderId="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  <protection/>
    </xf>
    <xf numFmtId="0" fontId="3" fillId="0" borderId="10" xfId="20" applyFont="1" applyBorder="1" applyAlignment="1">
      <alignment horizontal="center" vertical="center"/>
      <protection/>
    </xf>
    <xf numFmtId="173" fontId="4" fillId="0" borderId="11" xfId="20" applyNumberFormat="1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3" fontId="4" fillId="0" borderId="10" xfId="20" applyNumberFormat="1" applyFont="1" applyBorder="1" applyAlignment="1">
      <alignment horizontal="center" vertical="center"/>
      <protection/>
    </xf>
    <xf numFmtId="1" fontId="6" fillId="0" borderId="2" xfId="20" applyNumberFormat="1" applyFont="1" applyBorder="1" applyAlignment="1">
      <alignment horizontal="center" vertical="center"/>
      <protection/>
    </xf>
    <xf numFmtId="1" fontId="6" fillId="0" borderId="1" xfId="20" applyNumberFormat="1" applyFont="1" applyBorder="1" applyAlignment="1">
      <alignment horizontal="center" vertical="center"/>
      <protection/>
    </xf>
    <xf numFmtId="49" fontId="2" fillId="0" borderId="2" xfId="20" applyNumberFormat="1" applyFont="1" applyBorder="1" applyAlignment="1">
      <alignment horizontal="center" vertical="center" wrapText="1"/>
      <protection/>
    </xf>
    <xf numFmtId="176" fontId="2" fillId="0" borderId="1" xfId="20" applyNumberFormat="1" applyFont="1" applyBorder="1" applyAlignment="1">
      <alignment horizontal="center" vertical="center"/>
      <protection/>
    </xf>
    <xf numFmtId="176" fontId="2" fillId="0" borderId="6" xfId="20" applyNumberFormat="1" applyFont="1" applyBorder="1" applyAlignment="1">
      <alignment horizontal="center" vertical="center" wrapText="1"/>
      <protection/>
    </xf>
    <xf numFmtId="49" fontId="2" fillId="0" borderId="1" xfId="20" applyNumberFormat="1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/>
      <protection/>
    </xf>
    <xf numFmtId="0" fontId="2" fillId="0" borderId="6" xfId="20" applyFont="1" applyBorder="1" applyAlignment="1">
      <alignment horizontal="center" vertical="center"/>
      <protection/>
    </xf>
    <xf numFmtId="49" fontId="2" fillId="0" borderId="14" xfId="20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6" fillId="0" borderId="0" xfId="20" applyNumberFormat="1" applyFont="1" applyBorder="1" applyAlignment="1">
      <alignment horizontal="center" vertical="center"/>
      <protection/>
    </xf>
    <xf numFmtId="1" fontId="6" fillId="0" borderId="6" xfId="20" applyNumberFormat="1" applyFont="1" applyBorder="1" applyAlignment="1">
      <alignment horizontal="center" vertical="center"/>
      <protection/>
    </xf>
    <xf numFmtId="0" fontId="2" fillId="0" borderId="0" xfId="20" applyNumberFormat="1" applyFont="1" applyBorder="1" applyAlignment="1">
      <alignment horizontal="center" vertical="center"/>
      <protection/>
    </xf>
    <xf numFmtId="0" fontId="2" fillId="0" borderId="6" xfId="20" applyNumberFormat="1" applyFont="1" applyBorder="1" applyAlignment="1">
      <alignment horizontal="center" vertical="center"/>
      <protection/>
    </xf>
    <xf numFmtId="176" fontId="2" fillId="0" borderId="7" xfId="0" applyNumberFormat="1" applyFont="1" applyBorder="1" applyAlignment="1" applyProtection="1">
      <alignment horizontal="center" vertical="center"/>
      <protection/>
    </xf>
    <xf numFmtId="176" fontId="16" fillId="0" borderId="4" xfId="20" applyNumberFormat="1" applyFont="1" applyBorder="1" applyAlignment="1">
      <alignment horizontal="center" vertical="center"/>
      <protection/>
    </xf>
    <xf numFmtId="49" fontId="15" fillId="0" borderId="5" xfId="20" applyNumberFormat="1" applyFont="1" applyBorder="1" applyAlignment="1">
      <alignment horizontal="center" vertical="center" wrapText="1"/>
      <protection/>
    </xf>
    <xf numFmtId="176" fontId="17" fillId="0" borderId="4" xfId="20" applyNumberFormat="1" applyFont="1" applyBorder="1" applyAlignment="1">
      <alignment horizontal="center" vertical="center"/>
      <protection/>
    </xf>
    <xf numFmtId="176" fontId="18" fillId="0" borderId="4" xfId="20" applyNumberFormat="1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1" fontId="6" fillId="0" borderId="3" xfId="20" applyNumberFormat="1" applyFont="1" applyFill="1" applyBorder="1" applyAlignment="1">
      <alignment horizontal="center" vertical="center"/>
      <protection/>
    </xf>
    <xf numFmtId="1" fontId="6" fillId="0" borderId="4" xfId="20" applyNumberFormat="1" applyFont="1" applyFill="1" applyBorder="1" applyAlignment="1">
      <alignment horizontal="center" vertical="center"/>
      <protection/>
    </xf>
    <xf numFmtId="176" fontId="2" fillId="0" borderId="4" xfId="20" applyNumberFormat="1" applyFont="1" applyFill="1" applyBorder="1" applyAlignment="1">
      <alignment horizontal="center" vertical="center"/>
      <protection/>
    </xf>
    <xf numFmtId="1" fontId="6" fillId="0" borderId="0" xfId="20" applyNumberFormat="1" applyFont="1" applyFill="1" applyBorder="1" applyAlignment="1">
      <alignment horizontal="center" vertical="center"/>
      <protection/>
    </xf>
    <xf numFmtId="0" fontId="2" fillId="0" borderId="0" xfId="20" applyNumberFormat="1" applyFont="1" applyFill="1" applyBorder="1" applyAlignment="1">
      <alignment horizontal="center" vertical="center"/>
      <protection/>
    </xf>
    <xf numFmtId="176" fontId="2" fillId="0" borderId="0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Border="1" applyAlignment="1">
      <alignment horizontal="center" vertical="center"/>
      <protection/>
    </xf>
    <xf numFmtId="49" fontId="2" fillId="0" borderId="3" xfId="20" applyNumberFormat="1" applyFont="1" applyFill="1" applyBorder="1" applyAlignment="1">
      <alignment horizontal="center" vertical="center" wrapText="1"/>
      <protection/>
    </xf>
    <xf numFmtId="49" fontId="2" fillId="0" borderId="4" xfId="20" applyNumberFormat="1" applyFont="1" applyFill="1" applyBorder="1" applyAlignment="1">
      <alignment horizontal="center" vertical="center" wrapText="1"/>
      <protection/>
    </xf>
    <xf numFmtId="49" fontId="2" fillId="0" borderId="5" xfId="20" applyNumberFormat="1" applyFont="1" applyFill="1" applyBorder="1" applyAlignment="1">
      <alignment horizontal="center" vertical="center" wrapText="1"/>
      <protection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16" fillId="0" borderId="5" xfId="20" applyNumberFormat="1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2" fillId="0" borderId="7" xfId="0" applyFont="1" applyBorder="1" applyAlignment="1">
      <alignment horizontal="left" vertical="center" indent="2"/>
    </xf>
    <xf numFmtId="0" fontId="3" fillId="0" borderId="16" xfId="20" applyFont="1" applyBorder="1" applyAlignment="1">
      <alignment horizontal="center" vertical="center"/>
      <protection/>
    </xf>
    <xf numFmtId="0" fontId="3" fillId="0" borderId="18" xfId="20" applyFont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3" fillId="0" borderId="8" xfId="20" applyFont="1" applyBorder="1" applyAlignment="1">
      <alignment horizontal="center" vertical="center" textRotation="90" wrapText="1"/>
      <protection/>
    </xf>
    <xf numFmtId="0" fontId="3" fillId="0" borderId="14" xfId="20" applyFont="1" applyBorder="1" applyAlignment="1">
      <alignment horizontal="center" vertical="center" textRotation="90" wrapText="1"/>
      <protection/>
    </xf>
    <xf numFmtId="0" fontId="3" fillId="0" borderId="8" xfId="20" applyFont="1" applyBorder="1" applyAlignment="1">
      <alignment horizontal="center" vertical="center" textRotation="90"/>
      <protection/>
    </xf>
    <xf numFmtId="0" fontId="3" fillId="0" borderId="14" xfId="20" applyFont="1" applyBorder="1" applyAlignment="1">
      <alignment horizontal="center" vertical="center" textRotation="90"/>
      <protection/>
    </xf>
    <xf numFmtId="0" fontId="3" fillId="0" borderId="8" xfId="20" applyFont="1" applyBorder="1" applyAlignment="1">
      <alignment horizontal="center" vertical="center"/>
      <protection/>
    </xf>
    <xf numFmtId="0" fontId="3" fillId="0" borderId="14" xfId="20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Dec-00" xfId="20"/>
    <cellStyle name="Currency" xfId="21"/>
    <cellStyle name="Currency [0]" xfId="22"/>
  </cellStyles>
  <dxfs count="3">
    <dxf>
      <font>
        <color rgb="FF003366"/>
      </font>
      <border/>
    </dxf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44.jpeg" /><Relationship Id="rId2" Type="http://schemas.openxmlformats.org/officeDocument/2006/relationships/image" Target="../media/image45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46.jpeg" /><Relationship Id="rId2" Type="http://schemas.openxmlformats.org/officeDocument/2006/relationships/image" Target="../media/image47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48.jpeg" /><Relationship Id="rId2" Type="http://schemas.openxmlformats.org/officeDocument/2006/relationships/image" Target="../media/image49.jpeg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image" Target="../media/image50.jpeg" /><Relationship Id="rId2" Type="http://schemas.openxmlformats.org/officeDocument/2006/relationships/image" Target="../media/image51.jpeg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52.jpeg" /><Relationship Id="rId2" Type="http://schemas.openxmlformats.org/officeDocument/2006/relationships/image" Target="../media/image53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image" Target="../media/image54.jpeg" /><Relationship Id="rId2" Type="http://schemas.openxmlformats.org/officeDocument/2006/relationships/image" Target="../media/image55.jpeg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image" Target="../media/image56.jpeg" /><Relationship Id="rId2" Type="http://schemas.openxmlformats.org/officeDocument/2006/relationships/image" Target="../media/image57.jpeg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image" Target="../media/image58.jpeg" /><Relationship Id="rId2" Type="http://schemas.openxmlformats.org/officeDocument/2006/relationships/image" Target="../media/image59.jpe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60.jpeg" /><Relationship Id="rId2" Type="http://schemas.openxmlformats.org/officeDocument/2006/relationships/image" Target="../media/image61.jpeg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image" Target="../media/image62.jpeg" /><Relationship Id="rId2" Type="http://schemas.openxmlformats.org/officeDocument/2006/relationships/image" Target="../media/image63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6.jpeg" /><Relationship Id="rId2" Type="http://schemas.openxmlformats.org/officeDocument/2006/relationships/image" Target="../media/image37.jpeg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image" Target="../media/image64.jpeg" /><Relationship Id="rId2" Type="http://schemas.openxmlformats.org/officeDocument/2006/relationships/image" Target="../media/image65.jpeg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image" Target="../media/image66.jpeg" /><Relationship Id="rId2" Type="http://schemas.openxmlformats.org/officeDocument/2006/relationships/image" Target="../media/image67.jpe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68.jpeg" /><Relationship Id="rId2" Type="http://schemas.openxmlformats.org/officeDocument/2006/relationships/image" Target="../media/image69.jpeg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image" Target="../media/image70.jpeg" /><Relationship Id="rId2" Type="http://schemas.openxmlformats.org/officeDocument/2006/relationships/image" Target="../media/image71.jpeg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image" Target="../media/image72.jpeg" /><Relationship Id="rId2" Type="http://schemas.openxmlformats.org/officeDocument/2006/relationships/image" Target="../media/image7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8.jpeg" /><Relationship Id="rId2" Type="http://schemas.openxmlformats.org/officeDocument/2006/relationships/image" Target="../media/image39.jpeg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image" Target="../media/image74.jpeg" /><Relationship Id="rId2" Type="http://schemas.openxmlformats.org/officeDocument/2006/relationships/image" Target="../media/image75.jpeg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jpeg" /><Relationship Id="rId2" Type="http://schemas.openxmlformats.org/officeDocument/2006/relationships/image" Target="../media/image77.jpeg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image" Target="../media/image78.jpeg" /><Relationship Id="rId2" Type="http://schemas.openxmlformats.org/officeDocument/2006/relationships/image" Target="../media/image79.jpeg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image" Target="../media/image80.jpeg" /><Relationship Id="rId2" Type="http://schemas.openxmlformats.org/officeDocument/2006/relationships/image" Target="../media/image81.jpeg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image" Target="../media/image82.jpeg" /><Relationship Id="rId2" Type="http://schemas.openxmlformats.org/officeDocument/2006/relationships/image" Target="../media/image83.jpeg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image" Target="../media/image84.jpeg" /><Relationship Id="rId2" Type="http://schemas.openxmlformats.org/officeDocument/2006/relationships/image" Target="../media/image85.jpeg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image" Target="../media/image86.jpeg" /><Relationship Id="rId2" Type="http://schemas.openxmlformats.org/officeDocument/2006/relationships/image" Target="../media/image87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41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42.jpeg" /><Relationship Id="rId2" Type="http://schemas.openxmlformats.org/officeDocument/2006/relationships/image" Target="../media/image4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1025"/>
          <c:y val="0.35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STANDARD!$B$3:$B$33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STANDARD!$C$3:$C$33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6995009"/>
        <c:axId val="41628490"/>
      </c:lineChart>
      <c:catAx>
        <c:axId val="2699500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628490"/>
        <c:crosses val="autoZero"/>
        <c:auto val="1"/>
        <c:lblOffset val="100"/>
        <c:tickLblSkip val="2"/>
        <c:noMultiLvlLbl val="0"/>
      </c:catAx>
      <c:valAx>
        <c:axId val="41628490"/>
        <c:scaling>
          <c:orientation val="minMax"/>
          <c:max val="26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5009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2555"/>
          <c:y val="0.26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5"/>
          <c:w val="0.94225"/>
          <c:h val="0.9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'FEB-2021'!$L$3:$L$33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6051435"/>
        <c:axId val="10245188"/>
      </c:lineChart>
      <c:catAx>
        <c:axId val="1605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45188"/>
        <c:crossesAt val="985"/>
        <c:auto val="1"/>
        <c:lblOffset val="100"/>
        <c:tickLblSkip val="2"/>
        <c:noMultiLvlLbl val="0"/>
      </c:catAx>
      <c:valAx>
        <c:axId val="10245188"/>
        <c:scaling>
          <c:orientation val="minMax"/>
          <c:max val="1048"/>
          <c:min val="988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51435"/>
        <c:crossesAt val="1"/>
        <c:crossBetween val="between"/>
        <c:dispUnits/>
        <c:majorUnit val="1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0135"/>
          <c:y val="0.3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'FEB-2021'!$E$3:$E$33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5097829"/>
        <c:axId val="24553870"/>
      </c:barChart>
      <c:catAx>
        <c:axId val="2509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553870"/>
        <c:crosses val="autoZero"/>
        <c:auto val="1"/>
        <c:lblOffset val="100"/>
        <c:noMultiLvlLbl val="0"/>
      </c:catAx>
      <c:valAx>
        <c:axId val="24553870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7829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11"/>
          <c:y val="0.3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83"/>
          <c:w val="0.931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'FEB-2021'!$O$3:$O$33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9658239"/>
        <c:axId val="42706424"/>
      </c:bar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706424"/>
        <c:crosses val="autoZero"/>
        <c:auto val="1"/>
        <c:lblOffset val="100"/>
        <c:noMultiLvlLbl val="0"/>
      </c:catAx>
      <c:valAx>
        <c:axId val="4270642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19658239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45"/>
          <c:y val="0.2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325"/>
          <c:w val="0.92275"/>
          <c:h val="0.928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'MRZ-2021'!$B$3:$B$33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'MRZ-2021'!$C$3:$C$33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8813497"/>
        <c:axId val="36668290"/>
      </c:lineChart>
      <c:catAx>
        <c:axId val="4881349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668290"/>
        <c:crossesAt val="0"/>
        <c:auto val="1"/>
        <c:lblOffset val="100"/>
        <c:tickLblSkip val="2"/>
        <c:noMultiLvlLbl val="0"/>
      </c:catAx>
      <c:valAx>
        <c:axId val="36668290"/>
        <c:scaling>
          <c:orientation val="minMax"/>
          <c:max val="24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3497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1565"/>
          <c:y val="0.4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'MRZ-2021'!$L$3:$L$33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1579155"/>
        <c:axId val="17341484"/>
      </c:line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41484"/>
        <c:crossesAt val="987"/>
        <c:auto val="1"/>
        <c:lblOffset val="100"/>
        <c:tickLblSkip val="2"/>
        <c:noMultiLvlLbl val="0"/>
      </c:catAx>
      <c:valAx>
        <c:axId val="17341484"/>
        <c:scaling>
          <c:orientation val="minMax"/>
          <c:max val="1041"/>
          <c:min val="98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79155"/>
        <c:crossesAt val="1"/>
        <c:crossBetween val="between"/>
        <c:dispUnits/>
        <c:majorUnit val="9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'MRZ-2021'!$E$3:$E$33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1855629"/>
        <c:axId val="62482934"/>
      </c:barChart>
      <c:catAx>
        <c:axId val="218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482934"/>
        <c:crosses val="autoZero"/>
        <c:auto val="1"/>
        <c:lblOffset val="100"/>
        <c:noMultiLvlLbl val="0"/>
      </c:catAx>
      <c:valAx>
        <c:axId val="6248293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55629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13175"/>
          <c:y val="0.26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'MRZ-2021'!$O$3:$O$33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5475495"/>
        <c:axId val="27952864"/>
      </c:bar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952864"/>
        <c:crosses val="autoZero"/>
        <c:auto val="1"/>
        <c:lblOffset val="100"/>
        <c:noMultiLvlLbl val="0"/>
      </c:catAx>
      <c:valAx>
        <c:axId val="27952864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25475495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0145"/>
          <c:y val="0.24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725"/>
          <c:w val="0.9285"/>
          <c:h val="0.92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'APR-2021'!$B$3:$B$33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'APR-2021'!$C$3:$C$33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0249185"/>
        <c:axId val="49589482"/>
      </c:lineChart>
      <c:catAx>
        <c:axId val="5024918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589482"/>
        <c:crossesAt val="0"/>
        <c:auto val="1"/>
        <c:lblOffset val="100"/>
        <c:tickLblSkip val="2"/>
        <c:noMultiLvlLbl val="0"/>
      </c:catAx>
      <c:valAx>
        <c:axId val="49589482"/>
        <c:scaling>
          <c:orientation val="minMax"/>
          <c:max val="24"/>
          <c:min val="-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49185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1025"/>
          <c:y val="0.48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'APR-2021'!$L$3:$L$33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652155"/>
        <c:axId val="57325076"/>
      </c:line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25076"/>
        <c:crossesAt val="1000"/>
        <c:auto val="1"/>
        <c:lblOffset val="100"/>
        <c:tickLblSkip val="2"/>
        <c:noMultiLvlLbl val="0"/>
      </c:catAx>
      <c:valAx>
        <c:axId val="57325076"/>
        <c:scaling>
          <c:orientation val="minMax"/>
          <c:max val="1036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52155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3925"/>
          <c:y val="0.29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'APR-2021'!$E$3:$E$33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6163637"/>
        <c:axId val="12819550"/>
      </c:bar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819550"/>
        <c:crosses val="autoZero"/>
        <c:auto val="1"/>
        <c:lblOffset val="100"/>
        <c:noMultiLvlLbl val="0"/>
      </c:catAx>
      <c:valAx>
        <c:axId val="12819550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63637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3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STANDARD!$L$3:$L$33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112091"/>
        <c:axId val="16464500"/>
      </c:lineChart>
      <c:catAx>
        <c:axId val="39112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64500"/>
        <c:crosses val="autoZero"/>
        <c:auto val="1"/>
        <c:lblOffset val="100"/>
        <c:tickLblSkip val="2"/>
        <c:noMultiLvlLbl val="0"/>
      </c:catAx>
      <c:valAx>
        <c:axId val="16464500"/>
        <c:scaling>
          <c:orientation val="minMax"/>
          <c:max val="1020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1209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175"/>
          <c:y val="0.3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'APR-2021'!$O$3:$O$33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8267087"/>
        <c:axId val="31750600"/>
      </c:bar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750600"/>
        <c:crosses val="autoZero"/>
        <c:auto val="1"/>
        <c:lblOffset val="100"/>
        <c:noMultiLvlLbl val="0"/>
      </c:catAx>
      <c:valAx>
        <c:axId val="31750600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48267087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04325"/>
          <c:y val="0.23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775"/>
          <c:w val="0.9287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'MAI-2021'!$B$3:$B$33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'MAI-2021'!$C$3:$C$33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17319945"/>
        <c:axId val="21661778"/>
      </c:lineChart>
      <c:catAx>
        <c:axId val="1731994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61778"/>
        <c:crossesAt val="0"/>
        <c:auto val="1"/>
        <c:lblOffset val="100"/>
        <c:tickLblSkip val="2"/>
        <c:noMultiLvlLbl val="0"/>
      </c:catAx>
      <c:valAx>
        <c:axId val="21661778"/>
        <c:scaling>
          <c:orientation val="minMax"/>
          <c:max val="3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1994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279"/>
          <c:y val="0.6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'MAI-2021'!$L$3:$L$33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0738275"/>
        <c:axId val="9773564"/>
      </c:line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3564"/>
        <c:crossesAt val="1000"/>
        <c:auto val="1"/>
        <c:lblOffset val="100"/>
        <c:tickLblSkip val="2"/>
        <c:noMultiLvlLbl val="0"/>
      </c:catAx>
      <c:valAx>
        <c:axId val="9773564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3827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32"/>
          <c:y val="0.2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'MAI-2021'!$E$3:$E$33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20853213"/>
        <c:axId val="53461190"/>
      </c:bar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461190"/>
        <c:crosses val="autoZero"/>
        <c:auto val="1"/>
        <c:lblOffset val="100"/>
        <c:noMultiLvlLbl val="0"/>
      </c:catAx>
      <c:valAx>
        <c:axId val="53461190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53213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30475"/>
          <c:y val="0.08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'MAI-2021'!$O$3:$O$33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1388663"/>
        <c:axId val="35389104"/>
      </c:bar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389104"/>
        <c:crosses val="autoZero"/>
        <c:auto val="1"/>
        <c:lblOffset val="100"/>
        <c:noMultiLvlLbl val="0"/>
      </c:catAx>
      <c:valAx>
        <c:axId val="35389104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11388663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2075"/>
          <c:y val="0.36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6725"/>
          <c:w val="0.92925"/>
          <c:h val="0.923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'JUNI-2021'!$B$3:$B$33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'JUNI-2021'!$C$3:$C$33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0066481"/>
        <c:axId val="47945146"/>
      </c:lineChart>
      <c:catAx>
        <c:axId val="5006648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945146"/>
        <c:crossesAt val="2"/>
        <c:auto val="1"/>
        <c:lblOffset val="100"/>
        <c:tickLblSkip val="2"/>
        <c:noMultiLvlLbl val="0"/>
      </c:catAx>
      <c:valAx>
        <c:axId val="47945146"/>
        <c:scaling>
          <c:orientation val="minMax"/>
          <c:max val="32"/>
          <c:min val="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6648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575"/>
          <c:y val="0.62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'JUNI-2021'!$L$3:$L$33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853131"/>
        <c:axId val="58351588"/>
      </c:line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51588"/>
        <c:crossesAt val="1000"/>
        <c:auto val="1"/>
        <c:lblOffset val="100"/>
        <c:tickLblSkip val="2"/>
        <c:noMultiLvlLbl val="0"/>
      </c:catAx>
      <c:valAx>
        <c:axId val="58351588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313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02375"/>
          <c:y val="0.3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'JUNI-2021'!$E$3:$E$33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5402245"/>
        <c:axId val="28858158"/>
      </c:bar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858158"/>
        <c:crosses val="autoZero"/>
        <c:auto val="1"/>
        <c:lblOffset val="100"/>
        <c:noMultiLvlLbl val="0"/>
      </c:catAx>
      <c:valAx>
        <c:axId val="28858158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0224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3375"/>
          <c:y val="0.09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7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'JUNI-2021'!$O$3:$O$33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8396831"/>
        <c:axId val="55809432"/>
      </c:bar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809432"/>
        <c:crosses val="autoZero"/>
        <c:auto val="1"/>
        <c:lblOffset val="100"/>
        <c:noMultiLvlLbl val="0"/>
      </c:catAx>
      <c:valAx>
        <c:axId val="55809432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58396831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034"/>
          <c:y val="0.6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625"/>
          <c:w val="0.92875"/>
          <c:h val="0.92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'JULI-2021'!$B$3:$B$33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'JULI-2021'!$C$3:$C$33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2522841"/>
        <c:axId val="24270114"/>
      </c:lineChart>
      <c:catAx>
        <c:axId val="3252284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270114"/>
        <c:crossesAt val="3"/>
        <c:auto val="1"/>
        <c:lblOffset val="100"/>
        <c:tickLblSkip val="2"/>
        <c:noMultiLvlLbl val="0"/>
      </c:catAx>
      <c:valAx>
        <c:axId val="24270114"/>
        <c:scaling>
          <c:orientation val="minMax"/>
          <c:max val="33"/>
          <c:min val="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2284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3"/>
          <c:w val="0.938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STANDARD!$E$3:$E$33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3962773"/>
        <c:axId val="58556094"/>
      </c:barChart>
      <c:catAx>
        <c:axId val="1396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556094"/>
        <c:crosses val="autoZero"/>
        <c:auto val="1"/>
        <c:lblOffset val="100"/>
        <c:noMultiLvlLbl val="0"/>
      </c:catAx>
      <c:valAx>
        <c:axId val="58556094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62773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3337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'JULI-2021'!$L$3:$L$33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104435"/>
        <c:axId val="19722188"/>
      </c:lineChart>
      <c:catAx>
        <c:axId val="171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22188"/>
        <c:crossesAt val="1000"/>
        <c:auto val="1"/>
        <c:lblOffset val="100"/>
        <c:tickLblSkip val="2"/>
        <c:noMultiLvlLbl val="0"/>
      </c:catAx>
      <c:valAx>
        <c:axId val="19722188"/>
        <c:scaling>
          <c:orientation val="minMax"/>
          <c:max val="1030"/>
          <c:min val="1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443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66"/>
          <c:y val="0.1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'JULI-2021'!$E$3:$E$33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3281965"/>
        <c:axId val="53993366"/>
      </c:bar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993366"/>
        <c:crosses val="autoZero"/>
        <c:auto val="1"/>
        <c:lblOffset val="100"/>
        <c:noMultiLvlLbl val="0"/>
      </c:catAx>
      <c:valAx>
        <c:axId val="53993366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8196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71"/>
          <c:y val="0.2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"/>
          <c:w val="0.925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'JULI-2021'!$O$3:$O$33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16178247"/>
        <c:axId val="11386496"/>
      </c:bar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386496"/>
        <c:crosses val="autoZero"/>
        <c:auto val="1"/>
        <c:lblOffset val="100"/>
        <c:noMultiLvlLbl val="0"/>
      </c:catAx>
      <c:valAx>
        <c:axId val="11386496"/>
        <c:scaling>
          <c:orientation val="minMax"/>
          <c:max val="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16178247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17725"/>
          <c:y val="0.49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625"/>
          <c:w val="0.92875"/>
          <c:h val="0.92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'AUG-2021'!$B$3:$B$33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'AUG-2021'!$C$3:$C$33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5369601"/>
        <c:axId val="49890954"/>
      </c:lineChart>
      <c:catAx>
        <c:axId val="3536960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890954"/>
        <c:crossesAt val="3"/>
        <c:auto val="1"/>
        <c:lblOffset val="100"/>
        <c:tickLblSkip val="2"/>
        <c:noMultiLvlLbl val="0"/>
      </c:catAx>
      <c:valAx>
        <c:axId val="49890954"/>
        <c:scaling>
          <c:orientation val="minMax"/>
          <c:max val="33"/>
          <c:min val="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6960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04"/>
          <c:y val="0.34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'AUG-2021'!$L$3:$L$33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6365403"/>
        <c:axId val="14635444"/>
      </c:line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35444"/>
        <c:crossesAt val="1003"/>
        <c:auto val="1"/>
        <c:lblOffset val="100"/>
        <c:tickLblSkip val="2"/>
        <c:noMultiLvlLbl val="0"/>
      </c:catAx>
      <c:valAx>
        <c:axId val="14635444"/>
        <c:scaling>
          <c:orientation val="minMax"/>
          <c:max val="1027"/>
          <c:min val="1003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5403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104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'AUG-2021'!$E$3:$E$33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64610133"/>
        <c:axId val="44620286"/>
      </c:bar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620286"/>
        <c:crosses val="autoZero"/>
        <c:auto val="1"/>
        <c:lblOffset val="100"/>
        <c:noMultiLvlLbl val="0"/>
      </c:catAx>
      <c:valAx>
        <c:axId val="44620286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0133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107"/>
          <c:y val="0.2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6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'AUG-2021'!$O$3:$O$33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66038255"/>
        <c:axId val="57473384"/>
      </c:bar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473384"/>
        <c:crosses val="autoZero"/>
        <c:auto val="1"/>
        <c:lblOffset val="100"/>
        <c:noMultiLvlLbl val="0"/>
      </c:catAx>
      <c:valAx>
        <c:axId val="57473384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66038255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205"/>
          <c:y val="0.2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5625"/>
          <c:w val="0.92875"/>
          <c:h val="0.92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'SEP-2021'!$B$3:$B$33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'SEP-2021'!$C$3:$C$33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7498409"/>
        <c:axId val="24832498"/>
      </c:lineChart>
      <c:catAx>
        <c:axId val="4749840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832498"/>
        <c:crossesAt val="0"/>
        <c:auto val="1"/>
        <c:lblOffset val="100"/>
        <c:tickLblSkip val="2"/>
        <c:noMultiLvlLbl val="0"/>
      </c:catAx>
      <c:valAx>
        <c:axId val="24832498"/>
        <c:scaling>
          <c:orientation val="minMax"/>
          <c:max val="30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98409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67"/>
          <c:y val="0.6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'SEP-2021'!$L$3:$L$33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165891"/>
        <c:axId val="65275292"/>
      </c:line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75292"/>
        <c:crossesAt val="994"/>
        <c:auto val="1"/>
        <c:lblOffset val="100"/>
        <c:tickLblSkip val="2"/>
        <c:noMultiLvlLbl val="0"/>
      </c:catAx>
      <c:valAx>
        <c:axId val="65275292"/>
        <c:scaling>
          <c:orientation val="minMax"/>
          <c:max val="1042"/>
          <c:min val="994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65891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9275"/>
          <c:y val="0.3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'SEP-2021'!$E$3:$E$33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0606717"/>
        <c:axId val="52807270"/>
      </c:barChart>
      <c:catAx>
        <c:axId val="5060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807270"/>
        <c:crosses val="autoZero"/>
        <c:auto val="1"/>
        <c:lblOffset val="100"/>
        <c:noMultiLvlLbl val="0"/>
      </c:catAx>
      <c:valAx>
        <c:axId val="52807270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6717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037"/>
          <c:y val="0.27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"/>
          <c:w val="0.938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STANDARD!$O$3:$O$33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7242799"/>
        <c:axId val="45423144"/>
      </c:barChart>
      <c:catAx>
        <c:axId val="5724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423144"/>
        <c:crosses val="autoZero"/>
        <c:auto val="1"/>
        <c:lblOffset val="100"/>
        <c:noMultiLvlLbl val="0"/>
      </c:catAx>
      <c:valAx>
        <c:axId val="45423144"/>
        <c:scaling>
          <c:orientation val="minMax"/>
          <c:max val="1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57242799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09475"/>
          <c:y val="0.2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165"/>
          <c:w val="0.9412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'SEP-2021'!$O$3:$O$33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503383"/>
        <c:axId val="49530448"/>
      </c:barChart>
      <c:catAx>
        <c:axId val="550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530448"/>
        <c:crosses val="autoZero"/>
        <c:auto val="1"/>
        <c:lblOffset val="100"/>
        <c:noMultiLvlLbl val="0"/>
      </c:catAx>
      <c:valAx>
        <c:axId val="49530448"/>
        <c:scaling>
          <c:orientation val="minMax"/>
          <c:max val="14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503383"/>
        <c:crossesAt val="1"/>
        <c:crossBetween val="between"/>
        <c:dispUnits/>
        <c:majorUnit val="3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2975"/>
          <c:y val="0.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4475"/>
          <c:w val="0.9245"/>
          <c:h val="0.928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'OKT-2021'!$B$3:$B$33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'OKT-2021'!$C$3:$C$33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3120849"/>
        <c:axId val="52543322"/>
      </c:lineChart>
      <c:catAx>
        <c:axId val="4312084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543322"/>
        <c:crossesAt val="0"/>
        <c:auto val="1"/>
        <c:lblOffset val="100"/>
        <c:tickLblSkip val="2"/>
        <c:noMultiLvlLbl val="0"/>
      </c:catAx>
      <c:valAx>
        <c:axId val="52543322"/>
        <c:scaling>
          <c:orientation val="minMax"/>
          <c:max val="2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084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67"/>
          <c:y val="0.6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5"/>
          <c:w val="0.94025"/>
          <c:h val="0.95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'OKT-2021'!$L$3:$L$33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127851"/>
        <c:axId val="28150660"/>
      </c:lineChart>
      <c:catAx>
        <c:axId val="31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50660"/>
        <c:crossesAt val="990"/>
        <c:auto val="1"/>
        <c:lblOffset val="100"/>
        <c:tickLblSkip val="2"/>
        <c:noMultiLvlLbl val="0"/>
      </c:catAx>
      <c:valAx>
        <c:axId val="28150660"/>
        <c:scaling>
          <c:orientation val="minMax"/>
          <c:max val="1032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7851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2275"/>
          <c:y val="0.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'OKT-2021'!$E$3:$E$33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2029349"/>
        <c:axId val="65610958"/>
      </c:barChart>
      <c:catAx>
        <c:axId val="5202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610958"/>
        <c:crosses val="autoZero"/>
        <c:auto val="1"/>
        <c:lblOffset val="100"/>
        <c:noMultiLvlLbl val="0"/>
      </c:catAx>
      <c:valAx>
        <c:axId val="65610958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29349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277"/>
          <c:y val="0.09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0165"/>
          <c:w val="0.9287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'OKT-2021'!$O$3:$O$33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3627711"/>
        <c:axId val="12887352"/>
      </c:barChart>
      <c:catAx>
        <c:axId val="5362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887352"/>
        <c:crosses val="autoZero"/>
        <c:auto val="1"/>
        <c:lblOffset val="100"/>
        <c:noMultiLvlLbl val="0"/>
      </c:catAx>
      <c:valAx>
        <c:axId val="12887352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3627711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203"/>
          <c:y val="0.24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61"/>
          <c:w val="0.92475"/>
          <c:h val="0.9292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'NOV-2021'!$B$3:$B$33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'NOV-2021'!$C$3:$C$33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8877305"/>
        <c:axId val="37242562"/>
      </c:lineChart>
      <c:catAx>
        <c:axId val="48877305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242562"/>
        <c:crossesAt val="0"/>
        <c:auto val="1"/>
        <c:lblOffset val="100"/>
        <c:tickLblSkip val="2"/>
        <c:noMultiLvlLbl val="0"/>
      </c:catAx>
      <c:valAx>
        <c:axId val="37242562"/>
        <c:scaling>
          <c:orientation val="minMax"/>
          <c:max val="12"/>
          <c:min val="-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77305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071"/>
          <c:y val="0.47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675"/>
          <c:w val="0.94025"/>
          <c:h val="0.953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'NOV-2021'!$L$3:$L$33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6747603"/>
        <c:axId val="63857516"/>
      </c:lineChart>
      <c:catAx>
        <c:axId val="6674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57516"/>
        <c:crossesAt val="990"/>
        <c:auto val="1"/>
        <c:lblOffset val="100"/>
        <c:tickLblSkip val="2"/>
        <c:noMultiLvlLbl val="0"/>
      </c:catAx>
      <c:valAx>
        <c:axId val="63857516"/>
        <c:scaling>
          <c:orientation val="minMax"/>
          <c:max val="1032"/>
          <c:min val="99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47603"/>
        <c:crossesAt val="1"/>
        <c:crossBetween val="between"/>
        <c:dispUnits/>
        <c:majorUnit val="7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096"/>
          <c:y val="0.3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"/>
          <c:w val="0.936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'NOV-2021'!$E$3:$E$33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37846733"/>
        <c:axId val="5076278"/>
      </c:barChart>
      <c:catAx>
        <c:axId val="3784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76278"/>
        <c:crosses val="autoZero"/>
        <c:auto val="1"/>
        <c:lblOffset val="100"/>
        <c:noMultiLvlLbl val="0"/>
      </c:catAx>
      <c:valAx>
        <c:axId val="5076278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46733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0.1235"/>
          <c:y val="0.3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2875"/>
          <c:w val="0.929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'NOV-2021'!$O$3:$O$33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45686503"/>
        <c:axId val="8525344"/>
      </c:barChart>
      <c:catAx>
        <c:axId val="4568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8525344"/>
        <c:crosses val="autoZero"/>
        <c:auto val="1"/>
        <c:lblOffset val="100"/>
        <c:noMultiLvlLbl val="0"/>
      </c:catAx>
      <c:valAx>
        <c:axId val="8525344"/>
        <c:scaling>
          <c:orientation val="minMax"/>
          <c:max val="1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5686503"/>
        <c:crossesAt val="1"/>
        <c:crossBetween val="between"/>
        <c:dispUnits/>
        <c:majorUnit val="2.5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0175"/>
          <c:y val="0.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5475"/>
          <c:w val="0.9235"/>
          <c:h val="0.926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'DEZ-2021'!$B$3:$B$33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'DEZ-2021'!$C$3:$C$33</c:f>
              <c:numCache/>
            </c:numRef>
          </c:val>
          <c:smooth val="0"/>
        </c:ser>
        <c:marker val="1"/>
        <c:axId val="9619233"/>
        <c:axId val="19464234"/>
      </c:lineChart>
      <c:catAx>
        <c:axId val="961923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464234"/>
        <c:crossesAt val="0"/>
        <c:auto val="1"/>
        <c:lblOffset val="100"/>
        <c:tickLblSkip val="2"/>
        <c:noMultiLvlLbl val="0"/>
      </c:catAx>
      <c:valAx>
        <c:axId val="19464234"/>
        <c:scaling>
          <c:orientation val="minMax"/>
          <c:max val="18"/>
          <c:min val="-1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233"/>
        <c:crossesAt val="1"/>
        <c:crossBetween val="between"/>
        <c:dispUnits/>
        <c:majorUnit val="6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-0.28125"/>
          <c:y val="0.6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725"/>
          <c:w val="0.9365"/>
          <c:h val="0.92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'JAN-2021'!$B$3:$B$33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'JAN-2021'!$C$3:$C$33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155113"/>
        <c:axId val="55396018"/>
      </c:lineChart>
      <c:catAx>
        <c:axId val="6155113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396018"/>
        <c:crosses val="autoZero"/>
        <c:auto val="1"/>
        <c:lblOffset val="100"/>
        <c:tickLblSkip val="2"/>
        <c:noMultiLvlLbl val="0"/>
      </c:catAx>
      <c:valAx>
        <c:axId val="55396018"/>
        <c:scaling>
          <c:orientation val="minMax"/>
          <c:max val="8"/>
          <c:min val="-1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5113"/>
        <c:crossesAt val="1"/>
        <c:crossBetween val="between"/>
        <c:dispUnits/>
        <c:majorUnit val="4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0.05975"/>
          <c:y val="0.47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295"/>
          <c:w val="0.93725"/>
          <c:h val="0.952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'DEZ-2021'!$L$3:$L$33</c:f>
              <c:numCache/>
            </c:numRef>
          </c:val>
          <c:smooth val="0"/>
        </c:ser>
        <c:axId val="40960379"/>
        <c:axId val="33099092"/>
      </c:line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99092"/>
        <c:crossesAt val="980"/>
        <c:auto val="1"/>
        <c:lblOffset val="100"/>
        <c:tickLblSkip val="2"/>
        <c:noMultiLvlLbl val="0"/>
      </c:catAx>
      <c:valAx>
        <c:axId val="33099092"/>
        <c:scaling>
          <c:orientation val="minMax"/>
          <c:max val="1046"/>
          <c:min val="9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60379"/>
        <c:crossesAt val="1"/>
        <c:crossBetween val="between"/>
        <c:dispUnits/>
        <c:majorUnit val="11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-0.2135"/>
          <c:y val="0.3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4125"/>
          <c:w val="0.9365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'DEZ-2021'!$E$3:$E$33</c:f>
              <c:numCache/>
            </c:numRef>
          </c:val>
        </c:ser>
        <c:gapWidth val="80"/>
        <c:axId val="29456373"/>
        <c:axId val="63780766"/>
      </c:bar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780766"/>
        <c:crosses val="autoZero"/>
        <c:auto val="1"/>
        <c:lblOffset val="100"/>
        <c:noMultiLvlLbl val="0"/>
      </c:catAx>
      <c:valAx>
        <c:axId val="63780766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56373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107"/>
          <c:y val="0.1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2875"/>
          <c:w val="0.916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'DEZ-2021'!$O$3:$O$33</c:f>
              <c:numCache/>
            </c:numRef>
          </c:val>
        </c:ser>
        <c:gapWidth val="80"/>
        <c:axId val="37155983"/>
        <c:axId val="65968392"/>
      </c:bar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968392"/>
        <c:crosses val="autoZero"/>
        <c:auto val="1"/>
        <c:lblOffset val="100"/>
        <c:noMultiLvlLbl val="0"/>
      </c:catAx>
      <c:valAx>
        <c:axId val="65968392"/>
        <c:scaling>
          <c:orientation val="minMax"/>
          <c:max val="8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75" b="0" i="0" u="none" baseline="0"/>
            </a:pPr>
          </a:p>
        </c:txPr>
        <c:crossAx val="37155983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LUFTDRUCK</a:t>
            </a:r>
          </a:p>
        </c:rich>
      </c:tx>
      <c:layout>
        <c:manualLayout>
          <c:xMode val="factor"/>
          <c:yMode val="factor"/>
          <c:x val="-0.19775"/>
          <c:y val="0.2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445"/>
          <c:w val="0.94225"/>
          <c:h val="0.955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'JAN-2021'!$L$3:$L$33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802115"/>
        <c:axId val="57892444"/>
      </c:lineChart>
      <c:catAx>
        <c:axId val="2880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92444"/>
        <c:crossesAt val="992"/>
        <c:auto val="1"/>
        <c:lblOffset val="100"/>
        <c:tickLblSkip val="2"/>
        <c:noMultiLvlLbl val="0"/>
      </c:catAx>
      <c:valAx>
        <c:axId val="57892444"/>
        <c:scaling>
          <c:orientation val="minMax"/>
          <c:max val="1047"/>
          <c:min val="992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02115"/>
        <c:crossesAt val="1"/>
        <c:crossBetween val="between"/>
        <c:dispUnits/>
        <c:majorUnit val="11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NIEDERSCHLAGMENGE</a:t>
            </a:r>
          </a:p>
        </c:rich>
      </c:tx>
      <c:layout>
        <c:manualLayout>
          <c:xMode val="factor"/>
          <c:yMode val="factor"/>
          <c:x val="0.1185"/>
          <c:y val="0.1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03275"/>
          <c:w val="0.9385"/>
          <c:h val="0.89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'JAN-2021'!$E$3:$E$33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1269949"/>
        <c:axId val="58776358"/>
      </c:barChart>
      <c:catAx>
        <c:axId val="51269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776358"/>
        <c:crosses val="autoZero"/>
        <c:auto val="1"/>
        <c:lblOffset val="100"/>
        <c:noMultiLvlLbl val="0"/>
      </c:catAx>
      <c:valAx>
        <c:axId val="58776358"/>
        <c:scaling>
          <c:orientation val="minMax"/>
          <c:max val="12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69949"/>
        <c:crossesAt val="1"/>
        <c:crossBetween val="between"/>
        <c:dispUnits/>
        <c:majorUnit val="3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SONNENSCHEINDAUER</a:t>
            </a:r>
          </a:p>
        </c:rich>
      </c:tx>
      <c:layout>
        <c:manualLayout>
          <c:xMode val="factor"/>
          <c:yMode val="factor"/>
          <c:x val="-0.26875"/>
          <c:y val="0.3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495"/>
          <c:w val="0.91975"/>
          <c:h val="0.917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3175">
                <a:solidFill>
                  <a:srgbClr val="808080"/>
                </a:solidFill>
              </a:ln>
            </c:spPr>
          </c:dPt>
          <c:val>
            <c:numRef>
              <c:f>'JAN-2021'!$O$3:$O$33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80"/>
        <c:axId val="59225175"/>
        <c:axId val="63264528"/>
      </c:barChart>
      <c:catAx>
        <c:axId val="5922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264528"/>
        <c:crosses val="autoZero"/>
        <c:auto val="1"/>
        <c:lblOffset val="100"/>
        <c:noMultiLvlLbl val="0"/>
      </c:catAx>
      <c:valAx>
        <c:axId val="63264528"/>
        <c:scaling>
          <c:orientation val="minMax"/>
          <c:max val="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50" b="0" i="0" u="none" baseline="0"/>
            </a:pPr>
          </a:p>
        </c:txPr>
        <c:crossAx val="59225175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TEMPERATUREN</a:t>
            </a:r>
          </a:p>
        </c:rich>
      </c:tx>
      <c:layout>
        <c:manualLayout>
          <c:xMode val="factor"/>
          <c:yMode val="factor"/>
          <c:x val="0.103"/>
          <c:y val="0.6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49"/>
          <c:w val="0.9355"/>
          <c:h val="0.92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'FEB-2021'!$B$3:$B$33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'FEB-2021'!$C$3:$C$33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2509841"/>
        <c:axId val="24153114"/>
      </c:lineChart>
      <c:catAx>
        <c:axId val="3250984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153114"/>
        <c:crosses val="autoZero"/>
        <c:auto val="1"/>
        <c:lblOffset val="100"/>
        <c:tickLblSkip val="2"/>
        <c:noMultiLvlLbl val="0"/>
      </c:catAx>
      <c:valAx>
        <c:axId val="24153114"/>
        <c:scaling>
          <c:orientation val="minMax"/>
          <c:max val="24"/>
          <c:min val="-24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9841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image" Target="../media/image14.png" /><Relationship Id="rId6" Type="http://schemas.openxmlformats.org/officeDocument/2006/relationships/image" Target="../media/image8.png" /><Relationship Id="rId7" Type="http://schemas.openxmlformats.org/officeDocument/2006/relationships/image" Target="../media/image18.png" /><Relationship Id="rId8" Type="http://schemas.openxmlformats.org/officeDocument/2006/relationships/image" Target="../media/image35.png" /><Relationship Id="rId9" Type="http://schemas.openxmlformats.org/officeDocument/2006/relationships/image" Target="../media/image15.png" /><Relationship Id="rId10" Type="http://schemas.openxmlformats.org/officeDocument/2006/relationships/image" Target="../media/image21.png" /><Relationship Id="rId11" Type="http://schemas.openxmlformats.org/officeDocument/2006/relationships/image" Target="../media/image5.png" /><Relationship Id="rId12" Type="http://schemas.openxmlformats.org/officeDocument/2006/relationships/image" Target="../media/image4.png" /><Relationship Id="rId13" Type="http://schemas.openxmlformats.org/officeDocument/2006/relationships/image" Target="../media/image7.png" /><Relationship Id="rId14" Type="http://schemas.openxmlformats.org/officeDocument/2006/relationships/image" Target="../media/image2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image" Target="../media/image8.png" /><Relationship Id="rId6" Type="http://schemas.openxmlformats.org/officeDocument/2006/relationships/image" Target="../media/image14.png" /><Relationship Id="rId7" Type="http://schemas.openxmlformats.org/officeDocument/2006/relationships/image" Target="../media/image5.png" /><Relationship Id="rId8" Type="http://schemas.openxmlformats.org/officeDocument/2006/relationships/image" Target="../media/image7.png" /><Relationship Id="rId9" Type="http://schemas.openxmlformats.org/officeDocument/2006/relationships/image" Target="../media/image18.png" /><Relationship Id="rId10" Type="http://schemas.openxmlformats.org/officeDocument/2006/relationships/image" Target="../media/image15.png" /><Relationship Id="rId11" Type="http://schemas.openxmlformats.org/officeDocument/2006/relationships/image" Target="../media/image26.png" /><Relationship Id="rId12" Type="http://schemas.openxmlformats.org/officeDocument/2006/relationships/image" Target="../media/image20.png" /><Relationship Id="rId13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image" Target="../media/image21.png" /><Relationship Id="rId6" Type="http://schemas.openxmlformats.org/officeDocument/2006/relationships/image" Target="../media/image15.png" /><Relationship Id="rId7" Type="http://schemas.openxmlformats.org/officeDocument/2006/relationships/image" Target="../media/image27.png" /><Relationship Id="rId8" Type="http://schemas.openxmlformats.org/officeDocument/2006/relationships/image" Target="../media/image14.png" /><Relationship Id="rId9" Type="http://schemas.openxmlformats.org/officeDocument/2006/relationships/image" Target="../media/image5.png" /><Relationship Id="rId10" Type="http://schemas.openxmlformats.org/officeDocument/2006/relationships/image" Target="../media/image8.png" /><Relationship Id="rId11" Type="http://schemas.openxmlformats.org/officeDocument/2006/relationships/image" Target="../media/image18.png" /><Relationship Id="rId12" Type="http://schemas.openxmlformats.org/officeDocument/2006/relationships/image" Target="../media/image4.png" /><Relationship Id="rId13" Type="http://schemas.openxmlformats.org/officeDocument/2006/relationships/image" Target="../media/image7.png" /><Relationship Id="rId14" Type="http://schemas.openxmlformats.org/officeDocument/2006/relationships/image" Target="../media/image13.png" /><Relationship Id="rId15" Type="http://schemas.openxmlformats.org/officeDocument/2006/relationships/image" Target="../media/image16.png" /><Relationship Id="rId16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image" Target="../media/image5.png" /><Relationship Id="rId6" Type="http://schemas.openxmlformats.org/officeDocument/2006/relationships/image" Target="../media/image30.png" /><Relationship Id="rId7" Type="http://schemas.openxmlformats.org/officeDocument/2006/relationships/image" Target="../media/image33.png" /><Relationship Id="rId8" Type="http://schemas.openxmlformats.org/officeDocument/2006/relationships/image" Target="../media/image14.png" /><Relationship Id="rId9" Type="http://schemas.openxmlformats.org/officeDocument/2006/relationships/image" Target="../media/image16.png" /><Relationship Id="rId10" Type="http://schemas.openxmlformats.org/officeDocument/2006/relationships/image" Target="../media/image13.png" /><Relationship Id="rId11" Type="http://schemas.openxmlformats.org/officeDocument/2006/relationships/image" Target="../media/image7.png" /><Relationship Id="rId12" Type="http://schemas.openxmlformats.org/officeDocument/2006/relationships/image" Target="../media/image15.png" /><Relationship Id="rId13" Type="http://schemas.openxmlformats.org/officeDocument/2006/relationships/image" Target="../media/image18.png" /><Relationship Id="rId14" Type="http://schemas.openxmlformats.org/officeDocument/2006/relationships/image" Target="../media/image2.png" /><Relationship Id="rId15" Type="http://schemas.openxmlformats.org/officeDocument/2006/relationships/image" Target="../media/image8.png" /><Relationship Id="rId16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13.png" /><Relationship Id="rId6" Type="http://schemas.openxmlformats.org/officeDocument/2006/relationships/image" Target="../media/image7.png" /><Relationship Id="rId7" Type="http://schemas.openxmlformats.org/officeDocument/2006/relationships/image" Target="../media/image10.png" /><Relationship Id="rId8" Type="http://schemas.openxmlformats.org/officeDocument/2006/relationships/image" Target="../media/image31.png" /><Relationship Id="rId9" Type="http://schemas.openxmlformats.org/officeDocument/2006/relationships/image" Target="../media/image14.png" /><Relationship Id="rId10" Type="http://schemas.openxmlformats.org/officeDocument/2006/relationships/image" Target="../media/image22.png" /><Relationship Id="rId11" Type="http://schemas.openxmlformats.org/officeDocument/2006/relationships/image" Target="../media/image18.png" /><Relationship Id="rId12" Type="http://schemas.openxmlformats.org/officeDocument/2006/relationships/image" Target="../media/image29.png" /><Relationship Id="rId13" Type="http://schemas.openxmlformats.org/officeDocument/2006/relationships/image" Target="../media/image8.png" /><Relationship Id="rId14" Type="http://schemas.openxmlformats.org/officeDocument/2006/relationships/image" Target="../media/image2.png" /><Relationship Id="rId1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image" Target="../media/image12.png" /><Relationship Id="rId6" Type="http://schemas.openxmlformats.org/officeDocument/2006/relationships/image" Target="../media/image28.png" /><Relationship Id="rId7" Type="http://schemas.openxmlformats.org/officeDocument/2006/relationships/image" Target="../media/image21.png" /><Relationship Id="rId8" Type="http://schemas.openxmlformats.org/officeDocument/2006/relationships/image" Target="../media/image20.png" /><Relationship Id="rId9" Type="http://schemas.openxmlformats.org/officeDocument/2006/relationships/image" Target="../media/image9.png" /><Relationship Id="rId10" Type="http://schemas.openxmlformats.org/officeDocument/2006/relationships/image" Target="../media/image31.png" /><Relationship Id="rId11" Type="http://schemas.openxmlformats.org/officeDocument/2006/relationships/image" Target="../media/image14.png" /><Relationship Id="rId12" Type="http://schemas.openxmlformats.org/officeDocument/2006/relationships/image" Target="../media/image11.png" /><Relationship Id="rId13" Type="http://schemas.openxmlformats.org/officeDocument/2006/relationships/image" Target="../media/image18.png" /><Relationship Id="rId14" Type="http://schemas.openxmlformats.org/officeDocument/2006/relationships/image" Target="../media/image4.png" /><Relationship Id="rId15" Type="http://schemas.openxmlformats.org/officeDocument/2006/relationships/image" Target="../media/image5.png" /><Relationship Id="rId16" Type="http://schemas.openxmlformats.org/officeDocument/2006/relationships/image" Target="../media/image8.png" /><Relationship Id="rId17" Type="http://schemas.openxmlformats.org/officeDocument/2006/relationships/image" Target="../media/image1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image" Target="../media/image18.png" /><Relationship Id="rId6" Type="http://schemas.openxmlformats.org/officeDocument/2006/relationships/image" Target="../media/image8.png" /><Relationship Id="rId7" Type="http://schemas.openxmlformats.org/officeDocument/2006/relationships/image" Target="../media/image14.png" /><Relationship Id="rId8" Type="http://schemas.openxmlformats.org/officeDocument/2006/relationships/image" Target="../media/image5.png" /><Relationship Id="rId9" Type="http://schemas.openxmlformats.org/officeDocument/2006/relationships/image" Target="../media/image30.png" /><Relationship Id="rId10" Type="http://schemas.openxmlformats.org/officeDocument/2006/relationships/image" Target="../media/image7.png" /><Relationship Id="rId11" Type="http://schemas.openxmlformats.org/officeDocument/2006/relationships/image" Target="../media/image6.png" /><Relationship Id="rId12" Type="http://schemas.openxmlformats.org/officeDocument/2006/relationships/image" Target="../media/image15.png" /><Relationship Id="rId13" Type="http://schemas.openxmlformats.org/officeDocument/2006/relationships/image" Target="../media/image12.png" /><Relationship Id="rId14" Type="http://schemas.openxmlformats.org/officeDocument/2006/relationships/image" Target="../media/image16.png" /><Relationship Id="rId15" Type="http://schemas.openxmlformats.org/officeDocument/2006/relationships/image" Target="../media/image13.png" /><Relationship Id="rId16" Type="http://schemas.openxmlformats.org/officeDocument/2006/relationships/image" Target="../media/image33.png" /><Relationship Id="rId17" Type="http://schemas.openxmlformats.org/officeDocument/2006/relationships/image" Target="../media/image2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7.png" /><Relationship Id="rId8" Type="http://schemas.openxmlformats.org/officeDocument/2006/relationships/image" Target="../media/image8.png" /><Relationship Id="rId9" Type="http://schemas.openxmlformats.org/officeDocument/2006/relationships/image" Target="../media/image2.png" /><Relationship Id="rId10" Type="http://schemas.openxmlformats.org/officeDocument/2006/relationships/image" Target="../media/image33.png" /><Relationship Id="rId11" Type="http://schemas.openxmlformats.org/officeDocument/2006/relationships/image" Target="../media/image16.png" /><Relationship Id="rId12" Type="http://schemas.openxmlformats.org/officeDocument/2006/relationships/image" Target="../media/image5.png" /><Relationship Id="rId13" Type="http://schemas.openxmlformats.org/officeDocument/2006/relationships/image" Target="../media/image31.png" /><Relationship Id="rId14" Type="http://schemas.openxmlformats.org/officeDocument/2006/relationships/image" Target="../media/image4.png" /><Relationship Id="rId15" Type="http://schemas.openxmlformats.org/officeDocument/2006/relationships/image" Target="../media/image13.png" /><Relationship Id="rId16" Type="http://schemas.openxmlformats.org/officeDocument/2006/relationships/image" Target="../media/image1.png" /><Relationship Id="rId17" Type="http://schemas.openxmlformats.org/officeDocument/2006/relationships/image" Target="../media/image7.png" /><Relationship Id="rId18" Type="http://schemas.openxmlformats.org/officeDocument/2006/relationships/image" Target="../media/image1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15.png" /><Relationship Id="rId6" Type="http://schemas.openxmlformats.org/officeDocument/2006/relationships/image" Target="../media/image21.png" /><Relationship Id="rId7" Type="http://schemas.openxmlformats.org/officeDocument/2006/relationships/image" Target="../media/image14.png" /><Relationship Id="rId8" Type="http://schemas.openxmlformats.org/officeDocument/2006/relationships/image" Target="../media/image7.png" /><Relationship Id="rId9" Type="http://schemas.openxmlformats.org/officeDocument/2006/relationships/image" Target="../media/image1.png" /><Relationship Id="rId10" Type="http://schemas.openxmlformats.org/officeDocument/2006/relationships/image" Target="../media/image8.png" /><Relationship Id="rId11" Type="http://schemas.openxmlformats.org/officeDocument/2006/relationships/image" Target="../media/image18.png" /><Relationship Id="rId12" Type="http://schemas.openxmlformats.org/officeDocument/2006/relationships/image" Target="../media/image23.png" /><Relationship Id="rId13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image" Target="../media/image8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24.png" /><Relationship Id="rId9" Type="http://schemas.openxmlformats.org/officeDocument/2006/relationships/image" Target="../media/image1.png" /><Relationship Id="rId10" Type="http://schemas.openxmlformats.org/officeDocument/2006/relationships/image" Target="../media/image25.png" /><Relationship Id="rId11" Type="http://schemas.openxmlformats.org/officeDocument/2006/relationships/image" Target="../media/image18.png" /><Relationship Id="rId12" Type="http://schemas.openxmlformats.org/officeDocument/2006/relationships/image" Target="../media/image7.png" /><Relationship Id="rId13" Type="http://schemas.openxmlformats.org/officeDocument/2006/relationships/image" Target="../media/image32.png" /><Relationship Id="rId14" Type="http://schemas.openxmlformats.org/officeDocument/2006/relationships/image" Target="../media/image1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image" Target="../media/image5.png" /><Relationship Id="rId6" Type="http://schemas.openxmlformats.org/officeDocument/2006/relationships/image" Target="../media/image15.png" /><Relationship Id="rId7" Type="http://schemas.openxmlformats.org/officeDocument/2006/relationships/image" Target="../media/image8.png" /><Relationship Id="rId8" Type="http://schemas.openxmlformats.org/officeDocument/2006/relationships/image" Target="../media/image1.png" /><Relationship Id="rId9" Type="http://schemas.openxmlformats.org/officeDocument/2006/relationships/image" Target="../media/image32.png" /><Relationship Id="rId10" Type="http://schemas.openxmlformats.org/officeDocument/2006/relationships/image" Target="../media/image3.png" /><Relationship Id="rId11" Type="http://schemas.openxmlformats.org/officeDocument/2006/relationships/image" Target="../media/image26.png" /><Relationship Id="rId12" Type="http://schemas.openxmlformats.org/officeDocument/2006/relationships/image" Target="../media/image14.png" /><Relationship Id="rId13" Type="http://schemas.openxmlformats.org/officeDocument/2006/relationships/image" Target="../media/image24.png" /><Relationship Id="rId14" Type="http://schemas.openxmlformats.org/officeDocument/2006/relationships/image" Target="../media/image25.png" /><Relationship Id="rId15" Type="http://schemas.openxmlformats.org/officeDocument/2006/relationships/image" Target="../media/image23.png" /><Relationship Id="rId16" Type="http://schemas.openxmlformats.org/officeDocument/2006/relationships/image" Target="../media/image21.png" /><Relationship Id="rId17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image" Target="../media/image15.png" /><Relationship Id="rId6" Type="http://schemas.openxmlformats.org/officeDocument/2006/relationships/image" Target="../media/image24.png" /><Relationship Id="rId7" Type="http://schemas.openxmlformats.org/officeDocument/2006/relationships/image" Target="../media/image23.png" /><Relationship Id="rId8" Type="http://schemas.openxmlformats.org/officeDocument/2006/relationships/image" Target="../media/image14.png" /><Relationship Id="rId9" Type="http://schemas.openxmlformats.org/officeDocument/2006/relationships/image" Target="../media/image34.png" /><Relationship Id="rId10" Type="http://schemas.openxmlformats.org/officeDocument/2006/relationships/image" Target="../media/image1.png" /><Relationship Id="rId11" Type="http://schemas.openxmlformats.org/officeDocument/2006/relationships/image" Target="../media/image8.png" /><Relationship Id="rId12" Type="http://schemas.openxmlformats.org/officeDocument/2006/relationships/image" Target="../media/image18.png" /><Relationship Id="rId13" Type="http://schemas.openxmlformats.org/officeDocument/2006/relationships/image" Target="../media/image7.png" /><Relationship Id="rId14" Type="http://schemas.openxmlformats.org/officeDocument/2006/relationships/image" Target="../media/image4.png" /><Relationship Id="rId15" Type="http://schemas.openxmlformats.org/officeDocument/2006/relationships/image" Target="../media/image21.png" /><Relationship Id="rId16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180975</xdr:colOff>
      <xdr:row>2</xdr:row>
      <xdr:rowOff>123825</xdr:rowOff>
    </xdr:from>
    <xdr:to>
      <xdr:col>10</xdr:col>
      <xdr:colOff>657225</xdr:colOff>
      <xdr:row>2</xdr:row>
      <xdr:rowOff>457200</xdr:rowOff>
    </xdr:to>
    <xdr:pic>
      <xdr:nvPicPr>
        <xdr:cNvPr id="5" name="Picture 1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</xdr:row>
      <xdr:rowOff>123825</xdr:rowOff>
    </xdr:from>
    <xdr:to>
      <xdr:col>10</xdr:col>
      <xdr:colOff>657225</xdr:colOff>
      <xdr:row>3</xdr:row>
      <xdr:rowOff>457200</xdr:rowOff>
    </xdr:to>
    <xdr:pic>
      <xdr:nvPicPr>
        <xdr:cNvPr id="6" name="Picture 1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4</xdr:row>
      <xdr:rowOff>104775</xdr:rowOff>
    </xdr:from>
    <xdr:to>
      <xdr:col>10</xdr:col>
      <xdr:colOff>676275</xdr:colOff>
      <xdr:row>4</xdr:row>
      <xdr:rowOff>438150</xdr:rowOff>
    </xdr:to>
    <xdr:pic>
      <xdr:nvPicPr>
        <xdr:cNvPr id="7" name="Picture 1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123825</xdr:rowOff>
    </xdr:from>
    <xdr:to>
      <xdr:col>10</xdr:col>
      <xdr:colOff>657225</xdr:colOff>
      <xdr:row>5</xdr:row>
      <xdr:rowOff>457200</xdr:rowOff>
    </xdr:to>
    <xdr:pic>
      <xdr:nvPicPr>
        <xdr:cNvPr id="8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2790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123825</xdr:rowOff>
    </xdr:from>
    <xdr:to>
      <xdr:col>10</xdr:col>
      <xdr:colOff>657225</xdr:colOff>
      <xdr:row>6</xdr:row>
      <xdr:rowOff>457200</xdr:rowOff>
    </xdr:to>
    <xdr:pic>
      <xdr:nvPicPr>
        <xdr:cNvPr id="9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3324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7</xdr:row>
      <xdr:rowOff>104775</xdr:rowOff>
    </xdr:from>
    <xdr:to>
      <xdr:col>10</xdr:col>
      <xdr:colOff>676275</xdr:colOff>
      <xdr:row>7</xdr:row>
      <xdr:rowOff>438150</xdr:rowOff>
    </xdr:to>
    <xdr:pic>
      <xdr:nvPicPr>
        <xdr:cNvPr id="10" name="Picture 1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104775</xdr:rowOff>
    </xdr:from>
    <xdr:to>
      <xdr:col>10</xdr:col>
      <xdr:colOff>676275</xdr:colOff>
      <xdr:row>9</xdr:row>
      <xdr:rowOff>438150</xdr:rowOff>
    </xdr:to>
    <xdr:pic>
      <xdr:nvPicPr>
        <xdr:cNvPr id="11" name="Picture 1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123825</xdr:rowOff>
    </xdr:from>
    <xdr:to>
      <xdr:col>10</xdr:col>
      <xdr:colOff>676275</xdr:colOff>
      <xdr:row>10</xdr:row>
      <xdr:rowOff>457200</xdr:rowOff>
    </xdr:to>
    <xdr:pic>
      <xdr:nvPicPr>
        <xdr:cNvPr id="12" name="Picture 1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5457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8</xdr:row>
      <xdr:rowOff>123825</xdr:rowOff>
    </xdr:from>
    <xdr:to>
      <xdr:col>10</xdr:col>
      <xdr:colOff>657225</xdr:colOff>
      <xdr:row>8</xdr:row>
      <xdr:rowOff>457200</xdr:rowOff>
    </xdr:to>
    <xdr:pic>
      <xdr:nvPicPr>
        <xdr:cNvPr id="13" name="Picture 1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4391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11</xdr:row>
      <xdr:rowOff>123825</xdr:rowOff>
    </xdr:from>
    <xdr:to>
      <xdr:col>10</xdr:col>
      <xdr:colOff>657225</xdr:colOff>
      <xdr:row>11</xdr:row>
      <xdr:rowOff>457200</xdr:rowOff>
    </xdr:to>
    <xdr:pic>
      <xdr:nvPicPr>
        <xdr:cNvPr id="14" name="Picture 1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114300</xdr:rowOff>
    </xdr:from>
    <xdr:to>
      <xdr:col>10</xdr:col>
      <xdr:colOff>676275</xdr:colOff>
      <xdr:row>12</xdr:row>
      <xdr:rowOff>447675</xdr:rowOff>
    </xdr:to>
    <xdr:pic>
      <xdr:nvPicPr>
        <xdr:cNvPr id="15" name="Picture 1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123825</xdr:rowOff>
    </xdr:from>
    <xdr:to>
      <xdr:col>10</xdr:col>
      <xdr:colOff>657225</xdr:colOff>
      <xdr:row>14</xdr:row>
      <xdr:rowOff>457200</xdr:rowOff>
    </xdr:to>
    <xdr:pic>
      <xdr:nvPicPr>
        <xdr:cNvPr id="16" name="Picture 1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7591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</xdr:row>
      <xdr:rowOff>133350</xdr:rowOff>
    </xdr:from>
    <xdr:to>
      <xdr:col>10</xdr:col>
      <xdr:colOff>657225</xdr:colOff>
      <xdr:row>13</xdr:row>
      <xdr:rowOff>466725</xdr:rowOff>
    </xdr:to>
    <xdr:pic>
      <xdr:nvPicPr>
        <xdr:cNvPr id="17" name="Picture 14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70675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15</xdr:row>
      <xdr:rowOff>123825</xdr:rowOff>
    </xdr:from>
    <xdr:to>
      <xdr:col>10</xdr:col>
      <xdr:colOff>676275</xdr:colOff>
      <xdr:row>15</xdr:row>
      <xdr:rowOff>457200</xdr:rowOff>
    </xdr:to>
    <xdr:pic>
      <xdr:nvPicPr>
        <xdr:cNvPr id="18" name="Picture 1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8124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133350</xdr:rowOff>
    </xdr:from>
    <xdr:to>
      <xdr:col>10</xdr:col>
      <xdr:colOff>657225</xdr:colOff>
      <xdr:row>16</xdr:row>
      <xdr:rowOff>466725</xdr:rowOff>
    </xdr:to>
    <xdr:pic>
      <xdr:nvPicPr>
        <xdr:cNvPr id="19" name="Picture 1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86677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17</xdr:row>
      <xdr:rowOff>104775</xdr:rowOff>
    </xdr:from>
    <xdr:to>
      <xdr:col>10</xdr:col>
      <xdr:colOff>666750</xdr:colOff>
      <xdr:row>17</xdr:row>
      <xdr:rowOff>438150</xdr:rowOff>
    </xdr:to>
    <xdr:pic>
      <xdr:nvPicPr>
        <xdr:cNvPr id="20" name="Picture 14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19</xdr:row>
      <xdr:rowOff>114300</xdr:rowOff>
    </xdr:from>
    <xdr:to>
      <xdr:col>10</xdr:col>
      <xdr:colOff>685800</xdr:colOff>
      <xdr:row>19</xdr:row>
      <xdr:rowOff>447675</xdr:rowOff>
    </xdr:to>
    <xdr:pic>
      <xdr:nvPicPr>
        <xdr:cNvPr id="21" name="Picture 1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18</xdr:row>
      <xdr:rowOff>133350</xdr:rowOff>
    </xdr:from>
    <xdr:to>
      <xdr:col>10</xdr:col>
      <xdr:colOff>657225</xdr:colOff>
      <xdr:row>18</xdr:row>
      <xdr:rowOff>466725</xdr:rowOff>
    </xdr:to>
    <xdr:pic>
      <xdr:nvPicPr>
        <xdr:cNvPr id="22" name="Picture 1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97345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114300</xdr:rowOff>
    </xdr:from>
    <xdr:to>
      <xdr:col>10</xdr:col>
      <xdr:colOff>657225</xdr:colOff>
      <xdr:row>20</xdr:row>
      <xdr:rowOff>447675</xdr:rowOff>
    </xdr:to>
    <xdr:pic>
      <xdr:nvPicPr>
        <xdr:cNvPr id="23" name="Picture 1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104775</xdr:rowOff>
    </xdr:from>
    <xdr:to>
      <xdr:col>10</xdr:col>
      <xdr:colOff>666750</xdr:colOff>
      <xdr:row>21</xdr:row>
      <xdr:rowOff>438150</xdr:rowOff>
    </xdr:to>
    <xdr:pic>
      <xdr:nvPicPr>
        <xdr:cNvPr id="24" name="Picture 1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22</xdr:row>
      <xdr:rowOff>104775</xdr:rowOff>
    </xdr:from>
    <xdr:to>
      <xdr:col>10</xdr:col>
      <xdr:colOff>685800</xdr:colOff>
      <xdr:row>22</xdr:row>
      <xdr:rowOff>438150</xdr:rowOff>
    </xdr:to>
    <xdr:pic>
      <xdr:nvPicPr>
        <xdr:cNvPr id="25" name="Picture 15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67675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23</xdr:row>
      <xdr:rowOff>133350</xdr:rowOff>
    </xdr:from>
    <xdr:to>
      <xdr:col>10</xdr:col>
      <xdr:colOff>657225</xdr:colOff>
      <xdr:row>23</xdr:row>
      <xdr:rowOff>466725</xdr:rowOff>
    </xdr:to>
    <xdr:pic>
      <xdr:nvPicPr>
        <xdr:cNvPr id="26" name="Picture 1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24015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104775</xdr:rowOff>
    </xdr:from>
    <xdr:to>
      <xdr:col>10</xdr:col>
      <xdr:colOff>676275</xdr:colOff>
      <xdr:row>24</xdr:row>
      <xdr:rowOff>438150</xdr:rowOff>
    </xdr:to>
    <xdr:pic>
      <xdr:nvPicPr>
        <xdr:cNvPr id="27" name="Picture 1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25</xdr:row>
      <xdr:rowOff>133350</xdr:rowOff>
    </xdr:from>
    <xdr:to>
      <xdr:col>10</xdr:col>
      <xdr:colOff>657225</xdr:colOff>
      <xdr:row>25</xdr:row>
      <xdr:rowOff>466725</xdr:rowOff>
    </xdr:to>
    <xdr:pic>
      <xdr:nvPicPr>
        <xdr:cNvPr id="28" name="Picture 15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34683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123825</xdr:rowOff>
    </xdr:from>
    <xdr:to>
      <xdr:col>10</xdr:col>
      <xdr:colOff>657225</xdr:colOff>
      <xdr:row>26</xdr:row>
      <xdr:rowOff>457200</xdr:rowOff>
    </xdr:to>
    <xdr:pic>
      <xdr:nvPicPr>
        <xdr:cNvPr id="29" name="Picture 1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3992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27</xdr:row>
      <xdr:rowOff>104775</xdr:rowOff>
    </xdr:from>
    <xdr:to>
      <xdr:col>10</xdr:col>
      <xdr:colOff>676275</xdr:colOff>
      <xdr:row>27</xdr:row>
      <xdr:rowOff>438150</xdr:rowOff>
    </xdr:to>
    <xdr:pic>
      <xdr:nvPicPr>
        <xdr:cNvPr id="30" name="Picture 1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28</xdr:row>
      <xdr:rowOff>114300</xdr:rowOff>
    </xdr:from>
    <xdr:to>
      <xdr:col>10</xdr:col>
      <xdr:colOff>657225</xdr:colOff>
      <xdr:row>28</xdr:row>
      <xdr:rowOff>447675</xdr:rowOff>
    </xdr:to>
    <xdr:pic>
      <xdr:nvPicPr>
        <xdr:cNvPr id="31" name="Picture 15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29</xdr:row>
      <xdr:rowOff>114300</xdr:rowOff>
    </xdr:from>
    <xdr:to>
      <xdr:col>10</xdr:col>
      <xdr:colOff>657225</xdr:colOff>
      <xdr:row>29</xdr:row>
      <xdr:rowOff>447675</xdr:rowOff>
    </xdr:to>
    <xdr:pic>
      <xdr:nvPicPr>
        <xdr:cNvPr id="32" name="Picture 15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30</xdr:row>
      <xdr:rowOff>95250</xdr:rowOff>
    </xdr:from>
    <xdr:to>
      <xdr:col>10</xdr:col>
      <xdr:colOff>657225</xdr:colOff>
      <xdr:row>30</xdr:row>
      <xdr:rowOff>428625</xdr:rowOff>
    </xdr:to>
    <xdr:pic>
      <xdr:nvPicPr>
        <xdr:cNvPr id="33" name="Picture 16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39100" y="16097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123825</xdr:rowOff>
    </xdr:from>
    <xdr:to>
      <xdr:col>10</xdr:col>
      <xdr:colOff>657225</xdr:colOff>
      <xdr:row>31</xdr:row>
      <xdr:rowOff>457200</xdr:rowOff>
    </xdr:to>
    <xdr:pic>
      <xdr:nvPicPr>
        <xdr:cNvPr id="34" name="Picture 1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6659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9525" y="17621250"/>
        <a:ext cx="93345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104775</xdr:rowOff>
    </xdr:from>
    <xdr:to>
      <xdr:col>10</xdr:col>
      <xdr:colOff>676275</xdr:colOff>
      <xdr:row>2</xdr:row>
      <xdr:rowOff>438150</xdr:rowOff>
    </xdr:to>
    <xdr:pic>
      <xdr:nvPicPr>
        <xdr:cNvPr id="5" name="Picture 1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104775</xdr:rowOff>
    </xdr:from>
    <xdr:to>
      <xdr:col>10</xdr:col>
      <xdr:colOff>676275</xdr:colOff>
      <xdr:row>3</xdr:row>
      <xdr:rowOff>438150</xdr:rowOff>
    </xdr:to>
    <xdr:pic>
      <xdr:nvPicPr>
        <xdr:cNvPr id="6" name="Picture 1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4</xdr:row>
      <xdr:rowOff>123825</xdr:rowOff>
    </xdr:from>
    <xdr:to>
      <xdr:col>10</xdr:col>
      <xdr:colOff>657225</xdr:colOff>
      <xdr:row>4</xdr:row>
      <xdr:rowOff>457200</xdr:rowOff>
    </xdr:to>
    <xdr:pic>
      <xdr:nvPicPr>
        <xdr:cNvPr id="7" name="Picture 1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2257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5</xdr:row>
      <xdr:rowOff>114300</xdr:rowOff>
    </xdr:from>
    <xdr:to>
      <xdr:col>10</xdr:col>
      <xdr:colOff>657225</xdr:colOff>
      <xdr:row>5</xdr:row>
      <xdr:rowOff>447675</xdr:rowOff>
    </xdr:to>
    <xdr:pic>
      <xdr:nvPicPr>
        <xdr:cNvPr id="8" name="Picture 1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114300</xdr:rowOff>
    </xdr:from>
    <xdr:to>
      <xdr:col>10</xdr:col>
      <xdr:colOff>657225</xdr:colOff>
      <xdr:row>6</xdr:row>
      <xdr:rowOff>447675</xdr:rowOff>
    </xdr:to>
    <xdr:pic>
      <xdr:nvPicPr>
        <xdr:cNvPr id="9" name="Picture 1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7</xdr:row>
      <xdr:rowOff>104775</xdr:rowOff>
    </xdr:from>
    <xdr:to>
      <xdr:col>10</xdr:col>
      <xdr:colOff>685800</xdr:colOff>
      <xdr:row>7</xdr:row>
      <xdr:rowOff>438150</xdr:rowOff>
    </xdr:to>
    <xdr:pic>
      <xdr:nvPicPr>
        <xdr:cNvPr id="10" name="Picture 1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104775</xdr:rowOff>
    </xdr:from>
    <xdr:to>
      <xdr:col>10</xdr:col>
      <xdr:colOff>676275</xdr:colOff>
      <xdr:row>8</xdr:row>
      <xdr:rowOff>438150</xdr:rowOff>
    </xdr:to>
    <xdr:pic>
      <xdr:nvPicPr>
        <xdr:cNvPr id="11" name="Picture 1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123825</xdr:rowOff>
    </xdr:from>
    <xdr:to>
      <xdr:col>10</xdr:col>
      <xdr:colOff>657225</xdr:colOff>
      <xdr:row>9</xdr:row>
      <xdr:rowOff>457200</xdr:rowOff>
    </xdr:to>
    <xdr:pic>
      <xdr:nvPicPr>
        <xdr:cNvPr id="12" name="Picture 1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4924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10</xdr:row>
      <xdr:rowOff>114300</xdr:rowOff>
    </xdr:from>
    <xdr:to>
      <xdr:col>10</xdr:col>
      <xdr:colOff>647700</xdr:colOff>
      <xdr:row>10</xdr:row>
      <xdr:rowOff>447675</xdr:rowOff>
    </xdr:to>
    <xdr:pic>
      <xdr:nvPicPr>
        <xdr:cNvPr id="13" name="Picture 1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11</xdr:row>
      <xdr:rowOff>114300</xdr:rowOff>
    </xdr:from>
    <xdr:to>
      <xdr:col>10</xdr:col>
      <xdr:colOff>647700</xdr:colOff>
      <xdr:row>11</xdr:row>
      <xdr:rowOff>447675</xdr:rowOff>
    </xdr:to>
    <xdr:pic>
      <xdr:nvPicPr>
        <xdr:cNvPr id="14" name="Picture 1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104775</xdr:rowOff>
    </xdr:from>
    <xdr:to>
      <xdr:col>10</xdr:col>
      <xdr:colOff>657225</xdr:colOff>
      <xdr:row>12</xdr:row>
      <xdr:rowOff>438150</xdr:rowOff>
    </xdr:to>
    <xdr:pic>
      <xdr:nvPicPr>
        <xdr:cNvPr id="15" name="Picture 14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13</xdr:row>
      <xdr:rowOff>114300</xdr:rowOff>
    </xdr:from>
    <xdr:to>
      <xdr:col>10</xdr:col>
      <xdr:colOff>685800</xdr:colOff>
      <xdr:row>13</xdr:row>
      <xdr:rowOff>447675</xdr:rowOff>
    </xdr:to>
    <xdr:pic>
      <xdr:nvPicPr>
        <xdr:cNvPr id="16" name="Picture 14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14</xdr:row>
      <xdr:rowOff>123825</xdr:rowOff>
    </xdr:from>
    <xdr:to>
      <xdr:col>10</xdr:col>
      <xdr:colOff>657225</xdr:colOff>
      <xdr:row>14</xdr:row>
      <xdr:rowOff>457200</xdr:rowOff>
    </xdr:to>
    <xdr:pic>
      <xdr:nvPicPr>
        <xdr:cNvPr id="17" name="Picture 14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7591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114300</xdr:rowOff>
    </xdr:from>
    <xdr:to>
      <xdr:col>10</xdr:col>
      <xdr:colOff>657225</xdr:colOff>
      <xdr:row>15</xdr:row>
      <xdr:rowOff>447675</xdr:rowOff>
    </xdr:to>
    <xdr:pic>
      <xdr:nvPicPr>
        <xdr:cNvPr id="18" name="Picture 14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16</xdr:row>
      <xdr:rowOff>104775</xdr:rowOff>
    </xdr:from>
    <xdr:to>
      <xdr:col>10</xdr:col>
      <xdr:colOff>657225</xdr:colOff>
      <xdr:row>16</xdr:row>
      <xdr:rowOff>438150</xdr:rowOff>
    </xdr:to>
    <xdr:pic>
      <xdr:nvPicPr>
        <xdr:cNvPr id="19" name="Picture 1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123825</xdr:rowOff>
    </xdr:from>
    <xdr:to>
      <xdr:col>10</xdr:col>
      <xdr:colOff>657225</xdr:colOff>
      <xdr:row>17</xdr:row>
      <xdr:rowOff>457200</xdr:rowOff>
    </xdr:to>
    <xdr:pic>
      <xdr:nvPicPr>
        <xdr:cNvPr id="20" name="Picture 1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9191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18</xdr:row>
      <xdr:rowOff>123825</xdr:rowOff>
    </xdr:from>
    <xdr:to>
      <xdr:col>10</xdr:col>
      <xdr:colOff>657225</xdr:colOff>
      <xdr:row>18</xdr:row>
      <xdr:rowOff>457200</xdr:rowOff>
    </xdr:to>
    <xdr:pic>
      <xdr:nvPicPr>
        <xdr:cNvPr id="21" name="Picture 1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9725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19</xdr:row>
      <xdr:rowOff>104775</xdr:rowOff>
    </xdr:from>
    <xdr:to>
      <xdr:col>10</xdr:col>
      <xdr:colOff>676275</xdr:colOff>
      <xdr:row>19</xdr:row>
      <xdr:rowOff>438150</xdr:rowOff>
    </xdr:to>
    <xdr:pic>
      <xdr:nvPicPr>
        <xdr:cNvPr id="22" name="Picture 1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123825</xdr:rowOff>
    </xdr:from>
    <xdr:to>
      <xdr:col>10</xdr:col>
      <xdr:colOff>657225</xdr:colOff>
      <xdr:row>20</xdr:row>
      <xdr:rowOff>457200</xdr:rowOff>
    </xdr:to>
    <xdr:pic>
      <xdr:nvPicPr>
        <xdr:cNvPr id="23" name="Picture 1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0791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21</xdr:row>
      <xdr:rowOff>123825</xdr:rowOff>
    </xdr:from>
    <xdr:to>
      <xdr:col>10</xdr:col>
      <xdr:colOff>657225</xdr:colOff>
      <xdr:row>21</xdr:row>
      <xdr:rowOff>457200</xdr:rowOff>
    </xdr:to>
    <xdr:pic>
      <xdr:nvPicPr>
        <xdr:cNvPr id="24" name="Picture 1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1325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95250</xdr:rowOff>
    </xdr:from>
    <xdr:to>
      <xdr:col>10</xdr:col>
      <xdr:colOff>657225</xdr:colOff>
      <xdr:row>22</xdr:row>
      <xdr:rowOff>428625</xdr:rowOff>
    </xdr:to>
    <xdr:pic>
      <xdr:nvPicPr>
        <xdr:cNvPr id="25" name="Picture 1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11830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24</xdr:row>
      <xdr:rowOff>123825</xdr:rowOff>
    </xdr:from>
    <xdr:to>
      <xdr:col>10</xdr:col>
      <xdr:colOff>657225</xdr:colOff>
      <xdr:row>24</xdr:row>
      <xdr:rowOff>457200</xdr:rowOff>
    </xdr:to>
    <xdr:pic>
      <xdr:nvPicPr>
        <xdr:cNvPr id="26" name="Picture 1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2925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23</xdr:row>
      <xdr:rowOff>123825</xdr:rowOff>
    </xdr:from>
    <xdr:to>
      <xdr:col>10</xdr:col>
      <xdr:colOff>638175</xdr:colOff>
      <xdr:row>23</xdr:row>
      <xdr:rowOff>457200</xdr:rowOff>
    </xdr:to>
    <xdr:pic>
      <xdr:nvPicPr>
        <xdr:cNvPr id="27" name="Picture 15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20050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26</xdr:row>
      <xdr:rowOff>123825</xdr:rowOff>
    </xdr:from>
    <xdr:to>
      <xdr:col>10</xdr:col>
      <xdr:colOff>657225</xdr:colOff>
      <xdr:row>26</xdr:row>
      <xdr:rowOff>457200</xdr:rowOff>
    </xdr:to>
    <xdr:pic>
      <xdr:nvPicPr>
        <xdr:cNvPr id="28" name="Picture 1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39100" y="13992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104775</xdr:rowOff>
    </xdr:from>
    <xdr:to>
      <xdr:col>10</xdr:col>
      <xdr:colOff>676275</xdr:colOff>
      <xdr:row>25</xdr:row>
      <xdr:rowOff>438150</xdr:rowOff>
    </xdr:to>
    <xdr:pic>
      <xdr:nvPicPr>
        <xdr:cNvPr id="29" name="Picture 1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28</xdr:row>
      <xdr:rowOff>104775</xdr:rowOff>
    </xdr:from>
    <xdr:to>
      <xdr:col>10</xdr:col>
      <xdr:colOff>685800</xdr:colOff>
      <xdr:row>28</xdr:row>
      <xdr:rowOff>438150</xdr:rowOff>
    </xdr:to>
    <xdr:pic>
      <xdr:nvPicPr>
        <xdr:cNvPr id="30" name="Picture 15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15039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27</xdr:row>
      <xdr:rowOff>104775</xdr:rowOff>
    </xdr:from>
    <xdr:to>
      <xdr:col>10</xdr:col>
      <xdr:colOff>657225</xdr:colOff>
      <xdr:row>27</xdr:row>
      <xdr:rowOff>438150</xdr:rowOff>
    </xdr:to>
    <xdr:pic>
      <xdr:nvPicPr>
        <xdr:cNvPr id="31" name="Picture 15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29</xdr:row>
      <xdr:rowOff>114300</xdr:rowOff>
    </xdr:from>
    <xdr:to>
      <xdr:col>10</xdr:col>
      <xdr:colOff>647700</xdr:colOff>
      <xdr:row>29</xdr:row>
      <xdr:rowOff>447675</xdr:rowOff>
    </xdr:to>
    <xdr:pic>
      <xdr:nvPicPr>
        <xdr:cNvPr id="32" name="Picture 1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30</xdr:row>
      <xdr:rowOff>114300</xdr:rowOff>
    </xdr:from>
    <xdr:to>
      <xdr:col>10</xdr:col>
      <xdr:colOff>647700</xdr:colOff>
      <xdr:row>30</xdr:row>
      <xdr:rowOff>447675</xdr:rowOff>
    </xdr:to>
    <xdr:pic>
      <xdr:nvPicPr>
        <xdr:cNvPr id="33" name="Picture 16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31</xdr:row>
      <xdr:rowOff>104775</xdr:rowOff>
    </xdr:from>
    <xdr:to>
      <xdr:col>10</xdr:col>
      <xdr:colOff>676275</xdr:colOff>
      <xdr:row>31</xdr:row>
      <xdr:rowOff>438150</xdr:rowOff>
    </xdr:to>
    <xdr:pic>
      <xdr:nvPicPr>
        <xdr:cNvPr id="34" name="Picture 1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32</xdr:row>
      <xdr:rowOff>104775</xdr:rowOff>
    </xdr:from>
    <xdr:to>
      <xdr:col>10</xdr:col>
      <xdr:colOff>676275</xdr:colOff>
      <xdr:row>32</xdr:row>
      <xdr:rowOff>438150</xdr:rowOff>
    </xdr:to>
    <xdr:pic>
      <xdr:nvPicPr>
        <xdr:cNvPr id="35" name="Picture 1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219075</xdr:colOff>
      <xdr:row>2</xdr:row>
      <xdr:rowOff>123825</xdr:rowOff>
    </xdr:from>
    <xdr:to>
      <xdr:col>10</xdr:col>
      <xdr:colOff>695325</xdr:colOff>
      <xdr:row>2</xdr:row>
      <xdr:rowOff>457200</xdr:rowOff>
    </xdr:to>
    <xdr:pic>
      <xdr:nvPicPr>
        <xdr:cNvPr id="5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</xdr:row>
      <xdr:rowOff>95250</xdr:rowOff>
    </xdr:from>
    <xdr:to>
      <xdr:col>10</xdr:col>
      <xdr:colOff>666750</xdr:colOff>
      <xdr:row>3</xdr:row>
      <xdr:rowOff>428625</xdr:rowOff>
    </xdr:to>
    <xdr:pic>
      <xdr:nvPicPr>
        <xdr:cNvPr id="6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695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4</xdr:row>
      <xdr:rowOff>123825</xdr:rowOff>
    </xdr:from>
    <xdr:to>
      <xdr:col>10</xdr:col>
      <xdr:colOff>666750</xdr:colOff>
      <xdr:row>4</xdr:row>
      <xdr:rowOff>457200</xdr:rowOff>
    </xdr:to>
    <xdr:pic>
      <xdr:nvPicPr>
        <xdr:cNvPr id="7" name="Picture 1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2257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5</xdr:row>
      <xdr:rowOff>123825</xdr:rowOff>
    </xdr:from>
    <xdr:to>
      <xdr:col>10</xdr:col>
      <xdr:colOff>695325</xdr:colOff>
      <xdr:row>5</xdr:row>
      <xdr:rowOff>457200</xdr:rowOff>
    </xdr:to>
    <xdr:pic>
      <xdr:nvPicPr>
        <xdr:cNvPr id="8" name="Picture 1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2790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123825</xdr:rowOff>
    </xdr:from>
    <xdr:to>
      <xdr:col>10</xdr:col>
      <xdr:colOff>695325</xdr:colOff>
      <xdr:row>6</xdr:row>
      <xdr:rowOff>457200</xdr:rowOff>
    </xdr:to>
    <xdr:pic>
      <xdr:nvPicPr>
        <xdr:cNvPr id="9" name="Picture 1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77200" y="3324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114300</xdr:rowOff>
    </xdr:from>
    <xdr:to>
      <xdr:col>10</xdr:col>
      <xdr:colOff>657225</xdr:colOff>
      <xdr:row>7</xdr:row>
      <xdr:rowOff>447675</xdr:rowOff>
    </xdr:to>
    <xdr:pic>
      <xdr:nvPicPr>
        <xdr:cNvPr id="10" name="Picture 1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8</xdr:row>
      <xdr:rowOff>104775</xdr:rowOff>
    </xdr:from>
    <xdr:to>
      <xdr:col>10</xdr:col>
      <xdr:colOff>685800</xdr:colOff>
      <xdr:row>8</xdr:row>
      <xdr:rowOff>438150</xdr:rowOff>
    </xdr:to>
    <xdr:pic>
      <xdr:nvPicPr>
        <xdr:cNvPr id="11" name="Picture 1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9</xdr:row>
      <xdr:rowOff>104775</xdr:rowOff>
    </xdr:from>
    <xdr:to>
      <xdr:col>10</xdr:col>
      <xdr:colOff>685800</xdr:colOff>
      <xdr:row>9</xdr:row>
      <xdr:rowOff>438150</xdr:rowOff>
    </xdr:to>
    <xdr:pic>
      <xdr:nvPicPr>
        <xdr:cNvPr id="12" name="Picture 1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114300</xdr:rowOff>
    </xdr:from>
    <xdr:to>
      <xdr:col>10</xdr:col>
      <xdr:colOff>657225</xdr:colOff>
      <xdr:row>10</xdr:row>
      <xdr:rowOff>447675</xdr:rowOff>
    </xdr:to>
    <xdr:pic>
      <xdr:nvPicPr>
        <xdr:cNvPr id="13" name="Picture 1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39100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11</xdr:row>
      <xdr:rowOff>104775</xdr:rowOff>
    </xdr:from>
    <xdr:to>
      <xdr:col>10</xdr:col>
      <xdr:colOff>657225</xdr:colOff>
      <xdr:row>11</xdr:row>
      <xdr:rowOff>438150</xdr:rowOff>
    </xdr:to>
    <xdr:pic>
      <xdr:nvPicPr>
        <xdr:cNvPr id="14" name="Picture 1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39100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95250</xdr:rowOff>
    </xdr:from>
    <xdr:to>
      <xdr:col>10</xdr:col>
      <xdr:colOff>666750</xdr:colOff>
      <xdr:row>12</xdr:row>
      <xdr:rowOff>428625</xdr:rowOff>
    </xdr:to>
    <xdr:pic>
      <xdr:nvPicPr>
        <xdr:cNvPr id="15" name="Picture 1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6496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</xdr:row>
      <xdr:rowOff>114300</xdr:rowOff>
    </xdr:from>
    <xdr:to>
      <xdr:col>10</xdr:col>
      <xdr:colOff>657225</xdr:colOff>
      <xdr:row>13</xdr:row>
      <xdr:rowOff>447675</xdr:rowOff>
    </xdr:to>
    <xdr:pic>
      <xdr:nvPicPr>
        <xdr:cNvPr id="16" name="Picture 1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15</xdr:row>
      <xdr:rowOff>104775</xdr:rowOff>
    </xdr:from>
    <xdr:to>
      <xdr:col>10</xdr:col>
      <xdr:colOff>685800</xdr:colOff>
      <xdr:row>15</xdr:row>
      <xdr:rowOff>438150</xdr:rowOff>
    </xdr:to>
    <xdr:pic>
      <xdr:nvPicPr>
        <xdr:cNvPr id="17" name="Picture 14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123825</xdr:rowOff>
    </xdr:from>
    <xdr:to>
      <xdr:col>10</xdr:col>
      <xdr:colOff>676275</xdr:colOff>
      <xdr:row>14</xdr:row>
      <xdr:rowOff>457200</xdr:rowOff>
    </xdr:to>
    <xdr:pic>
      <xdr:nvPicPr>
        <xdr:cNvPr id="18" name="Picture 14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7591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16</xdr:row>
      <xdr:rowOff>123825</xdr:rowOff>
    </xdr:from>
    <xdr:to>
      <xdr:col>10</xdr:col>
      <xdr:colOff>676275</xdr:colOff>
      <xdr:row>16</xdr:row>
      <xdr:rowOff>457200</xdr:rowOff>
    </xdr:to>
    <xdr:pic>
      <xdr:nvPicPr>
        <xdr:cNvPr id="19" name="Picture 14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8658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17</xdr:row>
      <xdr:rowOff>114300</xdr:rowOff>
    </xdr:from>
    <xdr:to>
      <xdr:col>10</xdr:col>
      <xdr:colOff>695325</xdr:colOff>
      <xdr:row>17</xdr:row>
      <xdr:rowOff>447675</xdr:rowOff>
    </xdr:to>
    <xdr:pic>
      <xdr:nvPicPr>
        <xdr:cNvPr id="20" name="Picture 1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77200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18</xdr:row>
      <xdr:rowOff>104775</xdr:rowOff>
    </xdr:from>
    <xdr:to>
      <xdr:col>10</xdr:col>
      <xdr:colOff>685800</xdr:colOff>
      <xdr:row>18</xdr:row>
      <xdr:rowOff>438150</xdr:rowOff>
    </xdr:to>
    <xdr:pic>
      <xdr:nvPicPr>
        <xdr:cNvPr id="21" name="Picture 1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19</xdr:row>
      <xdr:rowOff>114300</xdr:rowOff>
    </xdr:from>
    <xdr:to>
      <xdr:col>10</xdr:col>
      <xdr:colOff>695325</xdr:colOff>
      <xdr:row>19</xdr:row>
      <xdr:rowOff>447675</xdr:rowOff>
    </xdr:to>
    <xdr:pic>
      <xdr:nvPicPr>
        <xdr:cNvPr id="22" name="Picture 1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77200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20</xdr:row>
      <xdr:rowOff>104775</xdr:rowOff>
    </xdr:from>
    <xdr:to>
      <xdr:col>10</xdr:col>
      <xdr:colOff>685800</xdr:colOff>
      <xdr:row>20</xdr:row>
      <xdr:rowOff>438150</xdr:rowOff>
    </xdr:to>
    <xdr:pic>
      <xdr:nvPicPr>
        <xdr:cNvPr id="23" name="Picture 1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21</xdr:row>
      <xdr:rowOff>104775</xdr:rowOff>
    </xdr:from>
    <xdr:to>
      <xdr:col>10</xdr:col>
      <xdr:colOff>685800</xdr:colOff>
      <xdr:row>21</xdr:row>
      <xdr:rowOff>438150</xdr:rowOff>
    </xdr:to>
    <xdr:pic>
      <xdr:nvPicPr>
        <xdr:cNvPr id="24" name="Picture 1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22</xdr:row>
      <xdr:rowOff>104775</xdr:rowOff>
    </xdr:from>
    <xdr:to>
      <xdr:col>10</xdr:col>
      <xdr:colOff>685800</xdr:colOff>
      <xdr:row>22</xdr:row>
      <xdr:rowOff>438150</xdr:rowOff>
    </xdr:to>
    <xdr:pic>
      <xdr:nvPicPr>
        <xdr:cNvPr id="25" name="Picture 1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23</xdr:row>
      <xdr:rowOff>95250</xdr:rowOff>
    </xdr:from>
    <xdr:to>
      <xdr:col>10</xdr:col>
      <xdr:colOff>666750</xdr:colOff>
      <xdr:row>23</xdr:row>
      <xdr:rowOff>428625</xdr:rowOff>
    </xdr:to>
    <xdr:pic>
      <xdr:nvPicPr>
        <xdr:cNvPr id="26" name="Picture 1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2363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24</xdr:row>
      <xdr:rowOff>95250</xdr:rowOff>
    </xdr:from>
    <xdr:to>
      <xdr:col>10</xdr:col>
      <xdr:colOff>666750</xdr:colOff>
      <xdr:row>24</xdr:row>
      <xdr:rowOff>428625</xdr:rowOff>
    </xdr:to>
    <xdr:pic>
      <xdr:nvPicPr>
        <xdr:cNvPr id="27" name="Picture 1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2896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25</xdr:row>
      <xdr:rowOff>104775</xdr:rowOff>
    </xdr:from>
    <xdr:to>
      <xdr:col>10</xdr:col>
      <xdr:colOff>685800</xdr:colOff>
      <xdr:row>25</xdr:row>
      <xdr:rowOff>438150</xdr:rowOff>
    </xdr:to>
    <xdr:pic>
      <xdr:nvPicPr>
        <xdr:cNvPr id="28" name="Picture 15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26</xdr:row>
      <xdr:rowOff>114300</xdr:rowOff>
    </xdr:from>
    <xdr:to>
      <xdr:col>10</xdr:col>
      <xdr:colOff>695325</xdr:colOff>
      <xdr:row>26</xdr:row>
      <xdr:rowOff>447675</xdr:rowOff>
    </xdr:to>
    <xdr:pic>
      <xdr:nvPicPr>
        <xdr:cNvPr id="29" name="Picture 15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27</xdr:row>
      <xdr:rowOff>104775</xdr:rowOff>
    </xdr:from>
    <xdr:to>
      <xdr:col>10</xdr:col>
      <xdr:colOff>704850</xdr:colOff>
      <xdr:row>27</xdr:row>
      <xdr:rowOff>438150</xdr:rowOff>
    </xdr:to>
    <xdr:pic>
      <xdr:nvPicPr>
        <xdr:cNvPr id="30" name="Picture 15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86725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28</xdr:row>
      <xdr:rowOff>114300</xdr:rowOff>
    </xdr:from>
    <xdr:to>
      <xdr:col>10</xdr:col>
      <xdr:colOff>695325</xdr:colOff>
      <xdr:row>28</xdr:row>
      <xdr:rowOff>447675</xdr:rowOff>
    </xdr:to>
    <xdr:pic>
      <xdr:nvPicPr>
        <xdr:cNvPr id="31" name="Picture 16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29</xdr:row>
      <xdr:rowOff>114300</xdr:rowOff>
    </xdr:from>
    <xdr:to>
      <xdr:col>10</xdr:col>
      <xdr:colOff>695325</xdr:colOff>
      <xdr:row>29</xdr:row>
      <xdr:rowOff>447675</xdr:rowOff>
    </xdr:to>
    <xdr:pic>
      <xdr:nvPicPr>
        <xdr:cNvPr id="32" name="Picture 16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30</xdr:row>
      <xdr:rowOff>114300</xdr:rowOff>
    </xdr:from>
    <xdr:to>
      <xdr:col>10</xdr:col>
      <xdr:colOff>695325</xdr:colOff>
      <xdr:row>30</xdr:row>
      <xdr:rowOff>447675</xdr:rowOff>
    </xdr:to>
    <xdr:pic>
      <xdr:nvPicPr>
        <xdr:cNvPr id="33" name="Picture 16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7720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31</xdr:row>
      <xdr:rowOff>104775</xdr:rowOff>
    </xdr:from>
    <xdr:to>
      <xdr:col>10</xdr:col>
      <xdr:colOff>685800</xdr:colOff>
      <xdr:row>31</xdr:row>
      <xdr:rowOff>438150</xdr:rowOff>
    </xdr:to>
    <xdr:pic>
      <xdr:nvPicPr>
        <xdr:cNvPr id="34" name="Picture 16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67675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11</xdr:col>
      <xdr:colOff>704850</xdr:colOff>
      <xdr:row>51</xdr:row>
      <xdr:rowOff>133350</xdr:rowOff>
    </xdr:to>
    <xdr:graphicFrame>
      <xdr:nvGraphicFramePr>
        <xdr:cNvPr id="1" name="Chart 1"/>
        <xdr:cNvGraphicFramePr/>
      </xdr:nvGraphicFramePr>
      <xdr:xfrm>
        <a:off x="38100" y="17630775"/>
        <a:ext cx="93059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9525</xdr:rowOff>
    </xdr:from>
    <xdr:to>
      <xdr:col>11</xdr:col>
      <xdr:colOff>704850</xdr:colOff>
      <xdr:row>65</xdr:row>
      <xdr:rowOff>152400</xdr:rowOff>
    </xdr:to>
    <xdr:graphicFrame>
      <xdr:nvGraphicFramePr>
        <xdr:cNvPr id="4" name="Chart 4"/>
        <xdr:cNvGraphicFramePr/>
      </xdr:nvGraphicFramePr>
      <xdr:xfrm>
        <a:off x="9525" y="20869275"/>
        <a:ext cx="933450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104775</xdr:rowOff>
    </xdr:from>
    <xdr:to>
      <xdr:col>10</xdr:col>
      <xdr:colOff>676275</xdr:colOff>
      <xdr:row>2</xdr:row>
      <xdr:rowOff>438150</xdr:rowOff>
    </xdr:to>
    <xdr:pic>
      <xdr:nvPicPr>
        <xdr:cNvPr id="5" name="Picture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</xdr:row>
      <xdr:rowOff>104775</xdr:rowOff>
    </xdr:from>
    <xdr:to>
      <xdr:col>10</xdr:col>
      <xdr:colOff>647700</xdr:colOff>
      <xdr:row>3</xdr:row>
      <xdr:rowOff>438150</xdr:rowOff>
    </xdr:to>
    <xdr:pic>
      <xdr:nvPicPr>
        <xdr:cNvPr id="6" name="Picture 1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29575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95250</xdr:rowOff>
    </xdr:from>
    <xdr:to>
      <xdr:col>10</xdr:col>
      <xdr:colOff>666750</xdr:colOff>
      <xdr:row>5</xdr:row>
      <xdr:rowOff>428625</xdr:rowOff>
    </xdr:to>
    <xdr:pic>
      <xdr:nvPicPr>
        <xdr:cNvPr id="7" name="Picture 1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48625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4</xdr:row>
      <xdr:rowOff>123825</xdr:rowOff>
    </xdr:from>
    <xdr:to>
      <xdr:col>10</xdr:col>
      <xdr:colOff>685800</xdr:colOff>
      <xdr:row>4</xdr:row>
      <xdr:rowOff>457200</xdr:rowOff>
    </xdr:to>
    <xdr:pic>
      <xdr:nvPicPr>
        <xdr:cNvPr id="8" name="Picture 1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2257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6</xdr:row>
      <xdr:rowOff>114300</xdr:rowOff>
    </xdr:from>
    <xdr:to>
      <xdr:col>10</xdr:col>
      <xdr:colOff>714375</xdr:colOff>
      <xdr:row>6</xdr:row>
      <xdr:rowOff>447675</xdr:rowOff>
    </xdr:to>
    <xdr:pic>
      <xdr:nvPicPr>
        <xdr:cNvPr id="9" name="Picture 1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0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7</xdr:row>
      <xdr:rowOff>114300</xdr:rowOff>
    </xdr:from>
    <xdr:to>
      <xdr:col>10</xdr:col>
      <xdr:colOff>723900</xdr:colOff>
      <xdr:row>7</xdr:row>
      <xdr:rowOff>447675</xdr:rowOff>
    </xdr:to>
    <xdr:pic>
      <xdr:nvPicPr>
        <xdr:cNvPr id="10" name="Picture 1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05775" y="3848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9</xdr:row>
      <xdr:rowOff>114300</xdr:rowOff>
    </xdr:from>
    <xdr:to>
      <xdr:col>10</xdr:col>
      <xdr:colOff>723900</xdr:colOff>
      <xdr:row>9</xdr:row>
      <xdr:rowOff>447675</xdr:rowOff>
    </xdr:to>
    <xdr:pic>
      <xdr:nvPicPr>
        <xdr:cNvPr id="11" name="Picture 1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05775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8</xdr:row>
      <xdr:rowOff>123825</xdr:rowOff>
    </xdr:from>
    <xdr:to>
      <xdr:col>10</xdr:col>
      <xdr:colOff>685800</xdr:colOff>
      <xdr:row>8</xdr:row>
      <xdr:rowOff>457200</xdr:rowOff>
    </xdr:to>
    <xdr:pic>
      <xdr:nvPicPr>
        <xdr:cNvPr id="12" name="Picture 1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4391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10</xdr:row>
      <xdr:rowOff>114300</xdr:rowOff>
    </xdr:from>
    <xdr:to>
      <xdr:col>10</xdr:col>
      <xdr:colOff>723900</xdr:colOff>
      <xdr:row>10</xdr:row>
      <xdr:rowOff>447675</xdr:rowOff>
    </xdr:to>
    <xdr:pic>
      <xdr:nvPicPr>
        <xdr:cNvPr id="13" name="Picture 13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05775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11</xdr:row>
      <xdr:rowOff>123825</xdr:rowOff>
    </xdr:from>
    <xdr:to>
      <xdr:col>10</xdr:col>
      <xdr:colOff>685800</xdr:colOff>
      <xdr:row>11</xdr:row>
      <xdr:rowOff>457200</xdr:rowOff>
    </xdr:to>
    <xdr:pic>
      <xdr:nvPicPr>
        <xdr:cNvPr id="14" name="Picture 1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67675" y="5991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12</xdr:row>
      <xdr:rowOff>123825</xdr:rowOff>
    </xdr:from>
    <xdr:to>
      <xdr:col>10</xdr:col>
      <xdr:colOff>685800</xdr:colOff>
      <xdr:row>12</xdr:row>
      <xdr:rowOff>457200</xdr:rowOff>
    </xdr:to>
    <xdr:pic>
      <xdr:nvPicPr>
        <xdr:cNvPr id="15" name="Picture 13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6524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13</xdr:row>
      <xdr:rowOff>114300</xdr:rowOff>
    </xdr:from>
    <xdr:to>
      <xdr:col>10</xdr:col>
      <xdr:colOff>695325</xdr:colOff>
      <xdr:row>13</xdr:row>
      <xdr:rowOff>447675</xdr:rowOff>
    </xdr:to>
    <xdr:pic>
      <xdr:nvPicPr>
        <xdr:cNvPr id="16" name="Picture 1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7720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104775</xdr:rowOff>
    </xdr:from>
    <xdr:to>
      <xdr:col>10</xdr:col>
      <xdr:colOff>676275</xdr:colOff>
      <xdr:row>14</xdr:row>
      <xdr:rowOff>438150</xdr:rowOff>
    </xdr:to>
    <xdr:pic>
      <xdr:nvPicPr>
        <xdr:cNvPr id="17" name="Picture 1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15</xdr:row>
      <xdr:rowOff>104775</xdr:rowOff>
    </xdr:from>
    <xdr:to>
      <xdr:col>10</xdr:col>
      <xdr:colOff>676275</xdr:colOff>
      <xdr:row>15</xdr:row>
      <xdr:rowOff>438150</xdr:rowOff>
    </xdr:to>
    <xdr:pic>
      <xdr:nvPicPr>
        <xdr:cNvPr id="18" name="Picture 13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16</xdr:row>
      <xdr:rowOff>104775</xdr:rowOff>
    </xdr:from>
    <xdr:to>
      <xdr:col>10</xdr:col>
      <xdr:colOff>676275</xdr:colOff>
      <xdr:row>16</xdr:row>
      <xdr:rowOff>438150</xdr:rowOff>
    </xdr:to>
    <xdr:pic>
      <xdr:nvPicPr>
        <xdr:cNvPr id="19" name="Picture 1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17</xdr:row>
      <xdr:rowOff>104775</xdr:rowOff>
    </xdr:from>
    <xdr:to>
      <xdr:col>10</xdr:col>
      <xdr:colOff>676275</xdr:colOff>
      <xdr:row>17</xdr:row>
      <xdr:rowOff>438150</xdr:rowOff>
    </xdr:to>
    <xdr:pic>
      <xdr:nvPicPr>
        <xdr:cNvPr id="20" name="Picture 1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104775</xdr:rowOff>
    </xdr:from>
    <xdr:to>
      <xdr:col>10</xdr:col>
      <xdr:colOff>676275</xdr:colOff>
      <xdr:row>18</xdr:row>
      <xdr:rowOff>438150</xdr:rowOff>
    </xdr:to>
    <xdr:pic>
      <xdr:nvPicPr>
        <xdr:cNvPr id="21" name="Picture 1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19</xdr:row>
      <xdr:rowOff>104775</xdr:rowOff>
    </xdr:from>
    <xdr:to>
      <xdr:col>10</xdr:col>
      <xdr:colOff>676275</xdr:colOff>
      <xdr:row>19</xdr:row>
      <xdr:rowOff>438150</xdr:rowOff>
    </xdr:to>
    <xdr:pic>
      <xdr:nvPicPr>
        <xdr:cNvPr id="22" name="Picture 1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104775</xdr:rowOff>
    </xdr:from>
    <xdr:to>
      <xdr:col>10</xdr:col>
      <xdr:colOff>676275</xdr:colOff>
      <xdr:row>20</xdr:row>
      <xdr:rowOff>438150</xdr:rowOff>
    </xdr:to>
    <xdr:pic>
      <xdr:nvPicPr>
        <xdr:cNvPr id="23" name="Picture 1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21</xdr:row>
      <xdr:rowOff>123825</xdr:rowOff>
    </xdr:from>
    <xdr:to>
      <xdr:col>10</xdr:col>
      <xdr:colOff>685800</xdr:colOff>
      <xdr:row>21</xdr:row>
      <xdr:rowOff>457200</xdr:rowOff>
    </xdr:to>
    <xdr:pic>
      <xdr:nvPicPr>
        <xdr:cNvPr id="24" name="Picture 1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11325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22</xdr:row>
      <xdr:rowOff>123825</xdr:rowOff>
    </xdr:from>
    <xdr:to>
      <xdr:col>10</xdr:col>
      <xdr:colOff>685800</xdr:colOff>
      <xdr:row>22</xdr:row>
      <xdr:rowOff>457200</xdr:rowOff>
    </xdr:to>
    <xdr:pic>
      <xdr:nvPicPr>
        <xdr:cNvPr id="25" name="Picture 1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67675" y="11858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23</xdr:row>
      <xdr:rowOff>85725</xdr:rowOff>
    </xdr:from>
    <xdr:to>
      <xdr:col>10</xdr:col>
      <xdr:colOff>666750</xdr:colOff>
      <xdr:row>23</xdr:row>
      <xdr:rowOff>419100</xdr:rowOff>
    </xdr:to>
    <xdr:pic>
      <xdr:nvPicPr>
        <xdr:cNvPr id="26" name="Picture 1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48625" y="12353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104775</xdr:rowOff>
    </xdr:from>
    <xdr:to>
      <xdr:col>10</xdr:col>
      <xdr:colOff>676275</xdr:colOff>
      <xdr:row>24</xdr:row>
      <xdr:rowOff>438150</xdr:rowOff>
    </xdr:to>
    <xdr:pic>
      <xdr:nvPicPr>
        <xdr:cNvPr id="27" name="Picture 1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25</xdr:row>
      <xdr:rowOff>104775</xdr:rowOff>
    </xdr:from>
    <xdr:to>
      <xdr:col>10</xdr:col>
      <xdr:colOff>685800</xdr:colOff>
      <xdr:row>25</xdr:row>
      <xdr:rowOff>438150</xdr:rowOff>
    </xdr:to>
    <xdr:pic>
      <xdr:nvPicPr>
        <xdr:cNvPr id="28" name="Picture 14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67675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26</xdr:row>
      <xdr:rowOff>114300</xdr:rowOff>
    </xdr:from>
    <xdr:to>
      <xdr:col>10</xdr:col>
      <xdr:colOff>714375</xdr:colOff>
      <xdr:row>26</xdr:row>
      <xdr:rowOff>447675</xdr:rowOff>
    </xdr:to>
    <xdr:pic>
      <xdr:nvPicPr>
        <xdr:cNvPr id="29" name="Picture 15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27</xdr:row>
      <xdr:rowOff>104775</xdr:rowOff>
    </xdr:from>
    <xdr:to>
      <xdr:col>10</xdr:col>
      <xdr:colOff>657225</xdr:colOff>
      <xdr:row>27</xdr:row>
      <xdr:rowOff>438150</xdr:rowOff>
    </xdr:to>
    <xdr:pic>
      <xdr:nvPicPr>
        <xdr:cNvPr id="30" name="Picture 15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39100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28</xdr:row>
      <xdr:rowOff>114300</xdr:rowOff>
    </xdr:from>
    <xdr:to>
      <xdr:col>10</xdr:col>
      <xdr:colOff>695325</xdr:colOff>
      <xdr:row>28</xdr:row>
      <xdr:rowOff>447675</xdr:rowOff>
    </xdr:to>
    <xdr:pic>
      <xdr:nvPicPr>
        <xdr:cNvPr id="31" name="Picture 15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7720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29</xdr:row>
      <xdr:rowOff>114300</xdr:rowOff>
    </xdr:from>
    <xdr:to>
      <xdr:col>10</xdr:col>
      <xdr:colOff>695325</xdr:colOff>
      <xdr:row>29</xdr:row>
      <xdr:rowOff>447675</xdr:rowOff>
    </xdr:to>
    <xdr:pic>
      <xdr:nvPicPr>
        <xdr:cNvPr id="32" name="Picture 1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7720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104775</xdr:rowOff>
    </xdr:from>
    <xdr:to>
      <xdr:col>10</xdr:col>
      <xdr:colOff>676275</xdr:colOff>
      <xdr:row>30</xdr:row>
      <xdr:rowOff>438150</xdr:rowOff>
    </xdr:to>
    <xdr:pic>
      <xdr:nvPicPr>
        <xdr:cNvPr id="33" name="Picture 1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31</xdr:row>
      <xdr:rowOff>104775</xdr:rowOff>
    </xdr:from>
    <xdr:to>
      <xdr:col>10</xdr:col>
      <xdr:colOff>676275</xdr:colOff>
      <xdr:row>31</xdr:row>
      <xdr:rowOff>438150</xdr:rowOff>
    </xdr:to>
    <xdr:pic>
      <xdr:nvPicPr>
        <xdr:cNvPr id="34" name="Picture 1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32</xdr:row>
      <xdr:rowOff>85725</xdr:rowOff>
    </xdr:from>
    <xdr:to>
      <xdr:col>10</xdr:col>
      <xdr:colOff>685800</xdr:colOff>
      <xdr:row>32</xdr:row>
      <xdr:rowOff>419100</xdr:rowOff>
    </xdr:to>
    <xdr:pic>
      <xdr:nvPicPr>
        <xdr:cNvPr id="35" name="Picture 15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67675" y="171545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247650</xdr:colOff>
      <xdr:row>2</xdr:row>
      <xdr:rowOff>114300</xdr:rowOff>
    </xdr:from>
    <xdr:to>
      <xdr:col>10</xdr:col>
      <xdr:colOff>723900</xdr:colOff>
      <xdr:row>2</xdr:row>
      <xdr:rowOff>447675</xdr:rowOff>
    </xdr:to>
    <xdr:pic>
      <xdr:nvPicPr>
        <xdr:cNvPr id="5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123825</xdr:rowOff>
    </xdr:from>
    <xdr:to>
      <xdr:col>10</xdr:col>
      <xdr:colOff>676275</xdr:colOff>
      <xdr:row>3</xdr:row>
      <xdr:rowOff>457200</xdr:rowOff>
    </xdr:to>
    <xdr:pic>
      <xdr:nvPicPr>
        <xdr:cNvPr id="6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</xdr:row>
      <xdr:rowOff>114300</xdr:rowOff>
    </xdr:from>
    <xdr:to>
      <xdr:col>10</xdr:col>
      <xdr:colOff>723900</xdr:colOff>
      <xdr:row>4</xdr:row>
      <xdr:rowOff>447675</xdr:rowOff>
    </xdr:to>
    <xdr:pic>
      <xdr:nvPicPr>
        <xdr:cNvPr id="7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2247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</xdr:row>
      <xdr:rowOff>95250</xdr:rowOff>
    </xdr:from>
    <xdr:to>
      <xdr:col>10</xdr:col>
      <xdr:colOff>704850</xdr:colOff>
      <xdr:row>5</xdr:row>
      <xdr:rowOff>428625</xdr:rowOff>
    </xdr:to>
    <xdr:pic>
      <xdr:nvPicPr>
        <xdr:cNvPr id="8" name="Picture 10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86725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6</xdr:row>
      <xdr:rowOff>114300</xdr:rowOff>
    </xdr:from>
    <xdr:to>
      <xdr:col>10</xdr:col>
      <xdr:colOff>723900</xdr:colOff>
      <xdr:row>6</xdr:row>
      <xdr:rowOff>447675</xdr:rowOff>
    </xdr:to>
    <xdr:pic>
      <xdr:nvPicPr>
        <xdr:cNvPr id="9" name="Picture 1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3314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7</xdr:row>
      <xdr:rowOff>95250</xdr:rowOff>
    </xdr:from>
    <xdr:to>
      <xdr:col>10</xdr:col>
      <xdr:colOff>704850</xdr:colOff>
      <xdr:row>7</xdr:row>
      <xdr:rowOff>428625</xdr:rowOff>
    </xdr:to>
    <xdr:pic>
      <xdr:nvPicPr>
        <xdr:cNvPr id="10" name="Picture 1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86725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8</xdr:row>
      <xdr:rowOff>114300</xdr:rowOff>
    </xdr:from>
    <xdr:to>
      <xdr:col>10</xdr:col>
      <xdr:colOff>723900</xdr:colOff>
      <xdr:row>8</xdr:row>
      <xdr:rowOff>447675</xdr:rowOff>
    </xdr:to>
    <xdr:pic>
      <xdr:nvPicPr>
        <xdr:cNvPr id="11" name="Picture 1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9</xdr:row>
      <xdr:rowOff>114300</xdr:rowOff>
    </xdr:from>
    <xdr:to>
      <xdr:col>10</xdr:col>
      <xdr:colOff>723900</xdr:colOff>
      <xdr:row>9</xdr:row>
      <xdr:rowOff>447675</xdr:rowOff>
    </xdr:to>
    <xdr:pic>
      <xdr:nvPicPr>
        <xdr:cNvPr id="12" name="Picture 1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104775</xdr:rowOff>
    </xdr:from>
    <xdr:to>
      <xdr:col>10</xdr:col>
      <xdr:colOff>676275</xdr:colOff>
      <xdr:row>10</xdr:row>
      <xdr:rowOff>438150</xdr:rowOff>
    </xdr:to>
    <xdr:pic>
      <xdr:nvPicPr>
        <xdr:cNvPr id="13" name="Picture 1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</xdr:row>
      <xdr:rowOff>114300</xdr:rowOff>
    </xdr:from>
    <xdr:to>
      <xdr:col>10</xdr:col>
      <xdr:colOff>666750</xdr:colOff>
      <xdr:row>11</xdr:row>
      <xdr:rowOff>447675</xdr:rowOff>
    </xdr:to>
    <xdr:pic>
      <xdr:nvPicPr>
        <xdr:cNvPr id="14" name="Picture 1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12</xdr:row>
      <xdr:rowOff>114300</xdr:rowOff>
    </xdr:from>
    <xdr:to>
      <xdr:col>10</xdr:col>
      <xdr:colOff>666750</xdr:colOff>
      <xdr:row>12</xdr:row>
      <xdr:rowOff>447675</xdr:rowOff>
    </xdr:to>
    <xdr:pic>
      <xdr:nvPicPr>
        <xdr:cNvPr id="15" name="Picture 1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13</xdr:row>
      <xdr:rowOff>85725</xdr:rowOff>
    </xdr:from>
    <xdr:to>
      <xdr:col>10</xdr:col>
      <xdr:colOff>685800</xdr:colOff>
      <xdr:row>13</xdr:row>
      <xdr:rowOff>419100</xdr:rowOff>
    </xdr:to>
    <xdr:pic>
      <xdr:nvPicPr>
        <xdr:cNvPr id="16" name="Picture 1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7019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14</xdr:row>
      <xdr:rowOff>114300</xdr:rowOff>
    </xdr:from>
    <xdr:to>
      <xdr:col>10</xdr:col>
      <xdr:colOff>723900</xdr:colOff>
      <xdr:row>14</xdr:row>
      <xdr:rowOff>447675</xdr:rowOff>
    </xdr:to>
    <xdr:pic>
      <xdr:nvPicPr>
        <xdr:cNvPr id="17" name="Picture 1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15</xdr:row>
      <xdr:rowOff>104775</xdr:rowOff>
    </xdr:from>
    <xdr:to>
      <xdr:col>10</xdr:col>
      <xdr:colOff>676275</xdr:colOff>
      <xdr:row>15</xdr:row>
      <xdr:rowOff>438150</xdr:rowOff>
    </xdr:to>
    <xdr:pic>
      <xdr:nvPicPr>
        <xdr:cNvPr id="18" name="Picture 1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8105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16</xdr:row>
      <xdr:rowOff>104775</xdr:rowOff>
    </xdr:from>
    <xdr:to>
      <xdr:col>10</xdr:col>
      <xdr:colOff>676275</xdr:colOff>
      <xdr:row>16</xdr:row>
      <xdr:rowOff>438150</xdr:rowOff>
    </xdr:to>
    <xdr:pic>
      <xdr:nvPicPr>
        <xdr:cNvPr id="19" name="Picture 1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17</xdr:row>
      <xdr:rowOff>114300</xdr:rowOff>
    </xdr:from>
    <xdr:to>
      <xdr:col>10</xdr:col>
      <xdr:colOff>723900</xdr:colOff>
      <xdr:row>17</xdr:row>
      <xdr:rowOff>447675</xdr:rowOff>
    </xdr:to>
    <xdr:pic>
      <xdr:nvPicPr>
        <xdr:cNvPr id="20" name="Picture 1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18</xdr:row>
      <xdr:rowOff>114300</xdr:rowOff>
    </xdr:from>
    <xdr:to>
      <xdr:col>10</xdr:col>
      <xdr:colOff>666750</xdr:colOff>
      <xdr:row>18</xdr:row>
      <xdr:rowOff>447675</xdr:rowOff>
    </xdr:to>
    <xdr:pic>
      <xdr:nvPicPr>
        <xdr:cNvPr id="21" name="Picture 1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19</xdr:row>
      <xdr:rowOff>114300</xdr:rowOff>
    </xdr:from>
    <xdr:to>
      <xdr:col>10</xdr:col>
      <xdr:colOff>723900</xdr:colOff>
      <xdr:row>19</xdr:row>
      <xdr:rowOff>447675</xdr:rowOff>
    </xdr:to>
    <xdr:pic>
      <xdr:nvPicPr>
        <xdr:cNvPr id="22" name="Picture 1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104775</xdr:rowOff>
    </xdr:from>
    <xdr:to>
      <xdr:col>10</xdr:col>
      <xdr:colOff>676275</xdr:colOff>
      <xdr:row>20</xdr:row>
      <xdr:rowOff>438150</xdr:rowOff>
    </xdr:to>
    <xdr:pic>
      <xdr:nvPicPr>
        <xdr:cNvPr id="23" name="Picture 1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114300</xdr:rowOff>
    </xdr:from>
    <xdr:to>
      <xdr:col>10</xdr:col>
      <xdr:colOff>666750</xdr:colOff>
      <xdr:row>21</xdr:row>
      <xdr:rowOff>447675</xdr:rowOff>
    </xdr:to>
    <xdr:pic>
      <xdr:nvPicPr>
        <xdr:cNvPr id="24" name="Picture 1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1315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22</xdr:row>
      <xdr:rowOff>104775</xdr:rowOff>
    </xdr:from>
    <xdr:to>
      <xdr:col>10</xdr:col>
      <xdr:colOff>676275</xdr:colOff>
      <xdr:row>22</xdr:row>
      <xdr:rowOff>438150</xdr:rowOff>
    </xdr:to>
    <xdr:pic>
      <xdr:nvPicPr>
        <xdr:cNvPr id="25" name="Picture 1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23</xdr:row>
      <xdr:rowOff>95250</xdr:rowOff>
    </xdr:from>
    <xdr:to>
      <xdr:col>10</xdr:col>
      <xdr:colOff>666750</xdr:colOff>
      <xdr:row>23</xdr:row>
      <xdr:rowOff>428625</xdr:rowOff>
    </xdr:to>
    <xdr:pic>
      <xdr:nvPicPr>
        <xdr:cNvPr id="26" name="Picture 1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2363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24</xdr:row>
      <xdr:rowOff>85725</xdr:rowOff>
    </xdr:from>
    <xdr:to>
      <xdr:col>10</xdr:col>
      <xdr:colOff>685800</xdr:colOff>
      <xdr:row>24</xdr:row>
      <xdr:rowOff>419100</xdr:rowOff>
    </xdr:to>
    <xdr:pic>
      <xdr:nvPicPr>
        <xdr:cNvPr id="27" name="Picture 1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67675" y="12887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104775</xdr:rowOff>
    </xdr:from>
    <xdr:to>
      <xdr:col>10</xdr:col>
      <xdr:colOff>676275</xdr:colOff>
      <xdr:row>25</xdr:row>
      <xdr:rowOff>438150</xdr:rowOff>
    </xdr:to>
    <xdr:pic>
      <xdr:nvPicPr>
        <xdr:cNvPr id="28" name="Picture 1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26</xdr:row>
      <xdr:rowOff>114300</xdr:rowOff>
    </xdr:from>
    <xdr:to>
      <xdr:col>10</xdr:col>
      <xdr:colOff>666750</xdr:colOff>
      <xdr:row>26</xdr:row>
      <xdr:rowOff>447675</xdr:rowOff>
    </xdr:to>
    <xdr:pic>
      <xdr:nvPicPr>
        <xdr:cNvPr id="29" name="Picture 1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27</xdr:row>
      <xdr:rowOff>114300</xdr:rowOff>
    </xdr:from>
    <xdr:to>
      <xdr:col>10</xdr:col>
      <xdr:colOff>723900</xdr:colOff>
      <xdr:row>27</xdr:row>
      <xdr:rowOff>447675</xdr:rowOff>
    </xdr:to>
    <xdr:pic>
      <xdr:nvPicPr>
        <xdr:cNvPr id="30" name="Picture 1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14516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114300</xdr:rowOff>
    </xdr:from>
    <xdr:to>
      <xdr:col>10</xdr:col>
      <xdr:colOff>676275</xdr:colOff>
      <xdr:row>28</xdr:row>
      <xdr:rowOff>447675</xdr:rowOff>
    </xdr:to>
    <xdr:pic>
      <xdr:nvPicPr>
        <xdr:cNvPr id="31" name="Picture 1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5815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29</xdr:row>
      <xdr:rowOff>95250</xdr:rowOff>
    </xdr:from>
    <xdr:to>
      <xdr:col>10</xdr:col>
      <xdr:colOff>714375</xdr:colOff>
      <xdr:row>29</xdr:row>
      <xdr:rowOff>428625</xdr:rowOff>
    </xdr:to>
    <xdr:pic>
      <xdr:nvPicPr>
        <xdr:cNvPr id="32" name="Picture 13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96250" y="15563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30</xdr:row>
      <xdr:rowOff>95250</xdr:rowOff>
    </xdr:from>
    <xdr:to>
      <xdr:col>10</xdr:col>
      <xdr:colOff>714375</xdr:colOff>
      <xdr:row>30</xdr:row>
      <xdr:rowOff>428625</xdr:rowOff>
    </xdr:to>
    <xdr:pic>
      <xdr:nvPicPr>
        <xdr:cNvPr id="33" name="Picture 1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96250" y="16097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31</xdr:row>
      <xdr:rowOff>133350</xdr:rowOff>
    </xdr:from>
    <xdr:to>
      <xdr:col>10</xdr:col>
      <xdr:colOff>714375</xdr:colOff>
      <xdr:row>31</xdr:row>
      <xdr:rowOff>466725</xdr:rowOff>
    </xdr:to>
    <xdr:pic>
      <xdr:nvPicPr>
        <xdr:cNvPr id="34" name="Picture 1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96250" y="166687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32</xdr:row>
      <xdr:rowOff>114300</xdr:rowOff>
    </xdr:from>
    <xdr:to>
      <xdr:col>10</xdr:col>
      <xdr:colOff>676275</xdr:colOff>
      <xdr:row>32</xdr:row>
      <xdr:rowOff>447675</xdr:rowOff>
    </xdr:to>
    <xdr:pic>
      <xdr:nvPicPr>
        <xdr:cNvPr id="35" name="Picture 1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58150" y="17183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19050</xdr:rowOff>
    </xdr:to>
    <xdr:graphicFrame>
      <xdr:nvGraphicFramePr>
        <xdr:cNvPr id="2" name="Chart 2"/>
        <xdr:cNvGraphicFramePr/>
      </xdr:nvGraphicFramePr>
      <xdr:xfrm>
        <a:off x="9525" y="23269575"/>
        <a:ext cx="93345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228600</xdr:colOff>
      <xdr:row>2</xdr:row>
      <xdr:rowOff>114300</xdr:rowOff>
    </xdr:from>
    <xdr:to>
      <xdr:col>10</xdr:col>
      <xdr:colOff>704850</xdr:colOff>
      <xdr:row>2</xdr:row>
      <xdr:rowOff>447675</xdr:rowOff>
    </xdr:to>
    <xdr:pic>
      <xdr:nvPicPr>
        <xdr:cNvPr id="5" name="Picture 1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86725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3</xdr:row>
      <xdr:rowOff>123825</xdr:rowOff>
    </xdr:from>
    <xdr:to>
      <xdr:col>10</xdr:col>
      <xdr:colOff>723900</xdr:colOff>
      <xdr:row>3</xdr:row>
      <xdr:rowOff>457200</xdr:rowOff>
    </xdr:to>
    <xdr:pic>
      <xdr:nvPicPr>
        <xdr:cNvPr id="6" name="Picture 1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05775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4</xdr:row>
      <xdr:rowOff>104775</xdr:rowOff>
    </xdr:from>
    <xdr:to>
      <xdr:col>10</xdr:col>
      <xdr:colOff>695325</xdr:colOff>
      <xdr:row>4</xdr:row>
      <xdr:rowOff>438150</xdr:rowOff>
    </xdr:to>
    <xdr:pic>
      <xdr:nvPicPr>
        <xdr:cNvPr id="7" name="Picture 1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7720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123825</xdr:rowOff>
    </xdr:from>
    <xdr:to>
      <xdr:col>10</xdr:col>
      <xdr:colOff>666750</xdr:colOff>
      <xdr:row>5</xdr:row>
      <xdr:rowOff>457200</xdr:rowOff>
    </xdr:to>
    <xdr:pic>
      <xdr:nvPicPr>
        <xdr:cNvPr id="8" name="Picture 1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2790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6</xdr:row>
      <xdr:rowOff>123825</xdr:rowOff>
    </xdr:from>
    <xdr:to>
      <xdr:col>10</xdr:col>
      <xdr:colOff>723900</xdr:colOff>
      <xdr:row>6</xdr:row>
      <xdr:rowOff>457200</xdr:rowOff>
    </xdr:to>
    <xdr:pic>
      <xdr:nvPicPr>
        <xdr:cNvPr id="9" name="Picture 1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05775" y="3324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7</xdr:row>
      <xdr:rowOff>104775</xdr:rowOff>
    </xdr:from>
    <xdr:to>
      <xdr:col>10</xdr:col>
      <xdr:colOff>676275</xdr:colOff>
      <xdr:row>7</xdr:row>
      <xdr:rowOff>438150</xdr:rowOff>
    </xdr:to>
    <xdr:pic>
      <xdr:nvPicPr>
        <xdr:cNvPr id="10" name="Picture 1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8</xdr:row>
      <xdr:rowOff>95250</xdr:rowOff>
    </xdr:from>
    <xdr:to>
      <xdr:col>10</xdr:col>
      <xdr:colOff>666750</xdr:colOff>
      <xdr:row>8</xdr:row>
      <xdr:rowOff>428625</xdr:rowOff>
    </xdr:to>
    <xdr:pic>
      <xdr:nvPicPr>
        <xdr:cNvPr id="11" name="Picture 1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4362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104775</xdr:rowOff>
    </xdr:from>
    <xdr:to>
      <xdr:col>10</xdr:col>
      <xdr:colOff>676275</xdr:colOff>
      <xdr:row>9</xdr:row>
      <xdr:rowOff>438150</xdr:rowOff>
    </xdr:to>
    <xdr:pic>
      <xdr:nvPicPr>
        <xdr:cNvPr id="12" name="Picture 1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104775</xdr:rowOff>
    </xdr:from>
    <xdr:to>
      <xdr:col>10</xdr:col>
      <xdr:colOff>676275</xdr:colOff>
      <xdr:row>10</xdr:row>
      <xdr:rowOff>438150</xdr:rowOff>
    </xdr:to>
    <xdr:pic>
      <xdr:nvPicPr>
        <xdr:cNvPr id="13" name="Picture 1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</xdr:row>
      <xdr:rowOff>114300</xdr:rowOff>
    </xdr:from>
    <xdr:to>
      <xdr:col>10</xdr:col>
      <xdr:colOff>666750</xdr:colOff>
      <xdr:row>11</xdr:row>
      <xdr:rowOff>447675</xdr:rowOff>
    </xdr:to>
    <xdr:pic>
      <xdr:nvPicPr>
        <xdr:cNvPr id="14" name="Picture 13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104775</xdr:rowOff>
    </xdr:from>
    <xdr:to>
      <xdr:col>10</xdr:col>
      <xdr:colOff>676275</xdr:colOff>
      <xdr:row>12</xdr:row>
      <xdr:rowOff>438150</xdr:rowOff>
    </xdr:to>
    <xdr:pic>
      <xdr:nvPicPr>
        <xdr:cNvPr id="15" name="Picture 1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13</xdr:row>
      <xdr:rowOff>114300</xdr:rowOff>
    </xdr:from>
    <xdr:to>
      <xdr:col>10</xdr:col>
      <xdr:colOff>695325</xdr:colOff>
      <xdr:row>13</xdr:row>
      <xdr:rowOff>447675</xdr:rowOff>
    </xdr:to>
    <xdr:pic>
      <xdr:nvPicPr>
        <xdr:cNvPr id="16" name="Picture 13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7720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104775</xdr:rowOff>
    </xdr:from>
    <xdr:to>
      <xdr:col>10</xdr:col>
      <xdr:colOff>676275</xdr:colOff>
      <xdr:row>14</xdr:row>
      <xdr:rowOff>438150</xdr:rowOff>
    </xdr:to>
    <xdr:pic>
      <xdr:nvPicPr>
        <xdr:cNvPr id="17" name="Picture 1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58150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95250</xdr:rowOff>
    </xdr:from>
    <xdr:to>
      <xdr:col>10</xdr:col>
      <xdr:colOff>657225</xdr:colOff>
      <xdr:row>15</xdr:row>
      <xdr:rowOff>428625</xdr:rowOff>
    </xdr:to>
    <xdr:pic>
      <xdr:nvPicPr>
        <xdr:cNvPr id="18" name="Picture 1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16</xdr:row>
      <xdr:rowOff>104775</xdr:rowOff>
    </xdr:from>
    <xdr:to>
      <xdr:col>10</xdr:col>
      <xdr:colOff>685800</xdr:colOff>
      <xdr:row>16</xdr:row>
      <xdr:rowOff>438150</xdr:rowOff>
    </xdr:to>
    <xdr:pic>
      <xdr:nvPicPr>
        <xdr:cNvPr id="19" name="Picture 1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67675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17</xdr:row>
      <xdr:rowOff>123825</xdr:rowOff>
    </xdr:from>
    <xdr:to>
      <xdr:col>10</xdr:col>
      <xdr:colOff>676275</xdr:colOff>
      <xdr:row>17</xdr:row>
      <xdr:rowOff>457200</xdr:rowOff>
    </xdr:to>
    <xdr:pic>
      <xdr:nvPicPr>
        <xdr:cNvPr id="20" name="Picture 14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58150" y="9191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114300</xdr:rowOff>
    </xdr:from>
    <xdr:to>
      <xdr:col>10</xdr:col>
      <xdr:colOff>676275</xdr:colOff>
      <xdr:row>18</xdr:row>
      <xdr:rowOff>447675</xdr:rowOff>
    </xdr:to>
    <xdr:pic>
      <xdr:nvPicPr>
        <xdr:cNvPr id="21" name="Picture 14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58150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19</xdr:row>
      <xdr:rowOff>104775</xdr:rowOff>
    </xdr:from>
    <xdr:to>
      <xdr:col>10</xdr:col>
      <xdr:colOff>676275</xdr:colOff>
      <xdr:row>19</xdr:row>
      <xdr:rowOff>438150</xdr:rowOff>
    </xdr:to>
    <xdr:pic>
      <xdr:nvPicPr>
        <xdr:cNvPr id="22" name="Picture 14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58150" y="10239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104775</xdr:rowOff>
    </xdr:from>
    <xdr:to>
      <xdr:col>10</xdr:col>
      <xdr:colOff>676275</xdr:colOff>
      <xdr:row>20</xdr:row>
      <xdr:rowOff>438150</xdr:rowOff>
    </xdr:to>
    <xdr:pic>
      <xdr:nvPicPr>
        <xdr:cNvPr id="23" name="Picture 14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5815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104775</xdr:rowOff>
    </xdr:from>
    <xdr:to>
      <xdr:col>10</xdr:col>
      <xdr:colOff>676275</xdr:colOff>
      <xdr:row>21</xdr:row>
      <xdr:rowOff>438150</xdr:rowOff>
    </xdr:to>
    <xdr:pic>
      <xdr:nvPicPr>
        <xdr:cNvPr id="24" name="Picture 14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58150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22</xdr:row>
      <xdr:rowOff>95250</xdr:rowOff>
    </xdr:from>
    <xdr:to>
      <xdr:col>10</xdr:col>
      <xdr:colOff>657225</xdr:colOff>
      <xdr:row>22</xdr:row>
      <xdr:rowOff>428625</xdr:rowOff>
    </xdr:to>
    <xdr:pic>
      <xdr:nvPicPr>
        <xdr:cNvPr id="25" name="Picture 14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11830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23</xdr:row>
      <xdr:rowOff>95250</xdr:rowOff>
    </xdr:from>
    <xdr:to>
      <xdr:col>10</xdr:col>
      <xdr:colOff>657225</xdr:colOff>
      <xdr:row>23</xdr:row>
      <xdr:rowOff>428625</xdr:rowOff>
    </xdr:to>
    <xdr:pic>
      <xdr:nvPicPr>
        <xdr:cNvPr id="26" name="Picture 14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39100" y="12363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104775</xdr:rowOff>
    </xdr:from>
    <xdr:to>
      <xdr:col>10</xdr:col>
      <xdr:colOff>676275</xdr:colOff>
      <xdr:row>24</xdr:row>
      <xdr:rowOff>438150</xdr:rowOff>
    </xdr:to>
    <xdr:pic>
      <xdr:nvPicPr>
        <xdr:cNvPr id="27" name="Picture 14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58150" y="12906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104775</xdr:rowOff>
    </xdr:from>
    <xdr:to>
      <xdr:col>10</xdr:col>
      <xdr:colOff>676275</xdr:colOff>
      <xdr:row>25</xdr:row>
      <xdr:rowOff>438150</xdr:rowOff>
    </xdr:to>
    <xdr:pic>
      <xdr:nvPicPr>
        <xdr:cNvPr id="28" name="Picture 15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58150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26</xdr:row>
      <xdr:rowOff>104775</xdr:rowOff>
    </xdr:from>
    <xdr:to>
      <xdr:col>10</xdr:col>
      <xdr:colOff>676275</xdr:colOff>
      <xdr:row>26</xdr:row>
      <xdr:rowOff>438150</xdr:rowOff>
    </xdr:to>
    <xdr:pic>
      <xdr:nvPicPr>
        <xdr:cNvPr id="29" name="Picture 15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58150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27</xdr:row>
      <xdr:rowOff>104775</xdr:rowOff>
    </xdr:from>
    <xdr:to>
      <xdr:col>10</xdr:col>
      <xdr:colOff>723900</xdr:colOff>
      <xdr:row>27</xdr:row>
      <xdr:rowOff>438150</xdr:rowOff>
    </xdr:to>
    <xdr:pic>
      <xdr:nvPicPr>
        <xdr:cNvPr id="30" name="Picture 1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105775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114300</xdr:rowOff>
    </xdr:from>
    <xdr:to>
      <xdr:col>10</xdr:col>
      <xdr:colOff>676275</xdr:colOff>
      <xdr:row>28</xdr:row>
      <xdr:rowOff>447675</xdr:rowOff>
    </xdr:to>
    <xdr:pic>
      <xdr:nvPicPr>
        <xdr:cNvPr id="31" name="Picture 15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5815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104775</xdr:rowOff>
    </xdr:from>
    <xdr:to>
      <xdr:col>10</xdr:col>
      <xdr:colOff>676275</xdr:colOff>
      <xdr:row>29</xdr:row>
      <xdr:rowOff>438150</xdr:rowOff>
    </xdr:to>
    <xdr:pic>
      <xdr:nvPicPr>
        <xdr:cNvPr id="32" name="Picture 15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58150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180975</xdr:colOff>
      <xdr:row>3</xdr:row>
      <xdr:rowOff>104775</xdr:rowOff>
    </xdr:from>
    <xdr:to>
      <xdr:col>10</xdr:col>
      <xdr:colOff>657225</xdr:colOff>
      <xdr:row>3</xdr:row>
      <xdr:rowOff>438150</xdr:rowOff>
    </xdr:to>
    <xdr:pic>
      <xdr:nvPicPr>
        <xdr:cNvPr id="5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</xdr:row>
      <xdr:rowOff>104775</xdr:rowOff>
    </xdr:from>
    <xdr:to>
      <xdr:col>10</xdr:col>
      <xdr:colOff>666750</xdr:colOff>
      <xdr:row>2</xdr:row>
      <xdr:rowOff>438150</xdr:rowOff>
    </xdr:to>
    <xdr:pic>
      <xdr:nvPicPr>
        <xdr:cNvPr id="6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171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4</xdr:row>
      <xdr:rowOff>123825</xdr:rowOff>
    </xdr:from>
    <xdr:to>
      <xdr:col>10</xdr:col>
      <xdr:colOff>676275</xdr:colOff>
      <xdr:row>4</xdr:row>
      <xdr:rowOff>457200</xdr:rowOff>
    </xdr:to>
    <xdr:pic>
      <xdr:nvPicPr>
        <xdr:cNvPr id="7" name="Picture 10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2257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5</xdr:row>
      <xdr:rowOff>104775</xdr:rowOff>
    </xdr:from>
    <xdr:to>
      <xdr:col>10</xdr:col>
      <xdr:colOff>676275</xdr:colOff>
      <xdr:row>5</xdr:row>
      <xdr:rowOff>438150</xdr:rowOff>
    </xdr:to>
    <xdr:pic>
      <xdr:nvPicPr>
        <xdr:cNvPr id="8" name="Picture 10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6</xdr:row>
      <xdr:rowOff>104775</xdr:rowOff>
    </xdr:from>
    <xdr:to>
      <xdr:col>10</xdr:col>
      <xdr:colOff>657225</xdr:colOff>
      <xdr:row>6</xdr:row>
      <xdr:rowOff>438150</xdr:rowOff>
    </xdr:to>
    <xdr:pic>
      <xdr:nvPicPr>
        <xdr:cNvPr id="9" name="Picture 10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104775</xdr:rowOff>
    </xdr:from>
    <xdr:to>
      <xdr:col>10</xdr:col>
      <xdr:colOff>657225</xdr:colOff>
      <xdr:row>7</xdr:row>
      <xdr:rowOff>438150</xdr:rowOff>
    </xdr:to>
    <xdr:pic>
      <xdr:nvPicPr>
        <xdr:cNvPr id="10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123825</xdr:rowOff>
    </xdr:from>
    <xdr:to>
      <xdr:col>10</xdr:col>
      <xdr:colOff>676275</xdr:colOff>
      <xdr:row>8</xdr:row>
      <xdr:rowOff>457200</xdr:rowOff>
    </xdr:to>
    <xdr:pic>
      <xdr:nvPicPr>
        <xdr:cNvPr id="11" name="Picture 10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4391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9</xdr:row>
      <xdr:rowOff>104775</xdr:rowOff>
    </xdr:from>
    <xdr:to>
      <xdr:col>10</xdr:col>
      <xdr:colOff>657225</xdr:colOff>
      <xdr:row>9</xdr:row>
      <xdr:rowOff>438150</xdr:rowOff>
    </xdr:to>
    <xdr:pic>
      <xdr:nvPicPr>
        <xdr:cNvPr id="12" name="Picture 1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123825</xdr:rowOff>
    </xdr:from>
    <xdr:to>
      <xdr:col>10</xdr:col>
      <xdr:colOff>676275</xdr:colOff>
      <xdr:row>10</xdr:row>
      <xdr:rowOff>457200</xdr:rowOff>
    </xdr:to>
    <xdr:pic>
      <xdr:nvPicPr>
        <xdr:cNvPr id="13" name="Picture 1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5457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95250</xdr:rowOff>
    </xdr:from>
    <xdr:to>
      <xdr:col>10</xdr:col>
      <xdr:colOff>676275</xdr:colOff>
      <xdr:row>11</xdr:row>
      <xdr:rowOff>428625</xdr:rowOff>
    </xdr:to>
    <xdr:pic>
      <xdr:nvPicPr>
        <xdr:cNvPr id="14" name="Picture 1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5962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12</xdr:row>
      <xdr:rowOff>123825</xdr:rowOff>
    </xdr:from>
    <xdr:to>
      <xdr:col>10</xdr:col>
      <xdr:colOff>723900</xdr:colOff>
      <xdr:row>12</xdr:row>
      <xdr:rowOff>457200</xdr:rowOff>
    </xdr:to>
    <xdr:pic>
      <xdr:nvPicPr>
        <xdr:cNvPr id="15" name="Picture 1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05775" y="6524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123825</xdr:rowOff>
    </xdr:from>
    <xdr:to>
      <xdr:col>10</xdr:col>
      <xdr:colOff>676275</xdr:colOff>
      <xdr:row>13</xdr:row>
      <xdr:rowOff>457200</xdr:rowOff>
    </xdr:to>
    <xdr:pic>
      <xdr:nvPicPr>
        <xdr:cNvPr id="16" name="Picture 1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7058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14</xdr:row>
      <xdr:rowOff>123825</xdr:rowOff>
    </xdr:from>
    <xdr:to>
      <xdr:col>10</xdr:col>
      <xdr:colOff>676275</xdr:colOff>
      <xdr:row>14</xdr:row>
      <xdr:rowOff>457200</xdr:rowOff>
    </xdr:to>
    <xdr:pic>
      <xdr:nvPicPr>
        <xdr:cNvPr id="17" name="Picture 1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7591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15</xdr:row>
      <xdr:rowOff>123825</xdr:rowOff>
    </xdr:from>
    <xdr:to>
      <xdr:col>10</xdr:col>
      <xdr:colOff>676275</xdr:colOff>
      <xdr:row>15</xdr:row>
      <xdr:rowOff>457200</xdr:rowOff>
    </xdr:to>
    <xdr:pic>
      <xdr:nvPicPr>
        <xdr:cNvPr id="18" name="Picture 1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58150" y="8124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16</xdr:row>
      <xdr:rowOff>95250</xdr:rowOff>
    </xdr:from>
    <xdr:to>
      <xdr:col>10</xdr:col>
      <xdr:colOff>695325</xdr:colOff>
      <xdr:row>16</xdr:row>
      <xdr:rowOff>428625</xdr:rowOff>
    </xdr:to>
    <xdr:pic>
      <xdr:nvPicPr>
        <xdr:cNvPr id="19" name="Picture 1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77200" y="8629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17</xdr:row>
      <xdr:rowOff>114300</xdr:rowOff>
    </xdr:from>
    <xdr:to>
      <xdr:col>10</xdr:col>
      <xdr:colOff>704850</xdr:colOff>
      <xdr:row>17</xdr:row>
      <xdr:rowOff>447675</xdr:rowOff>
    </xdr:to>
    <xdr:pic>
      <xdr:nvPicPr>
        <xdr:cNvPr id="20" name="Picture 1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86725" y="9182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18</xdr:row>
      <xdr:rowOff>114300</xdr:rowOff>
    </xdr:from>
    <xdr:to>
      <xdr:col>10</xdr:col>
      <xdr:colOff>723900</xdr:colOff>
      <xdr:row>18</xdr:row>
      <xdr:rowOff>447675</xdr:rowOff>
    </xdr:to>
    <xdr:pic>
      <xdr:nvPicPr>
        <xdr:cNvPr id="21" name="Picture 1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105775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19</xdr:row>
      <xdr:rowOff>114300</xdr:rowOff>
    </xdr:from>
    <xdr:to>
      <xdr:col>10</xdr:col>
      <xdr:colOff>704850</xdr:colOff>
      <xdr:row>19</xdr:row>
      <xdr:rowOff>447675</xdr:rowOff>
    </xdr:to>
    <xdr:pic>
      <xdr:nvPicPr>
        <xdr:cNvPr id="22" name="Picture 1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86725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114300</xdr:rowOff>
    </xdr:from>
    <xdr:to>
      <xdr:col>10</xdr:col>
      <xdr:colOff>676275</xdr:colOff>
      <xdr:row>20</xdr:row>
      <xdr:rowOff>447675</xdr:rowOff>
    </xdr:to>
    <xdr:pic>
      <xdr:nvPicPr>
        <xdr:cNvPr id="23" name="Picture 1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58150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21</xdr:row>
      <xdr:rowOff>104775</xdr:rowOff>
    </xdr:from>
    <xdr:to>
      <xdr:col>10</xdr:col>
      <xdr:colOff>657225</xdr:colOff>
      <xdr:row>21</xdr:row>
      <xdr:rowOff>438150</xdr:rowOff>
    </xdr:to>
    <xdr:pic>
      <xdr:nvPicPr>
        <xdr:cNvPr id="24" name="Picture 1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22</xdr:row>
      <xdr:rowOff>123825</xdr:rowOff>
    </xdr:from>
    <xdr:to>
      <xdr:col>10</xdr:col>
      <xdr:colOff>723900</xdr:colOff>
      <xdr:row>22</xdr:row>
      <xdr:rowOff>457200</xdr:rowOff>
    </xdr:to>
    <xdr:pic>
      <xdr:nvPicPr>
        <xdr:cNvPr id="25" name="Picture 1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05775" y="11858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23</xdr:row>
      <xdr:rowOff>95250</xdr:rowOff>
    </xdr:from>
    <xdr:to>
      <xdr:col>10</xdr:col>
      <xdr:colOff>695325</xdr:colOff>
      <xdr:row>23</xdr:row>
      <xdr:rowOff>428625</xdr:rowOff>
    </xdr:to>
    <xdr:pic>
      <xdr:nvPicPr>
        <xdr:cNvPr id="26" name="Picture 12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77200" y="12363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24</xdr:row>
      <xdr:rowOff>123825</xdr:rowOff>
    </xdr:from>
    <xdr:to>
      <xdr:col>10</xdr:col>
      <xdr:colOff>723900</xdr:colOff>
      <xdr:row>24</xdr:row>
      <xdr:rowOff>457200</xdr:rowOff>
    </xdr:to>
    <xdr:pic>
      <xdr:nvPicPr>
        <xdr:cNvPr id="27" name="Picture 1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105775" y="12925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123825</xdr:rowOff>
    </xdr:from>
    <xdr:to>
      <xdr:col>10</xdr:col>
      <xdr:colOff>676275</xdr:colOff>
      <xdr:row>25</xdr:row>
      <xdr:rowOff>457200</xdr:rowOff>
    </xdr:to>
    <xdr:pic>
      <xdr:nvPicPr>
        <xdr:cNvPr id="28" name="Picture 1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3458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26</xdr:row>
      <xdr:rowOff>104775</xdr:rowOff>
    </xdr:from>
    <xdr:to>
      <xdr:col>10</xdr:col>
      <xdr:colOff>666750</xdr:colOff>
      <xdr:row>26</xdr:row>
      <xdr:rowOff>438150</xdr:rowOff>
    </xdr:to>
    <xdr:pic>
      <xdr:nvPicPr>
        <xdr:cNvPr id="29" name="Picture 1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27</xdr:row>
      <xdr:rowOff>123825</xdr:rowOff>
    </xdr:from>
    <xdr:to>
      <xdr:col>10</xdr:col>
      <xdr:colOff>676275</xdr:colOff>
      <xdr:row>27</xdr:row>
      <xdr:rowOff>457200</xdr:rowOff>
    </xdr:to>
    <xdr:pic>
      <xdr:nvPicPr>
        <xdr:cNvPr id="30" name="Picture 1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4525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28</xdr:row>
      <xdr:rowOff>104775</xdr:rowOff>
    </xdr:from>
    <xdr:to>
      <xdr:col>10</xdr:col>
      <xdr:colOff>666750</xdr:colOff>
      <xdr:row>28</xdr:row>
      <xdr:rowOff>438150</xdr:rowOff>
    </xdr:to>
    <xdr:pic>
      <xdr:nvPicPr>
        <xdr:cNvPr id="31" name="Picture 1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48625" y="15039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123825</xdr:rowOff>
    </xdr:from>
    <xdr:to>
      <xdr:col>10</xdr:col>
      <xdr:colOff>676275</xdr:colOff>
      <xdr:row>29</xdr:row>
      <xdr:rowOff>457200</xdr:rowOff>
    </xdr:to>
    <xdr:pic>
      <xdr:nvPicPr>
        <xdr:cNvPr id="32" name="Picture 1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5592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123825</xdr:rowOff>
    </xdr:from>
    <xdr:to>
      <xdr:col>10</xdr:col>
      <xdr:colOff>676275</xdr:colOff>
      <xdr:row>30</xdr:row>
      <xdr:rowOff>457200</xdr:rowOff>
    </xdr:to>
    <xdr:pic>
      <xdr:nvPicPr>
        <xdr:cNvPr id="33" name="Picture 1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6125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104775</xdr:rowOff>
    </xdr:from>
    <xdr:to>
      <xdr:col>10</xdr:col>
      <xdr:colOff>657225</xdr:colOff>
      <xdr:row>31</xdr:row>
      <xdr:rowOff>438150</xdr:rowOff>
    </xdr:to>
    <xdr:pic>
      <xdr:nvPicPr>
        <xdr:cNvPr id="34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32</xdr:row>
      <xdr:rowOff>104775</xdr:rowOff>
    </xdr:from>
    <xdr:to>
      <xdr:col>10</xdr:col>
      <xdr:colOff>657225</xdr:colOff>
      <xdr:row>32</xdr:row>
      <xdr:rowOff>438150</xdr:rowOff>
    </xdr:to>
    <xdr:pic>
      <xdr:nvPicPr>
        <xdr:cNvPr id="35" name="Picture 1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123825</xdr:rowOff>
    </xdr:from>
    <xdr:to>
      <xdr:col>10</xdr:col>
      <xdr:colOff>676275</xdr:colOff>
      <xdr:row>2</xdr:row>
      <xdr:rowOff>457200</xdr:rowOff>
    </xdr:to>
    <xdr:pic>
      <xdr:nvPicPr>
        <xdr:cNvPr id="5" name="Picture 10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123825</xdr:rowOff>
    </xdr:from>
    <xdr:to>
      <xdr:col>10</xdr:col>
      <xdr:colOff>676275</xdr:colOff>
      <xdr:row>3</xdr:row>
      <xdr:rowOff>457200</xdr:rowOff>
    </xdr:to>
    <xdr:pic>
      <xdr:nvPicPr>
        <xdr:cNvPr id="6" name="Picture 1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</xdr:row>
      <xdr:rowOff>95250</xdr:rowOff>
    </xdr:from>
    <xdr:to>
      <xdr:col>10</xdr:col>
      <xdr:colOff>723900</xdr:colOff>
      <xdr:row>4</xdr:row>
      <xdr:rowOff>428625</xdr:rowOff>
    </xdr:to>
    <xdr:pic>
      <xdr:nvPicPr>
        <xdr:cNvPr id="7" name="Picture 1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105775" y="2228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5</xdr:row>
      <xdr:rowOff>104775</xdr:rowOff>
    </xdr:from>
    <xdr:to>
      <xdr:col>10</xdr:col>
      <xdr:colOff>676275</xdr:colOff>
      <xdr:row>5</xdr:row>
      <xdr:rowOff>438150</xdr:rowOff>
    </xdr:to>
    <xdr:pic>
      <xdr:nvPicPr>
        <xdr:cNvPr id="8" name="Picture 1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123825</xdr:rowOff>
    </xdr:from>
    <xdr:to>
      <xdr:col>10</xdr:col>
      <xdr:colOff>685800</xdr:colOff>
      <xdr:row>6</xdr:row>
      <xdr:rowOff>457200</xdr:rowOff>
    </xdr:to>
    <xdr:pic>
      <xdr:nvPicPr>
        <xdr:cNvPr id="9" name="Picture 10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3324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7</xdr:row>
      <xdr:rowOff>104775</xdr:rowOff>
    </xdr:from>
    <xdr:to>
      <xdr:col>10</xdr:col>
      <xdr:colOff>676275</xdr:colOff>
      <xdr:row>7</xdr:row>
      <xdr:rowOff>438150</xdr:rowOff>
    </xdr:to>
    <xdr:pic>
      <xdr:nvPicPr>
        <xdr:cNvPr id="10" name="Picture 1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8</xdr:row>
      <xdr:rowOff>104775</xdr:rowOff>
    </xdr:from>
    <xdr:to>
      <xdr:col>10</xdr:col>
      <xdr:colOff>714375</xdr:colOff>
      <xdr:row>8</xdr:row>
      <xdr:rowOff>438150</xdr:rowOff>
    </xdr:to>
    <xdr:pic>
      <xdr:nvPicPr>
        <xdr:cNvPr id="11" name="Picture 1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96250" y="4371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9</xdr:row>
      <xdr:rowOff>104775</xdr:rowOff>
    </xdr:from>
    <xdr:to>
      <xdr:col>10</xdr:col>
      <xdr:colOff>714375</xdr:colOff>
      <xdr:row>9</xdr:row>
      <xdr:rowOff>438150</xdr:rowOff>
    </xdr:to>
    <xdr:pic>
      <xdr:nvPicPr>
        <xdr:cNvPr id="12" name="Picture 1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96250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123825</xdr:rowOff>
    </xdr:from>
    <xdr:to>
      <xdr:col>10</xdr:col>
      <xdr:colOff>676275</xdr:colOff>
      <xdr:row>10</xdr:row>
      <xdr:rowOff>457200</xdr:rowOff>
    </xdr:to>
    <xdr:pic>
      <xdr:nvPicPr>
        <xdr:cNvPr id="13" name="Picture 1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5457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11</xdr:row>
      <xdr:rowOff>114300</xdr:rowOff>
    </xdr:from>
    <xdr:to>
      <xdr:col>10</xdr:col>
      <xdr:colOff>704850</xdr:colOff>
      <xdr:row>11</xdr:row>
      <xdr:rowOff>447675</xdr:rowOff>
    </xdr:to>
    <xdr:pic>
      <xdr:nvPicPr>
        <xdr:cNvPr id="14" name="Picture 1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86725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12</xdr:row>
      <xdr:rowOff>104775</xdr:rowOff>
    </xdr:from>
    <xdr:to>
      <xdr:col>10</xdr:col>
      <xdr:colOff>676275</xdr:colOff>
      <xdr:row>12</xdr:row>
      <xdr:rowOff>438150</xdr:rowOff>
    </xdr:to>
    <xdr:pic>
      <xdr:nvPicPr>
        <xdr:cNvPr id="15" name="Picture 1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6505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13</xdr:row>
      <xdr:rowOff>114300</xdr:rowOff>
    </xdr:from>
    <xdr:to>
      <xdr:col>10</xdr:col>
      <xdr:colOff>695325</xdr:colOff>
      <xdr:row>13</xdr:row>
      <xdr:rowOff>447675</xdr:rowOff>
    </xdr:to>
    <xdr:pic>
      <xdr:nvPicPr>
        <xdr:cNvPr id="16" name="Picture 1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7720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14</xdr:row>
      <xdr:rowOff>104775</xdr:rowOff>
    </xdr:from>
    <xdr:to>
      <xdr:col>10</xdr:col>
      <xdr:colOff>714375</xdr:colOff>
      <xdr:row>14</xdr:row>
      <xdr:rowOff>438150</xdr:rowOff>
    </xdr:to>
    <xdr:pic>
      <xdr:nvPicPr>
        <xdr:cNvPr id="17" name="Picture 1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96250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16</xdr:row>
      <xdr:rowOff>104775</xdr:rowOff>
    </xdr:from>
    <xdr:to>
      <xdr:col>10</xdr:col>
      <xdr:colOff>714375</xdr:colOff>
      <xdr:row>16</xdr:row>
      <xdr:rowOff>438150</xdr:rowOff>
    </xdr:to>
    <xdr:pic>
      <xdr:nvPicPr>
        <xdr:cNvPr id="18" name="Picture 1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96250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15</xdr:row>
      <xdr:rowOff>114300</xdr:rowOff>
    </xdr:from>
    <xdr:to>
      <xdr:col>10</xdr:col>
      <xdr:colOff>676275</xdr:colOff>
      <xdr:row>15</xdr:row>
      <xdr:rowOff>447675</xdr:rowOff>
    </xdr:to>
    <xdr:pic>
      <xdr:nvPicPr>
        <xdr:cNvPr id="19" name="Picture 1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58150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17</xdr:row>
      <xdr:rowOff>123825</xdr:rowOff>
    </xdr:from>
    <xdr:to>
      <xdr:col>10</xdr:col>
      <xdr:colOff>695325</xdr:colOff>
      <xdr:row>17</xdr:row>
      <xdr:rowOff>457200</xdr:rowOff>
    </xdr:to>
    <xdr:pic>
      <xdr:nvPicPr>
        <xdr:cNvPr id="20" name="Picture 12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9191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18</xdr:row>
      <xdr:rowOff>123825</xdr:rowOff>
    </xdr:from>
    <xdr:to>
      <xdr:col>10</xdr:col>
      <xdr:colOff>695325</xdr:colOff>
      <xdr:row>18</xdr:row>
      <xdr:rowOff>457200</xdr:rowOff>
    </xdr:to>
    <xdr:pic>
      <xdr:nvPicPr>
        <xdr:cNvPr id="21" name="Picture 1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77200" y="9725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19</xdr:row>
      <xdr:rowOff>114300</xdr:rowOff>
    </xdr:from>
    <xdr:to>
      <xdr:col>10</xdr:col>
      <xdr:colOff>704850</xdr:colOff>
      <xdr:row>19</xdr:row>
      <xdr:rowOff>447675</xdr:rowOff>
    </xdr:to>
    <xdr:pic>
      <xdr:nvPicPr>
        <xdr:cNvPr id="22" name="Picture 1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86725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123825</xdr:rowOff>
    </xdr:from>
    <xdr:to>
      <xdr:col>10</xdr:col>
      <xdr:colOff>676275</xdr:colOff>
      <xdr:row>20</xdr:row>
      <xdr:rowOff>457200</xdr:rowOff>
    </xdr:to>
    <xdr:pic>
      <xdr:nvPicPr>
        <xdr:cNvPr id="23" name="Picture 1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0791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21</xdr:row>
      <xdr:rowOff>104775</xdr:rowOff>
    </xdr:from>
    <xdr:to>
      <xdr:col>10</xdr:col>
      <xdr:colOff>685800</xdr:colOff>
      <xdr:row>21</xdr:row>
      <xdr:rowOff>438150</xdr:rowOff>
    </xdr:to>
    <xdr:pic>
      <xdr:nvPicPr>
        <xdr:cNvPr id="24" name="Picture 1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6767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22</xdr:row>
      <xdr:rowOff>104775</xdr:rowOff>
    </xdr:from>
    <xdr:to>
      <xdr:col>10</xdr:col>
      <xdr:colOff>676275</xdr:colOff>
      <xdr:row>22</xdr:row>
      <xdr:rowOff>438150</xdr:rowOff>
    </xdr:to>
    <xdr:pic>
      <xdr:nvPicPr>
        <xdr:cNvPr id="25" name="Picture 1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114300</xdr:rowOff>
    </xdr:from>
    <xdr:to>
      <xdr:col>10</xdr:col>
      <xdr:colOff>676275</xdr:colOff>
      <xdr:row>23</xdr:row>
      <xdr:rowOff>447675</xdr:rowOff>
    </xdr:to>
    <xdr:pic>
      <xdr:nvPicPr>
        <xdr:cNvPr id="26" name="Picture 12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58150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24</xdr:row>
      <xdr:rowOff>123825</xdr:rowOff>
    </xdr:from>
    <xdr:to>
      <xdr:col>10</xdr:col>
      <xdr:colOff>647700</xdr:colOff>
      <xdr:row>24</xdr:row>
      <xdr:rowOff>457200</xdr:rowOff>
    </xdr:to>
    <xdr:pic>
      <xdr:nvPicPr>
        <xdr:cNvPr id="27" name="Picture 1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2925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25</xdr:row>
      <xdr:rowOff>123825</xdr:rowOff>
    </xdr:from>
    <xdr:to>
      <xdr:col>10</xdr:col>
      <xdr:colOff>647700</xdr:colOff>
      <xdr:row>25</xdr:row>
      <xdr:rowOff>457200</xdr:rowOff>
    </xdr:to>
    <xdr:pic>
      <xdr:nvPicPr>
        <xdr:cNvPr id="28" name="Picture 1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3458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26</xdr:row>
      <xdr:rowOff>123825</xdr:rowOff>
    </xdr:from>
    <xdr:to>
      <xdr:col>10</xdr:col>
      <xdr:colOff>647700</xdr:colOff>
      <xdr:row>26</xdr:row>
      <xdr:rowOff>457200</xdr:rowOff>
    </xdr:to>
    <xdr:pic>
      <xdr:nvPicPr>
        <xdr:cNvPr id="29" name="Picture 1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29575" y="13992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27</xdr:row>
      <xdr:rowOff>104775</xdr:rowOff>
    </xdr:from>
    <xdr:to>
      <xdr:col>10</xdr:col>
      <xdr:colOff>676275</xdr:colOff>
      <xdr:row>27</xdr:row>
      <xdr:rowOff>438150</xdr:rowOff>
    </xdr:to>
    <xdr:pic>
      <xdr:nvPicPr>
        <xdr:cNvPr id="30" name="Picture 1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28</xdr:row>
      <xdr:rowOff>104775</xdr:rowOff>
    </xdr:from>
    <xdr:to>
      <xdr:col>10</xdr:col>
      <xdr:colOff>666750</xdr:colOff>
      <xdr:row>28</xdr:row>
      <xdr:rowOff>438150</xdr:rowOff>
    </xdr:to>
    <xdr:pic>
      <xdr:nvPicPr>
        <xdr:cNvPr id="31" name="Picture 1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48625" y="15039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104775</xdr:rowOff>
    </xdr:from>
    <xdr:to>
      <xdr:col>10</xdr:col>
      <xdr:colOff>676275</xdr:colOff>
      <xdr:row>29</xdr:row>
      <xdr:rowOff>438150</xdr:rowOff>
    </xdr:to>
    <xdr:pic>
      <xdr:nvPicPr>
        <xdr:cNvPr id="32" name="Picture 1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58150" y="15573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30</xdr:row>
      <xdr:rowOff>104775</xdr:rowOff>
    </xdr:from>
    <xdr:to>
      <xdr:col>10</xdr:col>
      <xdr:colOff>685800</xdr:colOff>
      <xdr:row>30</xdr:row>
      <xdr:rowOff>438150</xdr:rowOff>
    </xdr:to>
    <xdr:pic>
      <xdr:nvPicPr>
        <xdr:cNvPr id="33" name="Picture 13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67675" y="16106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31</xdr:row>
      <xdr:rowOff>123825</xdr:rowOff>
    </xdr:from>
    <xdr:to>
      <xdr:col>10</xdr:col>
      <xdr:colOff>676275</xdr:colOff>
      <xdr:row>31</xdr:row>
      <xdr:rowOff>457200</xdr:rowOff>
    </xdr:to>
    <xdr:pic>
      <xdr:nvPicPr>
        <xdr:cNvPr id="34" name="Picture 1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6659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123825</xdr:rowOff>
    </xdr:from>
    <xdr:to>
      <xdr:col>10</xdr:col>
      <xdr:colOff>676275</xdr:colOff>
      <xdr:row>2</xdr:row>
      <xdr:rowOff>457200</xdr:rowOff>
    </xdr:to>
    <xdr:pic>
      <xdr:nvPicPr>
        <xdr:cNvPr id="5" name="Picture 1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</xdr:row>
      <xdr:rowOff>104775</xdr:rowOff>
    </xdr:from>
    <xdr:to>
      <xdr:col>10</xdr:col>
      <xdr:colOff>666750</xdr:colOff>
      <xdr:row>3</xdr:row>
      <xdr:rowOff>438150</xdr:rowOff>
    </xdr:to>
    <xdr:pic>
      <xdr:nvPicPr>
        <xdr:cNvPr id="6" name="Picture 1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4</xdr:row>
      <xdr:rowOff>123825</xdr:rowOff>
    </xdr:from>
    <xdr:to>
      <xdr:col>10</xdr:col>
      <xdr:colOff>647700</xdr:colOff>
      <xdr:row>4</xdr:row>
      <xdr:rowOff>457200</xdr:rowOff>
    </xdr:to>
    <xdr:pic>
      <xdr:nvPicPr>
        <xdr:cNvPr id="7" name="Picture 14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2257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5</xdr:row>
      <xdr:rowOff>104775</xdr:rowOff>
    </xdr:from>
    <xdr:to>
      <xdr:col>10</xdr:col>
      <xdr:colOff>666750</xdr:colOff>
      <xdr:row>5</xdr:row>
      <xdr:rowOff>438150</xdr:rowOff>
    </xdr:to>
    <xdr:pic>
      <xdr:nvPicPr>
        <xdr:cNvPr id="8" name="Picture 14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2771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6</xdr:row>
      <xdr:rowOff>95250</xdr:rowOff>
    </xdr:from>
    <xdr:to>
      <xdr:col>10</xdr:col>
      <xdr:colOff>685800</xdr:colOff>
      <xdr:row>6</xdr:row>
      <xdr:rowOff>428625</xdr:rowOff>
    </xdr:to>
    <xdr:pic>
      <xdr:nvPicPr>
        <xdr:cNvPr id="9" name="Picture 1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3295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104775</xdr:rowOff>
    </xdr:from>
    <xdr:to>
      <xdr:col>10</xdr:col>
      <xdr:colOff>666750</xdr:colOff>
      <xdr:row>7</xdr:row>
      <xdr:rowOff>438150</xdr:rowOff>
    </xdr:to>
    <xdr:pic>
      <xdr:nvPicPr>
        <xdr:cNvPr id="10" name="Picture 14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8</xdr:row>
      <xdr:rowOff>95250</xdr:rowOff>
    </xdr:from>
    <xdr:to>
      <xdr:col>10</xdr:col>
      <xdr:colOff>685800</xdr:colOff>
      <xdr:row>8</xdr:row>
      <xdr:rowOff>428625</xdr:rowOff>
    </xdr:to>
    <xdr:pic>
      <xdr:nvPicPr>
        <xdr:cNvPr id="11" name="Picture 14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4362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104775</xdr:rowOff>
    </xdr:from>
    <xdr:to>
      <xdr:col>10</xdr:col>
      <xdr:colOff>676275</xdr:colOff>
      <xdr:row>9</xdr:row>
      <xdr:rowOff>438150</xdr:rowOff>
    </xdr:to>
    <xdr:pic>
      <xdr:nvPicPr>
        <xdr:cNvPr id="12" name="Picture 14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10</xdr:row>
      <xdr:rowOff>104775</xdr:rowOff>
    </xdr:from>
    <xdr:to>
      <xdr:col>10</xdr:col>
      <xdr:colOff>666750</xdr:colOff>
      <xdr:row>10</xdr:row>
      <xdr:rowOff>438150</xdr:rowOff>
    </xdr:to>
    <xdr:pic>
      <xdr:nvPicPr>
        <xdr:cNvPr id="13" name="Picture 1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5438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104775</xdr:rowOff>
    </xdr:from>
    <xdr:to>
      <xdr:col>10</xdr:col>
      <xdr:colOff>676275</xdr:colOff>
      <xdr:row>11</xdr:row>
      <xdr:rowOff>438150</xdr:rowOff>
    </xdr:to>
    <xdr:pic>
      <xdr:nvPicPr>
        <xdr:cNvPr id="14" name="Picture 14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12</xdr:row>
      <xdr:rowOff>123825</xdr:rowOff>
    </xdr:from>
    <xdr:to>
      <xdr:col>10</xdr:col>
      <xdr:colOff>647700</xdr:colOff>
      <xdr:row>12</xdr:row>
      <xdr:rowOff>457200</xdr:rowOff>
    </xdr:to>
    <xdr:pic>
      <xdr:nvPicPr>
        <xdr:cNvPr id="15" name="Picture 1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6524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104775</xdr:rowOff>
    </xdr:from>
    <xdr:to>
      <xdr:col>10</xdr:col>
      <xdr:colOff>666750</xdr:colOff>
      <xdr:row>13</xdr:row>
      <xdr:rowOff>438150</xdr:rowOff>
    </xdr:to>
    <xdr:pic>
      <xdr:nvPicPr>
        <xdr:cNvPr id="16" name="Picture 1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14</xdr:row>
      <xdr:rowOff>104775</xdr:rowOff>
    </xdr:from>
    <xdr:to>
      <xdr:col>10</xdr:col>
      <xdr:colOff>666750</xdr:colOff>
      <xdr:row>14</xdr:row>
      <xdr:rowOff>438150</xdr:rowOff>
    </xdr:to>
    <xdr:pic>
      <xdr:nvPicPr>
        <xdr:cNvPr id="17" name="Picture 1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48625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15</xdr:row>
      <xdr:rowOff>123825</xdr:rowOff>
    </xdr:from>
    <xdr:to>
      <xdr:col>10</xdr:col>
      <xdr:colOff>676275</xdr:colOff>
      <xdr:row>15</xdr:row>
      <xdr:rowOff>457200</xdr:rowOff>
    </xdr:to>
    <xdr:pic>
      <xdr:nvPicPr>
        <xdr:cNvPr id="18" name="Picture 1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8124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16</xdr:row>
      <xdr:rowOff>95250</xdr:rowOff>
    </xdr:from>
    <xdr:to>
      <xdr:col>10</xdr:col>
      <xdr:colOff>685800</xdr:colOff>
      <xdr:row>16</xdr:row>
      <xdr:rowOff>428625</xdr:rowOff>
    </xdr:to>
    <xdr:pic>
      <xdr:nvPicPr>
        <xdr:cNvPr id="19" name="Picture 15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67675" y="8629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17</xdr:row>
      <xdr:rowOff>104775</xdr:rowOff>
    </xdr:from>
    <xdr:to>
      <xdr:col>10</xdr:col>
      <xdr:colOff>657225</xdr:colOff>
      <xdr:row>17</xdr:row>
      <xdr:rowOff>438150</xdr:rowOff>
    </xdr:to>
    <xdr:pic>
      <xdr:nvPicPr>
        <xdr:cNvPr id="20" name="Picture 1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18</xdr:row>
      <xdr:rowOff>123825</xdr:rowOff>
    </xdr:from>
    <xdr:to>
      <xdr:col>10</xdr:col>
      <xdr:colOff>676275</xdr:colOff>
      <xdr:row>18</xdr:row>
      <xdr:rowOff>457200</xdr:rowOff>
    </xdr:to>
    <xdr:pic>
      <xdr:nvPicPr>
        <xdr:cNvPr id="21" name="Picture 1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9725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19</xdr:row>
      <xdr:rowOff>123825</xdr:rowOff>
    </xdr:from>
    <xdr:to>
      <xdr:col>10</xdr:col>
      <xdr:colOff>638175</xdr:colOff>
      <xdr:row>19</xdr:row>
      <xdr:rowOff>457200</xdr:rowOff>
    </xdr:to>
    <xdr:pic>
      <xdr:nvPicPr>
        <xdr:cNvPr id="22" name="Picture 15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10258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21</xdr:row>
      <xdr:rowOff>123825</xdr:rowOff>
    </xdr:from>
    <xdr:to>
      <xdr:col>10</xdr:col>
      <xdr:colOff>676275</xdr:colOff>
      <xdr:row>21</xdr:row>
      <xdr:rowOff>457200</xdr:rowOff>
    </xdr:to>
    <xdr:pic>
      <xdr:nvPicPr>
        <xdr:cNvPr id="23" name="Picture 1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325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22</xdr:row>
      <xdr:rowOff>104775</xdr:rowOff>
    </xdr:from>
    <xdr:to>
      <xdr:col>10</xdr:col>
      <xdr:colOff>666750</xdr:colOff>
      <xdr:row>22</xdr:row>
      <xdr:rowOff>438150</xdr:rowOff>
    </xdr:to>
    <xdr:pic>
      <xdr:nvPicPr>
        <xdr:cNvPr id="24" name="Picture 15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95250</xdr:rowOff>
    </xdr:from>
    <xdr:to>
      <xdr:col>10</xdr:col>
      <xdr:colOff>676275</xdr:colOff>
      <xdr:row>20</xdr:row>
      <xdr:rowOff>428625</xdr:rowOff>
    </xdr:to>
    <xdr:pic>
      <xdr:nvPicPr>
        <xdr:cNvPr id="25" name="Picture 15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58150" y="10763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23</xdr:row>
      <xdr:rowOff>123825</xdr:rowOff>
    </xdr:from>
    <xdr:to>
      <xdr:col>10</xdr:col>
      <xdr:colOff>676275</xdr:colOff>
      <xdr:row>23</xdr:row>
      <xdr:rowOff>457200</xdr:rowOff>
    </xdr:to>
    <xdr:pic>
      <xdr:nvPicPr>
        <xdr:cNvPr id="26" name="Picture 1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123825</xdr:rowOff>
    </xdr:from>
    <xdr:to>
      <xdr:col>10</xdr:col>
      <xdr:colOff>676275</xdr:colOff>
      <xdr:row>24</xdr:row>
      <xdr:rowOff>457200</xdr:rowOff>
    </xdr:to>
    <xdr:pic>
      <xdr:nvPicPr>
        <xdr:cNvPr id="27" name="Picture 16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2925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25</xdr:row>
      <xdr:rowOff>123825</xdr:rowOff>
    </xdr:from>
    <xdr:to>
      <xdr:col>10</xdr:col>
      <xdr:colOff>647700</xdr:colOff>
      <xdr:row>25</xdr:row>
      <xdr:rowOff>457200</xdr:rowOff>
    </xdr:to>
    <xdr:pic>
      <xdr:nvPicPr>
        <xdr:cNvPr id="28" name="Picture 1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13458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26</xdr:row>
      <xdr:rowOff>123825</xdr:rowOff>
    </xdr:from>
    <xdr:to>
      <xdr:col>10</xdr:col>
      <xdr:colOff>638175</xdr:colOff>
      <xdr:row>26</xdr:row>
      <xdr:rowOff>457200</xdr:rowOff>
    </xdr:to>
    <xdr:pic>
      <xdr:nvPicPr>
        <xdr:cNvPr id="29" name="Picture 16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0050" y="13992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27</xdr:row>
      <xdr:rowOff>123825</xdr:rowOff>
    </xdr:from>
    <xdr:to>
      <xdr:col>10</xdr:col>
      <xdr:colOff>676275</xdr:colOff>
      <xdr:row>27</xdr:row>
      <xdr:rowOff>457200</xdr:rowOff>
    </xdr:to>
    <xdr:pic>
      <xdr:nvPicPr>
        <xdr:cNvPr id="30" name="Picture 1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4525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123825</xdr:rowOff>
    </xdr:from>
    <xdr:to>
      <xdr:col>10</xdr:col>
      <xdr:colOff>676275</xdr:colOff>
      <xdr:row>28</xdr:row>
      <xdr:rowOff>457200</xdr:rowOff>
    </xdr:to>
    <xdr:pic>
      <xdr:nvPicPr>
        <xdr:cNvPr id="31" name="Picture 1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5059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123825</xdr:rowOff>
    </xdr:from>
    <xdr:to>
      <xdr:col>10</xdr:col>
      <xdr:colOff>676275</xdr:colOff>
      <xdr:row>29</xdr:row>
      <xdr:rowOff>457200</xdr:rowOff>
    </xdr:to>
    <xdr:pic>
      <xdr:nvPicPr>
        <xdr:cNvPr id="32" name="Picture 16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5592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123825</xdr:rowOff>
    </xdr:from>
    <xdr:to>
      <xdr:col>10</xdr:col>
      <xdr:colOff>676275</xdr:colOff>
      <xdr:row>30</xdr:row>
      <xdr:rowOff>457200</xdr:rowOff>
    </xdr:to>
    <xdr:pic>
      <xdr:nvPicPr>
        <xdr:cNvPr id="33" name="Picture 1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6125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31</xdr:row>
      <xdr:rowOff>123825</xdr:rowOff>
    </xdr:from>
    <xdr:to>
      <xdr:col>10</xdr:col>
      <xdr:colOff>647700</xdr:colOff>
      <xdr:row>31</xdr:row>
      <xdr:rowOff>457200</xdr:rowOff>
    </xdr:to>
    <xdr:pic>
      <xdr:nvPicPr>
        <xdr:cNvPr id="34" name="Picture 16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9575" y="16659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32</xdr:row>
      <xdr:rowOff>104775</xdr:rowOff>
    </xdr:from>
    <xdr:to>
      <xdr:col>10</xdr:col>
      <xdr:colOff>676275</xdr:colOff>
      <xdr:row>32</xdr:row>
      <xdr:rowOff>438150</xdr:rowOff>
    </xdr:to>
    <xdr:pic>
      <xdr:nvPicPr>
        <xdr:cNvPr id="35" name="Picture 1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685800</xdr:colOff>
      <xdr:row>51</xdr:row>
      <xdr:rowOff>123825</xdr:rowOff>
    </xdr:to>
    <xdr:graphicFrame>
      <xdr:nvGraphicFramePr>
        <xdr:cNvPr id="1" name="Chart 1"/>
        <xdr:cNvGraphicFramePr/>
      </xdr:nvGraphicFramePr>
      <xdr:xfrm>
        <a:off x="9525" y="17621250"/>
        <a:ext cx="93154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190500</xdr:colOff>
      <xdr:row>4</xdr:row>
      <xdr:rowOff>104775</xdr:rowOff>
    </xdr:from>
    <xdr:to>
      <xdr:col>10</xdr:col>
      <xdr:colOff>666750</xdr:colOff>
      <xdr:row>4</xdr:row>
      <xdr:rowOff>438150</xdr:rowOff>
    </xdr:to>
    <xdr:pic>
      <xdr:nvPicPr>
        <xdr:cNvPr id="5" name="Picture 1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</xdr:row>
      <xdr:rowOff>104775</xdr:rowOff>
    </xdr:from>
    <xdr:to>
      <xdr:col>10</xdr:col>
      <xdr:colOff>666750</xdr:colOff>
      <xdr:row>3</xdr:row>
      <xdr:rowOff>438150</xdr:rowOff>
    </xdr:to>
    <xdr:pic>
      <xdr:nvPicPr>
        <xdr:cNvPr id="6" name="Picture 1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1704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</xdr:row>
      <xdr:rowOff>123825</xdr:rowOff>
    </xdr:from>
    <xdr:to>
      <xdr:col>10</xdr:col>
      <xdr:colOff>676275</xdr:colOff>
      <xdr:row>2</xdr:row>
      <xdr:rowOff>457200</xdr:rowOff>
    </xdr:to>
    <xdr:pic>
      <xdr:nvPicPr>
        <xdr:cNvPr id="7" name="Picture 1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190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5</xdr:row>
      <xdr:rowOff>123825</xdr:rowOff>
    </xdr:from>
    <xdr:to>
      <xdr:col>10</xdr:col>
      <xdr:colOff>676275</xdr:colOff>
      <xdr:row>5</xdr:row>
      <xdr:rowOff>457200</xdr:rowOff>
    </xdr:to>
    <xdr:pic>
      <xdr:nvPicPr>
        <xdr:cNvPr id="8" name="Picture 1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2790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6</xdr:row>
      <xdr:rowOff>104775</xdr:rowOff>
    </xdr:from>
    <xdr:to>
      <xdr:col>10</xdr:col>
      <xdr:colOff>666750</xdr:colOff>
      <xdr:row>6</xdr:row>
      <xdr:rowOff>438150</xdr:rowOff>
    </xdr:to>
    <xdr:pic>
      <xdr:nvPicPr>
        <xdr:cNvPr id="9" name="Picture 1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48625" y="3305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104775</xdr:rowOff>
    </xdr:from>
    <xdr:to>
      <xdr:col>10</xdr:col>
      <xdr:colOff>666750</xdr:colOff>
      <xdr:row>7</xdr:row>
      <xdr:rowOff>438150</xdr:rowOff>
    </xdr:to>
    <xdr:pic>
      <xdr:nvPicPr>
        <xdr:cNvPr id="10" name="Picture 13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133350</xdr:rowOff>
    </xdr:from>
    <xdr:to>
      <xdr:col>10</xdr:col>
      <xdr:colOff>676275</xdr:colOff>
      <xdr:row>11</xdr:row>
      <xdr:rowOff>466725</xdr:rowOff>
    </xdr:to>
    <xdr:pic>
      <xdr:nvPicPr>
        <xdr:cNvPr id="11" name="Picture 13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60007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9</xdr:row>
      <xdr:rowOff>85725</xdr:rowOff>
    </xdr:from>
    <xdr:to>
      <xdr:col>10</xdr:col>
      <xdr:colOff>666750</xdr:colOff>
      <xdr:row>9</xdr:row>
      <xdr:rowOff>419100</xdr:rowOff>
    </xdr:to>
    <xdr:pic>
      <xdr:nvPicPr>
        <xdr:cNvPr id="12" name="Picture 13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48625" y="4886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8</xdr:row>
      <xdr:rowOff>123825</xdr:rowOff>
    </xdr:from>
    <xdr:to>
      <xdr:col>10</xdr:col>
      <xdr:colOff>676275</xdr:colOff>
      <xdr:row>8</xdr:row>
      <xdr:rowOff>457200</xdr:rowOff>
    </xdr:to>
    <xdr:pic>
      <xdr:nvPicPr>
        <xdr:cNvPr id="13" name="Picture 1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4391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10</xdr:row>
      <xdr:rowOff>114300</xdr:rowOff>
    </xdr:from>
    <xdr:to>
      <xdr:col>10</xdr:col>
      <xdr:colOff>676275</xdr:colOff>
      <xdr:row>10</xdr:row>
      <xdr:rowOff>447675</xdr:rowOff>
    </xdr:to>
    <xdr:pic>
      <xdr:nvPicPr>
        <xdr:cNvPr id="14" name="Picture 1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12</xdr:row>
      <xdr:rowOff>114300</xdr:rowOff>
    </xdr:from>
    <xdr:to>
      <xdr:col>10</xdr:col>
      <xdr:colOff>657225</xdr:colOff>
      <xdr:row>12</xdr:row>
      <xdr:rowOff>447675</xdr:rowOff>
    </xdr:to>
    <xdr:pic>
      <xdr:nvPicPr>
        <xdr:cNvPr id="15" name="Picture 1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13</xdr:row>
      <xdr:rowOff>123825</xdr:rowOff>
    </xdr:from>
    <xdr:to>
      <xdr:col>10</xdr:col>
      <xdr:colOff>676275</xdr:colOff>
      <xdr:row>13</xdr:row>
      <xdr:rowOff>457200</xdr:rowOff>
    </xdr:to>
    <xdr:pic>
      <xdr:nvPicPr>
        <xdr:cNvPr id="16" name="Picture 14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7058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14</xdr:row>
      <xdr:rowOff>104775</xdr:rowOff>
    </xdr:from>
    <xdr:to>
      <xdr:col>10</xdr:col>
      <xdr:colOff>666750</xdr:colOff>
      <xdr:row>14</xdr:row>
      <xdr:rowOff>438150</xdr:rowOff>
    </xdr:to>
    <xdr:pic>
      <xdr:nvPicPr>
        <xdr:cNvPr id="17" name="Picture 1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7572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15</xdr:row>
      <xdr:rowOff>114300</xdr:rowOff>
    </xdr:from>
    <xdr:to>
      <xdr:col>10</xdr:col>
      <xdr:colOff>657225</xdr:colOff>
      <xdr:row>15</xdr:row>
      <xdr:rowOff>447675</xdr:rowOff>
    </xdr:to>
    <xdr:pic>
      <xdr:nvPicPr>
        <xdr:cNvPr id="18" name="Picture 1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16</xdr:row>
      <xdr:rowOff>123825</xdr:rowOff>
    </xdr:from>
    <xdr:to>
      <xdr:col>10</xdr:col>
      <xdr:colOff>676275</xdr:colOff>
      <xdr:row>16</xdr:row>
      <xdr:rowOff>457200</xdr:rowOff>
    </xdr:to>
    <xdr:pic>
      <xdr:nvPicPr>
        <xdr:cNvPr id="19" name="Picture 1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8658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17</xdr:row>
      <xdr:rowOff>123825</xdr:rowOff>
    </xdr:from>
    <xdr:to>
      <xdr:col>10</xdr:col>
      <xdr:colOff>676275</xdr:colOff>
      <xdr:row>17</xdr:row>
      <xdr:rowOff>457200</xdr:rowOff>
    </xdr:to>
    <xdr:pic>
      <xdr:nvPicPr>
        <xdr:cNvPr id="20" name="Picture 14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9191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18</xdr:row>
      <xdr:rowOff>114300</xdr:rowOff>
    </xdr:from>
    <xdr:to>
      <xdr:col>10</xdr:col>
      <xdr:colOff>657225</xdr:colOff>
      <xdr:row>18</xdr:row>
      <xdr:rowOff>447675</xdr:rowOff>
    </xdr:to>
    <xdr:pic>
      <xdr:nvPicPr>
        <xdr:cNvPr id="21" name="Picture 14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19</xdr:row>
      <xdr:rowOff>114300</xdr:rowOff>
    </xdr:from>
    <xdr:to>
      <xdr:col>10</xdr:col>
      <xdr:colOff>657225</xdr:colOff>
      <xdr:row>19</xdr:row>
      <xdr:rowOff>447675</xdr:rowOff>
    </xdr:to>
    <xdr:pic>
      <xdr:nvPicPr>
        <xdr:cNvPr id="22" name="Picture 14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123825</xdr:rowOff>
    </xdr:from>
    <xdr:to>
      <xdr:col>10</xdr:col>
      <xdr:colOff>676275</xdr:colOff>
      <xdr:row>20</xdr:row>
      <xdr:rowOff>457200</xdr:rowOff>
    </xdr:to>
    <xdr:pic>
      <xdr:nvPicPr>
        <xdr:cNvPr id="23" name="Picture 1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0791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104775</xdr:rowOff>
    </xdr:from>
    <xdr:to>
      <xdr:col>10</xdr:col>
      <xdr:colOff>666750</xdr:colOff>
      <xdr:row>21</xdr:row>
      <xdr:rowOff>438150</xdr:rowOff>
    </xdr:to>
    <xdr:pic>
      <xdr:nvPicPr>
        <xdr:cNvPr id="24" name="Picture 1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22</xdr:row>
      <xdr:rowOff>114300</xdr:rowOff>
    </xdr:from>
    <xdr:to>
      <xdr:col>10</xdr:col>
      <xdr:colOff>676275</xdr:colOff>
      <xdr:row>22</xdr:row>
      <xdr:rowOff>447675</xdr:rowOff>
    </xdr:to>
    <xdr:pic>
      <xdr:nvPicPr>
        <xdr:cNvPr id="25" name="Picture 15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58150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23</xdr:row>
      <xdr:rowOff>95250</xdr:rowOff>
    </xdr:from>
    <xdr:to>
      <xdr:col>10</xdr:col>
      <xdr:colOff>742950</xdr:colOff>
      <xdr:row>23</xdr:row>
      <xdr:rowOff>428625</xdr:rowOff>
    </xdr:to>
    <xdr:pic>
      <xdr:nvPicPr>
        <xdr:cNvPr id="26" name="Picture 15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124825" y="12363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123825</xdr:rowOff>
    </xdr:from>
    <xdr:to>
      <xdr:col>10</xdr:col>
      <xdr:colOff>676275</xdr:colOff>
      <xdr:row>24</xdr:row>
      <xdr:rowOff>457200</xdr:rowOff>
    </xdr:to>
    <xdr:pic>
      <xdr:nvPicPr>
        <xdr:cNvPr id="27" name="Picture 15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2925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123825</xdr:rowOff>
    </xdr:from>
    <xdr:to>
      <xdr:col>10</xdr:col>
      <xdr:colOff>676275</xdr:colOff>
      <xdr:row>25</xdr:row>
      <xdr:rowOff>457200</xdr:rowOff>
    </xdr:to>
    <xdr:pic>
      <xdr:nvPicPr>
        <xdr:cNvPr id="28" name="Picture 1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34588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26</xdr:row>
      <xdr:rowOff>123825</xdr:rowOff>
    </xdr:from>
    <xdr:to>
      <xdr:col>10</xdr:col>
      <xdr:colOff>676275</xdr:colOff>
      <xdr:row>26</xdr:row>
      <xdr:rowOff>457200</xdr:rowOff>
    </xdr:to>
    <xdr:pic>
      <xdr:nvPicPr>
        <xdr:cNvPr id="29" name="Picture 15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3992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27</xdr:row>
      <xdr:rowOff>123825</xdr:rowOff>
    </xdr:from>
    <xdr:to>
      <xdr:col>10</xdr:col>
      <xdr:colOff>676275</xdr:colOff>
      <xdr:row>27</xdr:row>
      <xdr:rowOff>457200</xdr:rowOff>
    </xdr:to>
    <xdr:pic>
      <xdr:nvPicPr>
        <xdr:cNvPr id="30" name="Picture 15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45256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114300</xdr:rowOff>
    </xdr:from>
    <xdr:to>
      <xdr:col>10</xdr:col>
      <xdr:colOff>676275</xdr:colOff>
      <xdr:row>28</xdr:row>
      <xdr:rowOff>447675</xdr:rowOff>
    </xdr:to>
    <xdr:pic>
      <xdr:nvPicPr>
        <xdr:cNvPr id="31" name="Picture 1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114300</xdr:rowOff>
    </xdr:from>
    <xdr:to>
      <xdr:col>10</xdr:col>
      <xdr:colOff>676275</xdr:colOff>
      <xdr:row>29</xdr:row>
      <xdr:rowOff>447675</xdr:rowOff>
    </xdr:to>
    <xdr:pic>
      <xdr:nvPicPr>
        <xdr:cNvPr id="32" name="Picture 1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30</xdr:row>
      <xdr:rowOff>133350</xdr:rowOff>
    </xdr:from>
    <xdr:to>
      <xdr:col>10</xdr:col>
      <xdr:colOff>676275</xdr:colOff>
      <xdr:row>30</xdr:row>
      <xdr:rowOff>466725</xdr:rowOff>
    </xdr:to>
    <xdr:pic>
      <xdr:nvPicPr>
        <xdr:cNvPr id="33" name="Picture 16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58150" y="161353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31</xdr:row>
      <xdr:rowOff>114300</xdr:rowOff>
    </xdr:from>
    <xdr:to>
      <xdr:col>10</xdr:col>
      <xdr:colOff>657225</xdr:colOff>
      <xdr:row>31</xdr:row>
      <xdr:rowOff>447675</xdr:rowOff>
    </xdr:to>
    <xdr:pic>
      <xdr:nvPicPr>
        <xdr:cNvPr id="34" name="Picture 16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39100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200025</xdr:colOff>
      <xdr:row>2</xdr:row>
      <xdr:rowOff>95250</xdr:rowOff>
    </xdr:from>
    <xdr:to>
      <xdr:col>10</xdr:col>
      <xdr:colOff>676275</xdr:colOff>
      <xdr:row>2</xdr:row>
      <xdr:rowOff>428625</xdr:rowOff>
    </xdr:to>
    <xdr:pic>
      <xdr:nvPicPr>
        <xdr:cNvPr id="5" name="Picture 13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58150" y="1162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</xdr:row>
      <xdr:rowOff>114300</xdr:rowOff>
    </xdr:from>
    <xdr:to>
      <xdr:col>10</xdr:col>
      <xdr:colOff>676275</xdr:colOff>
      <xdr:row>3</xdr:row>
      <xdr:rowOff>447675</xdr:rowOff>
    </xdr:to>
    <xdr:pic>
      <xdr:nvPicPr>
        <xdr:cNvPr id="6" name="Picture 13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714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4</xdr:row>
      <xdr:rowOff>104775</xdr:rowOff>
    </xdr:from>
    <xdr:to>
      <xdr:col>10</xdr:col>
      <xdr:colOff>676275</xdr:colOff>
      <xdr:row>4</xdr:row>
      <xdr:rowOff>438150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2238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5</xdr:row>
      <xdr:rowOff>95250</xdr:rowOff>
    </xdr:from>
    <xdr:to>
      <xdr:col>10</xdr:col>
      <xdr:colOff>647700</xdr:colOff>
      <xdr:row>5</xdr:row>
      <xdr:rowOff>428625</xdr:rowOff>
    </xdr:to>
    <xdr:pic>
      <xdr:nvPicPr>
        <xdr:cNvPr id="8" name="Picture 1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2762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6</xdr:row>
      <xdr:rowOff>95250</xdr:rowOff>
    </xdr:from>
    <xdr:to>
      <xdr:col>10</xdr:col>
      <xdr:colOff>647700</xdr:colOff>
      <xdr:row>6</xdr:row>
      <xdr:rowOff>428625</xdr:rowOff>
    </xdr:to>
    <xdr:pic>
      <xdr:nvPicPr>
        <xdr:cNvPr id="9" name="Picture 13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32956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7</xdr:row>
      <xdr:rowOff>95250</xdr:rowOff>
    </xdr:from>
    <xdr:to>
      <xdr:col>10</xdr:col>
      <xdr:colOff>666750</xdr:colOff>
      <xdr:row>7</xdr:row>
      <xdr:rowOff>428625</xdr:rowOff>
    </xdr:to>
    <xdr:pic>
      <xdr:nvPicPr>
        <xdr:cNvPr id="10" name="Picture 13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48625" y="3829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8</xdr:row>
      <xdr:rowOff>85725</xdr:rowOff>
    </xdr:from>
    <xdr:to>
      <xdr:col>10</xdr:col>
      <xdr:colOff>695325</xdr:colOff>
      <xdr:row>8</xdr:row>
      <xdr:rowOff>419100</xdr:rowOff>
    </xdr:to>
    <xdr:pic>
      <xdr:nvPicPr>
        <xdr:cNvPr id="11" name="Picture 1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77200" y="43529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9</xdr:row>
      <xdr:rowOff>114300</xdr:rowOff>
    </xdr:from>
    <xdr:to>
      <xdr:col>10</xdr:col>
      <xdr:colOff>676275</xdr:colOff>
      <xdr:row>9</xdr:row>
      <xdr:rowOff>447675</xdr:rowOff>
    </xdr:to>
    <xdr:pic>
      <xdr:nvPicPr>
        <xdr:cNvPr id="12" name="Picture 13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4914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10</xdr:row>
      <xdr:rowOff>114300</xdr:rowOff>
    </xdr:from>
    <xdr:to>
      <xdr:col>10</xdr:col>
      <xdr:colOff>657225</xdr:colOff>
      <xdr:row>10</xdr:row>
      <xdr:rowOff>447675</xdr:rowOff>
    </xdr:to>
    <xdr:pic>
      <xdr:nvPicPr>
        <xdr:cNvPr id="13" name="Picture 14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39100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11</xdr:row>
      <xdr:rowOff>114300</xdr:rowOff>
    </xdr:from>
    <xdr:to>
      <xdr:col>10</xdr:col>
      <xdr:colOff>657225</xdr:colOff>
      <xdr:row>11</xdr:row>
      <xdr:rowOff>447675</xdr:rowOff>
    </xdr:to>
    <xdr:pic>
      <xdr:nvPicPr>
        <xdr:cNvPr id="14" name="Picture 14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5981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12</xdr:row>
      <xdr:rowOff>114300</xdr:rowOff>
    </xdr:from>
    <xdr:to>
      <xdr:col>10</xdr:col>
      <xdr:colOff>704850</xdr:colOff>
      <xdr:row>12</xdr:row>
      <xdr:rowOff>447675</xdr:rowOff>
    </xdr:to>
    <xdr:pic>
      <xdr:nvPicPr>
        <xdr:cNvPr id="15" name="Picture 14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86725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13</xdr:row>
      <xdr:rowOff>114300</xdr:rowOff>
    </xdr:from>
    <xdr:to>
      <xdr:col>10</xdr:col>
      <xdr:colOff>657225</xdr:colOff>
      <xdr:row>13</xdr:row>
      <xdr:rowOff>447675</xdr:rowOff>
    </xdr:to>
    <xdr:pic>
      <xdr:nvPicPr>
        <xdr:cNvPr id="16" name="Picture 1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7048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14</xdr:row>
      <xdr:rowOff>114300</xdr:rowOff>
    </xdr:from>
    <xdr:to>
      <xdr:col>10</xdr:col>
      <xdr:colOff>666750</xdr:colOff>
      <xdr:row>14</xdr:row>
      <xdr:rowOff>447675</xdr:rowOff>
    </xdr:to>
    <xdr:pic>
      <xdr:nvPicPr>
        <xdr:cNvPr id="17" name="Picture 14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48625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15</xdr:row>
      <xdr:rowOff>95250</xdr:rowOff>
    </xdr:from>
    <xdr:to>
      <xdr:col>10</xdr:col>
      <xdr:colOff>647700</xdr:colOff>
      <xdr:row>15</xdr:row>
      <xdr:rowOff>428625</xdr:rowOff>
    </xdr:to>
    <xdr:pic>
      <xdr:nvPicPr>
        <xdr:cNvPr id="18" name="Picture 14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80962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16</xdr:row>
      <xdr:rowOff>104775</xdr:rowOff>
    </xdr:from>
    <xdr:to>
      <xdr:col>10</xdr:col>
      <xdr:colOff>647700</xdr:colOff>
      <xdr:row>16</xdr:row>
      <xdr:rowOff>438150</xdr:rowOff>
    </xdr:to>
    <xdr:pic>
      <xdr:nvPicPr>
        <xdr:cNvPr id="19" name="Picture 1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9575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17</xdr:row>
      <xdr:rowOff>95250</xdr:rowOff>
    </xdr:from>
    <xdr:to>
      <xdr:col>10</xdr:col>
      <xdr:colOff>647700</xdr:colOff>
      <xdr:row>17</xdr:row>
      <xdr:rowOff>428625</xdr:rowOff>
    </xdr:to>
    <xdr:pic>
      <xdr:nvPicPr>
        <xdr:cNvPr id="20" name="Picture 1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9575" y="91630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18</xdr:row>
      <xdr:rowOff>104775</xdr:rowOff>
    </xdr:from>
    <xdr:to>
      <xdr:col>10</xdr:col>
      <xdr:colOff>695325</xdr:colOff>
      <xdr:row>18</xdr:row>
      <xdr:rowOff>438150</xdr:rowOff>
    </xdr:to>
    <xdr:pic>
      <xdr:nvPicPr>
        <xdr:cNvPr id="21" name="Picture 14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77200" y="9705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19</xdr:row>
      <xdr:rowOff>114300</xdr:rowOff>
    </xdr:from>
    <xdr:to>
      <xdr:col>10</xdr:col>
      <xdr:colOff>657225</xdr:colOff>
      <xdr:row>19</xdr:row>
      <xdr:rowOff>447675</xdr:rowOff>
    </xdr:to>
    <xdr:pic>
      <xdr:nvPicPr>
        <xdr:cNvPr id="22" name="Picture 14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20</xdr:row>
      <xdr:rowOff>114300</xdr:rowOff>
    </xdr:from>
    <xdr:to>
      <xdr:col>10</xdr:col>
      <xdr:colOff>657225</xdr:colOff>
      <xdr:row>20</xdr:row>
      <xdr:rowOff>447675</xdr:rowOff>
    </xdr:to>
    <xdr:pic>
      <xdr:nvPicPr>
        <xdr:cNvPr id="23" name="Picture 1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10782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21</xdr:row>
      <xdr:rowOff>104775</xdr:rowOff>
    </xdr:from>
    <xdr:to>
      <xdr:col>10</xdr:col>
      <xdr:colOff>685800</xdr:colOff>
      <xdr:row>21</xdr:row>
      <xdr:rowOff>438150</xdr:rowOff>
    </xdr:to>
    <xdr:pic>
      <xdr:nvPicPr>
        <xdr:cNvPr id="24" name="Picture 15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6767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22</xdr:row>
      <xdr:rowOff>104775</xdr:rowOff>
    </xdr:from>
    <xdr:to>
      <xdr:col>10</xdr:col>
      <xdr:colOff>685800</xdr:colOff>
      <xdr:row>22</xdr:row>
      <xdr:rowOff>438150</xdr:rowOff>
    </xdr:to>
    <xdr:pic>
      <xdr:nvPicPr>
        <xdr:cNvPr id="25" name="Picture 1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67675" y="11839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23</xdr:row>
      <xdr:rowOff>114300</xdr:rowOff>
    </xdr:from>
    <xdr:to>
      <xdr:col>10</xdr:col>
      <xdr:colOff>657225</xdr:colOff>
      <xdr:row>23</xdr:row>
      <xdr:rowOff>447675</xdr:rowOff>
    </xdr:to>
    <xdr:pic>
      <xdr:nvPicPr>
        <xdr:cNvPr id="26" name="Picture 15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12382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24</xdr:row>
      <xdr:rowOff>114300</xdr:rowOff>
    </xdr:from>
    <xdr:to>
      <xdr:col>10</xdr:col>
      <xdr:colOff>657225</xdr:colOff>
      <xdr:row>24</xdr:row>
      <xdr:rowOff>447675</xdr:rowOff>
    </xdr:to>
    <xdr:pic>
      <xdr:nvPicPr>
        <xdr:cNvPr id="27" name="Picture 15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12915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25</xdr:row>
      <xdr:rowOff>104775</xdr:rowOff>
    </xdr:from>
    <xdr:to>
      <xdr:col>10</xdr:col>
      <xdr:colOff>676275</xdr:colOff>
      <xdr:row>25</xdr:row>
      <xdr:rowOff>438150</xdr:rowOff>
    </xdr:to>
    <xdr:pic>
      <xdr:nvPicPr>
        <xdr:cNvPr id="28" name="Picture 1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3439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26</xdr:row>
      <xdr:rowOff>104775</xdr:rowOff>
    </xdr:from>
    <xdr:to>
      <xdr:col>10</xdr:col>
      <xdr:colOff>647700</xdr:colOff>
      <xdr:row>26</xdr:row>
      <xdr:rowOff>438150</xdr:rowOff>
    </xdr:to>
    <xdr:pic>
      <xdr:nvPicPr>
        <xdr:cNvPr id="29" name="Picture 15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9575" y="13973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27</xdr:row>
      <xdr:rowOff>104775</xdr:rowOff>
    </xdr:from>
    <xdr:to>
      <xdr:col>10</xdr:col>
      <xdr:colOff>647700</xdr:colOff>
      <xdr:row>27</xdr:row>
      <xdr:rowOff>438150</xdr:rowOff>
    </xdr:to>
    <xdr:pic>
      <xdr:nvPicPr>
        <xdr:cNvPr id="30" name="Picture 15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29575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28</xdr:row>
      <xdr:rowOff>114300</xdr:rowOff>
    </xdr:from>
    <xdr:to>
      <xdr:col>10</xdr:col>
      <xdr:colOff>657225</xdr:colOff>
      <xdr:row>28</xdr:row>
      <xdr:rowOff>447675</xdr:rowOff>
    </xdr:to>
    <xdr:pic>
      <xdr:nvPicPr>
        <xdr:cNvPr id="31" name="Picture 15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15049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114300</xdr:rowOff>
    </xdr:from>
    <xdr:to>
      <xdr:col>10</xdr:col>
      <xdr:colOff>676275</xdr:colOff>
      <xdr:row>29</xdr:row>
      <xdr:rowOff>447675</xdr:rowOff>
    </xdr:to>
    <xdr:pic>
      <xdr:nvPicPr>
        <xdr:cNvPr id="32" name="Picture 1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58150" y="15582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30</xdr:row>
      <xdr:rowOff>114300</xdr:rowOff>
    </xdr:from>
    <xdr:to>
      <xdr:col>10</xdr:col>
      <xdr:colOff>657225</xdr:colOff>
      <xdr:row>30</xdr:row>
      <xdr:rowOff>447675</xdr:rowOff>
    </xdr:to>
    <xdr:pic>
      <xdr:nvPicPr>
        <xdr:cNvPr id="33" name="Picture 16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39100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31</xdr:row>
      <xdr:rowOff>104775</xdr:rowOff>
    </xdr:from>
    <xdr:to>
      <xdr:col>10</xdr:col>
      <xdr:colOff>676275</xdr:colOff>
      <xdr:row>31</xdr:row>
      <xdr:rowOff>438150</xdr:rowOff>
    </xdr:to>
    <xdr:pic>
      <xdr:nvPicPr>
        <xdr:cNvPr id="34" name="Picture 1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6640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32</xdr:row>
      <xdr:rowOff>104775</xdr:rowOff>
    </xdr:from>
    <xdr:to>
      <xdr:col>10</xdr:col>
      <xdr:colOff>676275</xdr:colOff>
      <xdr:row>32</xdr:row>
      <xdr:rowOff>438150</xdr:rowOff>
    </xdr:to>
    <xdr:pic>
      <xdr:nvPicPr>
        <xdr:cNvPr id="35" name="Picture 16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58150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11</xdr:col>
      <xdr:colOff>704850</xdr:colOff>
      <xdr:row>52</xdr:row>
      <xdr:rowOff>133350</xdr:rowOff>
    </xdr:to>
    <xdr:graphicFrame>
      <xdr:nvGraphicFramePr>
        <xdr:cNvPr id="1" name="Chart 1"/>
        <xdr:cNvGraphicFramePr/>
      </xdr:nvGraphicFramePr>
      <xdr:xfrm>
        <a:off x="9525" y="17621250"/>
        <a:ext cx="93345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66</xdr:row>
      <xdr:rowOff>9525</xdr:rowOff>
    </xdr:from>
    <xdr:to>
      <xdr:col>11</xdr:col>
      <xdr:colOff>704850</xdr:colOff>
      <xdr:row>85</xdr:row>
      <xdr:rowOff>47625</xdr:rowOff>
    </xdr:to>
    <xdr:graphicFrame>
      <xdr:nvGraphicFramePr>
        <xdr:cNvPr id="2" name="Chart 2"/>
        <xdr:cNvGraphicFramePr/>
      </xdr:nvGraphicFramePr>
      <xdr:xfrm>
        <a:off x="9525" y="23269575"/>
        <a:ext cx="933450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85</xdr:row>
      <xdr:rowOff>0</xdr:rowOff>
    </xdr:from>
    <xdr:to>
      <xdr:col>11</xdr:col>
      <xdr:colOff>695325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9525" y="26517600"/>
        <a:ext cx="932497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52</xdr:row>
      <xdr:rowOff>28575</xdr:rowOff>
    </xdr:from>
    <xdr:to>
      <xdr:col>11</xdr:col>
      <xdr:colOff>704850</xdr:colOff>
      <xdr:row>66</xdr:row>
      <xdr:rowOff>19050</xdr:rowOff>
    </xdr:to>
    <xdr:graphicFrame>
      <xdr:nvGraphicFramePr>
        <xdr:cNvPr id="4" name="Chart 4"/>
        <xdr:cNvGraphicFramePr/>
      </xdr:nvGraphicFramePr>
      <xdr:xfrm>
        <a:off x="9525" y="20888325"/>
        <a:ext cx="93345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209550</xdr:colOff>
      <xdr:row>2</xdr:row>
      <xdr:rowOff>114300</xdr:rowOff>
    </xdr:from>
    <xdr:to>
      <xdr:col>10</xdr:col>
      <xdr:colOff>685800</xdr:colOff>
      <xdr:row>2</xdr:row>
      <xdr:rowOff>447675</xdr:rowOff>
    </xdr:to>
    <xdr:pic>
      <xdr:nvPicPr>
        <xdr:cNvPr id="5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181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</xdr:row>
      <xdr:rowOff>123825</xdr:rowOff>
    </xdr:from>
    <xdr:to>
      <xdr:col>10</xdr:col>
      <xdr:colOff>695325</xdr:colOff>
      <xdr:row>3</xdr:row>
      <xdr:rowOff>457200</xdr:rowOff>
    </xdr:to>
    <xdr:pic>
      <xdr:nvPicPr>
        <xdr:cNvPr id="6" name="Picture 1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1724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4</xdr:row>
      <xdr:rowOff>123825</xdr:rowOff>
    </xdr:from>
    <xdr:to>
      <xdr:col>10</xdr:col>
      <xdr:colOff>695325</xdr:colOff>
      <xdr:row>4</xdr:row>
      <xdr:rowOff>457200</xdr:rowOff>
    </xdr:to>
    <xdr:pic>
      <xdr:nvPicPr>
        <xdr:cNvPr id="7" name="Picture 1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22574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5</xdr:row>
      <xdr:rowOff>114300</xdr:rowOff>
    </xdr:from>
    <xdr:to>
      <xdr:col>10</xdr:col>
      <xdr:colOff>685800</xdr:colOff>
      <xdr:row>5</xdr:row>
      <xdr:rowOff>447675</xdr:rowOff>
    </xdr:to>
    <xdr:pic>
      <xdr:nvPicPr>
        <xdr:cNvPr id="8" name="Picture 1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2781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6</xdr:row>
      <xdr:rowOff>123825</xdr:rowOff>
    </xdr:from>
    <xdr:to>
      <xdr:col>10</xdr:col>
      <xdr:colOff>695325</xdr:colOff>
      <xdr:row>6</xdr:row>
      <xdr:rowOff>457200</xdr:rowOff>
    </xdr:to>
    <xdr:pic>
      <xdr:nvPicPr>
        <xdr:cNvPr id="9" name="Picture 1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33242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7</xdr:row>
      <xdr:rowOff>104775</xdr:rowOff>
    </xdr:from>
    <xdr:to>
      <xdr:col>10</xdr:col>
      <xdr:colOff>657225</xdr:colOff>
      <xdr:row>7</xdr:row>
      <xdr:rowOff>438150</xdr:rowOff>
    </xdr:to>
    <xdr:pic>
      <xdr:nvPicPr>
        <xdr:cNvPr id="10" name="Picture 1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3838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114300</xdr:rowOff>
    </xdr:from>
    <xdr:to>
      <xdr:col>10</xdr:col>
      <xdr:colOff>638175</xdr:colOff>
      <xdr:row>10</xdr:row>
      <xdr:rowOff>447675</xdr:rowOff>
    </xdr:to>
    <xdr:pic>
      <xdr:nvPicPr>
        <xdr:cNvPr id="11" name="Picture 14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0050" y="5448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8</xdr:row>
      <xdr:rowOff>114300</xdr:rowOff>
    </xdr:from>
    <xdr:to>
      <xdr:col>10</xdr:col>
      <xdr:colOff>647700</xdr:colOff>
      <xdr:row>8</xdr:row>
      <xdr:rowOff>447675</xdr:rowOff>
    </xdr:to>
    <xdr:pic>
      <xdr:nvPicPr>
        <xdr:cNvPr id="12" name="Picture 1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29575" y="4381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9</xdr:row>
      <xdr:rowOff>104775</xdr:rowOff>
    </xdr:from>
    <xdr:to>
      <xdr:col>10</xdr:col>
      <xdr:colOff>666750</xdr:colOff>
      <xdr:row>9</xdr:row>
      <xdr:rowOff>438150</xdr:rowOff>
    </xdr:to>
    <xdr:pic>
      <xdr:nvPicPr>
        <xdr:cNvPr id="13" name="Picture 1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49053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11</xdr:row>
      <xdr:rowOff>104775</xdr:rowOff>
    </xdr:from>
    <xdr:to>
      <xdr:col>10</xdr:col>
      <xdr:colOff>666750</xdr:colOff>
      <xdr:row>11</xdr:row>
      <xdr:rowOff>438150</xdr:rowOff>
    </xdr:to>
    <xdr:pic>
      <xdr:nvPicPr>
        <xdr:cNvPr id="14" name="Picture 1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5972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12</xdr:row>
      <xdr:rowOff>114300</xdr:rowOff>
    </xdr:from>
    <xdr:to>
      <xdr:col>10</xdr:col>
      <xdr:colOff>638175</xdr:colOff>
      <xdr:row>12</xdr:row>
      <xdr:rowOff>447675</xdr:rowOff>
    </xdr:to>
    <xdr:pic>
      <xdr:nvPicPr>
        <xdr:cNvPr id="15" name="Picture 1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0050" y="6515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13</xdr:row>
      <xdr:rowOff>104775</xdr:rowOff>
    </xdr:from>
    <xdr:to>
      <xdr:col>10</xdr:col>
      <xdr:colOff>666750</xdr:colOff>
      <xdr:row>13</xdr:row>
      <xdr:rowOff>438150</xdr:rowOff>
    </xdr:to>
    <xdr:pic>
      <xdr:nvPicPr>
        <xdr:cNvPr id="16" name="Picture 14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70389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16</xdr:row>
      <xdr:rowOff>104775</xdr:rowOff>
    </xdr:from>
    <xdr:to>
      <xdr:col>10</xdr:col>
      <xdr:colOff>666750</xdr:colOff>
      <xdr:row>16</xdr:row>
      <xdr:rowOff>438150</xdr:rowOff>
    </xdr:to>
    <xdr:pic>
      <xdr:nvPicPr>
        <xdr:cNvPr id="17" name="Picture 1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48625" y="8639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14</xdr:row>
      <xdr:rowOff>114300</xdr:rowOff>
    </xdr:from>
    <xdr:to>
      <xdr:col>10</xdr:col>
      <xdr:colOff>638175</xdr:colOff>
      <xdr:row>14</xdr:row>
      <xdr:rowOff>447675</xdr:rowOff>
    </xdr:to>
    <xdr:pic>
      <xdr:nvPicPr>
        <xdr:cNvPr id="18" name="Picture 14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0050" y="7581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15</xdr:row>
      <xdr:rowOff>114300</xdr:rowOff>
    </xdr:from>
    <xdr:to>
      <xdr:col>10</xdr:col>
      <xdr:colOff>666750</xdr:colOff>
      <xdr:row>15</xdr:row>
      <xdr:rowOff>447675</xdr:rowOff>
    </xdr:to>
    <xdr:pic>
      <xdr:nvPicPr>
        <xdr:cNvPr id="19" name="Picture 14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48625" y="8115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17</xdr:row>
      <xdr:rowOff>104775</xdr:rowOff>
    </xdr:from>
    <xdr:to>
      <xdr:col>10</xdr:col>
      <xdr:colOff>666750</xdr:colOff>
      <xdr:row>17</xdr:row>
      <xdr:rowOff>438150</xdr:rowOff>
    </xdr:to>
    <xdr:pic>
      <xdr:nvPicPr>
        <xdr:cNvPr id="20" name="Picture 14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9172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18</xdr:row>
      <xdr:rowOff>114300</xdr:rowOff>
    </xdr:from>
    <xdr:to>
      <xdr:col>10</xdr:col>
      <xdr:colOff>666750</xdr:colOff>
      <xdr:row>18</xdr:row>
      <xdr:rowOff>447675</xdr:rowOff>
    </xdr:to>
    <xdr:pic>
      <xdr:nvPicPr>
        <xdr:cNvPr id="21" name="Picture 15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48625" y="97155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19</xdr:row>
      <xdr:rowOff>114300</xdr:rowOff>
    </xdr:from>
    <xdr:to>
      <xdr:col>10</xdr:col>
      <xdr:colOff>685800</xdr:colOff>
      <xdr:row>19</xdr:row>
      <xdr:rowOff>447675</xdr:rowOff>
    </xdr:to>
    <xdr:pic>
      <xdr:nvPicPr>
        <xdr:cNvPr id="22" name="Picture 1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02489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20</xdr:row>
      <xdr:rowOff>104775</xdr:rowOff>
    </xdr:from>
    <xdr:to>
      <xdr:col>10</xdr:col>
      <xdr:colOff>676275</xdr:colOff>
      <xdr:row>20</xdr:row>
      <xdr:rowOff>438150</xdr:rowOff>
    </xdr:to>
    <xdr:pic>
      <xdr:nvPicPr>
        <xdr:cNvPr id="23" name="Picture 15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58150" y="107727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21</xdr:row>
      <xdr:rowOff>104775</xdr:rowOff>
    </xdr:from>
    <xdr:to>
      <xdr:col>10</xdr:col>
      <xdr:colOff>666750</xdr:colOff>
      <xdr:row>21</xdr:row>
      <xdr:rowOff>438150</xdr:rowOff>
    </xdr:to>
    <xdr:pic>
      <xdr:nvPicPr>
        <xdr:cNvPr id="24" name="Picture 15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48625" y="113061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22</xdr:row>
      <xdr:rowOff>114300</xdr:rowOff>
    </xdr:from>
    <xdr:to>
      <xdr:col>10</xdr:col>
      <xdr:colOff>638175</xdr:colOff>
      <xdr:row>22</xdr:row>
      <xdr:rowOff>447675</xdr:rowOff>
    </xdr:to>
    <xdr:pic>
      <xdr:nvPicPr>
        <xdr:cNvPr id="25" name="Picture 15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0050" y="118491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23</xdr:row>
      <xdr:rowOff>123825</xdr:rowOff>
    </xdr:from>
    <xdr:to>
      <xdr:col>10</xdr:col>
      <xdr:colOff>695325</xdr:colOff>
      <xdr:row>23</xdr:row>
      <xdr:rowOff>457200</xdr:rowOff>
    </xdr:to>
    <xdr:pic>
      <xdr:nvPicPr>
        <xdr:cNvPr id="26" name="Picture 15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77200" y="123920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24</xdr:row>
      <xdr:rowOff>95250</xdr:rowOff>
    </xdr:from>
    <xdr:to>
      <xdr:col>10</xdr:col>
      <xdr:colOff>676275</xdr:colOff>
      <xdr:row>24</xdr:row>
      <xdr:rowOff>428625</xdr:rowOff>
    </xdr:to>
    <xdr:pic>
      <xdr:nvPicPr>
        <xdr:cNvPr id="27" name="Picture 15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58150" y="12896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25</xdr:row>
      <xdr:rowOff>114300</xdr:rowOff>
    </xdr:from>
    <xdr:to>
      <xdr:col>10</xdr:col>
      <xdr:colOff>685800</xdr:colOff>
      <xdr:row>25</xdr:row>
      <xdr:rowOff>447675</xdr:rowOff>
    </xdr:to>
    <xdr:pic>
      <xdr:nvPicPr>
        <xdr:cNvPr id="28" name="Picture 15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3449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26</xdr:row>
      <xdr:rowOff>114300</xdr:rowOff>
    </xdr:from>
    <xdr:to>
      <xdr:col>10</xdr:col>
      <xdr:colOff>638175</xdr:colOff>
      <xdr:row>26</xdr:row>
      <xdr:rowOff>447675</xdr:rowOff>
    </xdr:to>
    <xdr:pic>
      <xdr:nvPicPr>
        <xdr:cNvPr id="29" name="Picture 15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20050" y="13982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27</xdr:row>
      <xdr:rowOff>104775</xdr:rowOff>
    </xdr:from>
    <xdr:to>
      <xdr:col>10</xdr:col>
      <xdr:colOff>695325</xdr:colOff>
      <xdr:row>27</xdr:row>
      <xdr:rowOff>438150</xdr:rowOff>
    </xdr:to>
    <xdr:pic>
      <xdr:nvPicPr>
        <xdr:cNvPr id="30" name="Picture 1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77200" y="14506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28</xdr:row>
      <xdr:rowOff>95250</xdr:rowOff>
    </xdr:from>
    <xdr:to>
      <xdr:col>10</xdr:col>
      <xdr:colOff>676275</xdr:colOff>
      <xdr:row>28</xdr:row>
      <xdr:rowOff>428625</xdr:rowOff>
    </xdr:to>
    <xdr:pic>
      <xdr:nvPicPr>
        <xdr:cNvPr id="31" name="Picture 16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58150" y="150304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200025</xdr:colOff>
      <xdr:row>29</xdr:row>
      <xdr:rowOff>95250</xdr:rowOff>
    </xdr:from>
    <xdr:to>
      <xdr:col>10</xdr:col>
      <xdr:colOff>676275</xdr:colOff>
      <xdr:row>29</xdr:row>
      <xdr:rowOff>428625</xdr:rowOff>
    </xdr:to>
    <xdr:pic>
      <xdr:nvPicPr>
        <xdr:cNvPr id="32" name="Picture 16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58150" y="1556385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30</xdr:row>
      <xdr:rowOff>114300</xdr:rowOff>
    </xdr:from>
    <xdr:to>
      <xdr:col>10</xdr:col>
      <xdr:colOff>666750</xdr:colOff>
      <xdr:row>30</xdr:row>
      <xdr:rowOff>447675</xdr:rowOff>
    </xdr:to>
    <xdr:pic>
      <xdr:nvPicPr>
        <xdr:cNvPr id="33" name="Picture 16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48625" y="161163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31</xdr:row>
      <xdr:rowOff>114300</xdr:rowOff>
    </xdr:from>
    <xdr:to>
      <xdr:col>10</xdr:col>
      <xdr:colOff>685800</xdr:colOff>
      <xdr:row>31</xdr:row>
      <xdr:rowOff>447675</xdr:rowOff>
    </xdr:to>
    <xdr:pic>
      <xdr:nvPicPr>
        <xdr:cNvPr id="34" name="Picture 1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67675" y="16649700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219075</xdr:colOff>
      <xdr:row>32</xdr:row>
      <xdr:rowOff>104775</xdr:rowOff>
    </xdr:from>
    <xdr:to>
      <xdr:col>10</xdr:col>
      <xdr:colOff>695325</xdr:colOff>
      <xdr:row>32</xdr:row>
      <xdr:rowOff>438150</xdr:rowOff>
    </xdr:to>
    <xdr:pic>
      <xdr:nvPicPr>
        <xdr:cNvPr id="35" name="Picture 16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77200" y="1717357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64" t="s">
        <v>16</v>
      </c>
      <c r="C1" s="65"/>
      <c r="D1" s="64" t="s">
        <v>17</v>
      </c>
      <c r="E1" s="65"/>
      <c r="F1" s="64" t="s">
        <v>15</v>
      </c>
      <c r="G1" s="74"/>
      <c r="H1" s="75"/>
      <c r="I1" s="64" t="s">
        <v>1</v>
      </c>
      <c r="J1" s="65"/>
      <c r="K1" s="70" t="s">
        <v>8</v>
      </c>
      <c r="L1" s="68" t="s">
        <v>10</v>
      </c>
      <c r="M1" s="72" t="s">
        <v>2</v>
      </c>
      <c r="N1" s="76" t="s">
        <v>19</v>
      </c>
      <c r="O1" s="76" t="s">
        <v>20</v>
      </c>
      <c r="P1" s="66" t="s">
        <v>21</v>
      </c>
      <c r="Q1" s="76" t="s">
        <v>14</v>
      </c>
      <c r="R1" s="76" t="s">
        <v>51</v>
      </c>
      <c r="S1" s="66" t="s">
        <v>52</v>
      </c>
      <c r="T1" s="78" t="s">
        <v>53</v>
      </c>
    </row>
    <row r="2" spans="1:20" ht="42" customHeight="1">
      <c r="A2" s="22" t="s">
        <v>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1"/>
      <c r="L2" s="69"/>
      <c r="M2" s="73"/>
      <c r="N2" s="77"/>
      <c r="O2" s="77"/>
      <c r="P2" s="67"/>
      <c r="Q2" s="82"/>
      <c r="R2" s="80"/>
      <c r="S2" s="81"/>
      <c r="T2" s="79"/>
    </row>
    <row r="3" spans="1:20" ht="42" customHeight="1">
      <c r="A3" s="23">
        <v>42736</v>
      </c>
      <c r="B3" s="13"/>
      <c r="C3" s="12"/>
      <c r="D3" s="4"/>
      <c r="E3" s="44"/>
      <c r="F3" s="39"/>
      <c r="G3" s="41"/>
      <c r="H3" s="15"/>
      <c r="I3" s="4"/>
      <c r="J3" s="5"/>
      <c r="K3" s="6"/>
      <c r="L3" s="1"/>
      <c r="M3" s="7"/>
      <c r="N3" s="8"/>
      <c r="O3" s="8"/>
      <c r="P3" s="9"/>
      <c r="Q3" s="8"/>
      <c r="R3" s="20"/>
      <c r="S3" s="48"/>
      <c r="T3" s="24"/>
    </row>
    <row r="4" spans="1:20" ht="42" customHeight="1">
      <c r="A4" s="23">
        <v>42737</v>
      </c>
      <c r="B4" s="13"/>
      <c r="C4" s="12"/>
      <c r="D4" s="4"/>
      <c r="E4" s="10"/>
      <c r="F4" s="39"/>
      <c r="G4" s="41"/>
      <c r="H4" s="15"/>
      <c r="I4" s="4"/>
      <c r="J4" s="5"/>
      <c r="K4" s="6"/>
      <c r="L4" s="1"/>
      <c r="M4" s="7"/>
      <c r="N4" s="8"/>
      <c r="O4" s="8"/>
      <c r="P4" s="9"/>
      <c r="Q4" s="8"/>
      <c r="R4" s="8"/>
      <c r="S4" s="9"/>
      <c r="T4" s="25"/>
    </row>
    <row r="5" spans="1:20" ht="42" customHeight="1">
      <c r="A5" s="23"/>
      <c r="B5" s="13"/>
      <c r="C5" s="12"/>
      <c r="D5" s="4"/>
      <c r="E5" s="10"/>
      <c r="F5" s="39"/>
      <c r="G5" s="41"/>
      <c r="H5" s="15"/>
      <c r="I5" s="4"/>
      <c r="J5" s="5"/>
      <c r="K5" s="6"/>
      <c r="L5" s="1"/>
      <c r="M5" s="7"/>
      <c r="N5" s="8"/>
      <c r="O5" s="8"/>
      <c r="P5" s="9"/>
      <c r="Q5" s="8"/>
      <c r="R5" s="8"/>
      <c r="S5" s="9"/>
      <c r="T5" s="25"/>
    </row>
    <row r="6" spans="1:20" ht="42" customHeight="1">
      <c r="A6" s="23"/>
      <c r="B6" s="13"/>
      <c r="C6" s="12"/>
      <c r="D6" s="4"/>
      <c r="E6" s="10"/>
      <c r="F6" s="39"/>
      <c r="G6" s="41"/>
      <c r="H6" s="15"/>
      <c r="I6" s="4"/>
      <c r="J6" s="5"/>
      <c r="K6" s="6"/>
      <c r="L6" s="1"/>
      <c r="M6" s="7"/>
      <c r="N6" s="8"/>
      <c r="O6" s="8"/>
      <c r="P6" s="9"/>
      <c r="Q6" s="8"/>
      <c r="R6" s="8"/>
      <c r="S6" s="9"/>
      <c r="T6" s="25"/>
    </row>
    <row r="7" spans="1:20" ht="42" customHeight="1">
      <c r="A7" s="23"/>
      <c r="B7" s="13"/>
      <c r="C7" s="12"/>
      <c r="D7" s="4"/>
      <c r="E7" s="10"/>
      <c r="F7" s="39"/>
      <c r="G7" s="41"/>
      <c r="H7" s="15"/>
      <c r="I7" s="4"/>
      <c r="J7" s="5"/>
      <c r="K7" s="6"/>
      <c r="L7" s="1"/>
      <c r="M7" s="7"/>
      <c r="N7" s="8"/>
      <c r="O7" s="8"/>
      <c r="P7" s="9"/>
      <c r="Q7" s="8"/>
      <c r="R7" s="8"/>
      <c r="S7" s="9"/>
      <c r="T7" s="25"/>
    </row>
    <row r="8" spans="1:20" ht="42" customHeight="1">
      <c r="A8" s="23"/>
      <c r="B8" s="13"/>
      <c r="C8" s="12"/>
      <c r="D8" s="4"/>
      <c r="E8" s="10"/>
      <c r="F8" s="39"/>
      <c r="G8" s="41"/>
      <c r="H8" s="15"/>
      <c r="I8" s="4"/>
      <c r="J8" s="5"/>
      <c r="K8" s="6"/>
      <c r="L8" s="1"/>
      <c r="M8" s="7"/>
      <c r="N8" s="8"/>
      <c r="O8" s="8"/>
      <c r="P8" s="9"/>
      <c r="Q8" s="8"/>
      <c r="R8" s="8"/>
      <c r="S8" s="9"/>
      <c r="T8" s="25"/>
    </row>
    <row r="9" spans="1:20" ht="42" customHeight="1">
      <c r="A9" s="23"/>
      <c r="B9" s="13"/>
      <c r="C9" s="12"/>
      <c r="D9" s="4"/>
      <c r="E9" s="10"/>
      <c r="F9" s="39"/>
      <c r="G9" s="41"/>
      <c r="H9" s="15"/>
      <c r="I9" s="4"/>
      <c r="J9" s="5"/>
      <c r="K9" s="6"/>
      <c r="L9" s="1"/>
      <c r="M9" s="7"/>
      <c r="N9" s="8"/>
      <c r="O9" s="8"/>
      <c r="P9" s="9"/>
      <c r="Q9" s="8"/>
      <c r="R9" s="8"/>
      <c r="S9" s="9"/>
      <c r="T9" s="25"/>
    </row>
    <row r="10" spans="1:20" ht="42" customHeight="1">
      <c r="A10" s="23"/>
      <c r="B10" s="13"/>
      <c r="C10" s="12"/>
      <c r="D10" s="4"/>
      <c r="E10" s="10"/>
      <c r="F10" s="39"/>
      <c r="G10" s="41"/>
      <c r="H10" s="15"/>
      <c r="I10" s="4"/>
      <c r="J10" s="5"/>
      <c r="K10" s="6"/>
      <c r="L10" s="1"/>
      <c r="M10" s="7"/>
      <c r="N10" s="8"/>
      <c r="O10" s="8"/>
      <c r="P10" s="9"/>
      <c r="Q10" s="8"/>
      <c r="R10" s="8"/>
      <c r="S10" s="9"/>
      <c r="T10" s="25"/>
    </row>
    <row r="11" spans="1:20" ht="42" customHeight="1">
      <c r="A11" s="23"/>
      <c r="B11" s="13"/>
      <c r="C11" s="12"/>
      <c r="D11" s="4"/>
      <c r="E11" s="10"/>
      <c r="F11" s="39"/>
      <c r="G11" s="41"/>
      <c r="H11" s="15"/>
      <c r="I11" s="4"/>
      <c r="J11" s="5"/>
      <c r="K11" s="6"/>
      <c r="L11" s="1"/>
      <c r="M11" s="7"/>
      <c r="N11" s="8"/>
      <c r="O11" s="8"/>
      <c r="P11" s="9"/>
      <c r="Q11" s="8"/>
      <c r="R11" s="8"/>
      <c r="S11" s="9"/>
      <c r="T11" s="25"/>
    </row>
    <row r="12" spans="1:20" ht="42" customHeight="1">
      <c r="A12" s="23"/>
      <c r="B12" s="13"/>
      <c r="C12" s="12"/>
      <c r="D12" s="4"/>
      <c r="E12" s="10"/>
      <c r="F12" s="39"/>
      <c r="G12" s="41"/>
      <c r="H12" s="15"/>
      <c r="I12" s="4"/>
      <c r="J12" s="5"/>
      <c r="K12" s="6"/>
      <c r="L12" s="1"/>
      <c r="M12" s="7"/>
      <c r="N12" s="8"/>
      <c r="O12" s="8"/>
      <c r="P12" s="9"/>
      <c r="Q12" s="8"/>
      <c r="R12" s="8"/>
      <c r="S12" s="9"/>
      <c r="T12" s="25"/>
    </row>
    <row r="13" spans="1:20" ht="42" customHeight="1">
      <c r="A13" s="23"/>
      <c r="B13" s="13"/>
      <c r="C13" s="12"/>
      <c r="D13" s="4"/>
      <c r="E13" s="10"/>
      <c r="F13" s="39"/>
      <c r="G13" s="41"/>
      <c r="H13" s="15"/>
      <c r="I13" s="4"/>
      <c r="J13" s="5"/>
      <c r="K13" s="6"/>
      <c r="L13" s="1"/>
      <c r="M13" s="7"/>
      <c r="N13" s="8"/>
      <c r="O13" s="8"/>
      <c r="P13" s="9"/>
      <c r="Q13" s="8"/>
      <c r="R13" s="8"/>
      <c r="S13" s="9"/>
      <c r="T13" s="25"/>
    </row>
    <row r="14" spans="1:20" ht="42" customHeight="1">
      <c r="A14" s="23"/>
      <c r="B14" s="13"/>
      <c r="C14" s="12"/>
      <c r="D14" s="4"/>
      <c r="E14" s="46"/>
      <c r="F14" s="39"/>
      <c r="G14" s="41"/>
      <c r="H14" s="15"/>
      <c r="I14" s="4"/>
      <c r="J14" s="5"/>
      <c r="K14" s="6"/>
      <c r="L14" s="1"/>
      <c r="M14" s="45"/>
      <c r="N14" s="8"/>
      <c r="O14" s="8"/>
      <c r="P14" s="9"/>
      <c r="Q14" s="8"/>
      <c r="R14" s="8"/>
      <c r="S14" s="9"/>
      <c r="T14" s="25"/>
    </row>
    <row r="15" spans="1:20" ht="42" customHeight="1">
      <c r="A15" s="23"/>
      <c r="B15" s="13"/>
      <c r="C15" s="12"/>
      <c r="D15" s="4"/>
      <c r="E15" s="46"/>
      <c r="F15" s="39"/>
      <c r="G15" s="41"/>
      <c r="H15" s="15"/>
      <c r="I15" s="4"/>
      <c r="J15" s="5"/>
      <c r="K15" s="6"/>
      <c r="L15" s="1"/>
      <c r="M15" s="45"/>
      <c r="N15" s="8"/>
      <c r="O15" s="8"/>
      <c r="P15" s="9"/>
      <c r="Q15" s="8"/>
      <c r="R15" s="8"/>
      <c r="S15" s="9"/>
      <c r="T15" s="25"/>
    </row>
    <row r="16" spans="1:20" ht="42" customHeight="1">
      <c r="A16" s="23"/>
      <c r="B16" s="13"/>
      <c r="C16" s="12"/>
      <c r="D16" s="4"/>
      <c r="E16" s="10"/>
      <c r="F16" s="39"/>
      <c r="G16" s="41"/>
      <c r="H16" s="15"/>
      <c r="I16" s="4"/>
      <c r="J16" s="5"/>
      <c r="K16" s="6"/>
      <c r="L16" s="1"/>
      <c r="M16" s="7"/>
      <c r="N16" s="8"/>
      <c r="O16" s="8"/>
      <c r="P16" s="9"/>
      <c r="Q16" s="8"/>
      <c r="R16" s="8"/>
      <c r="S16" s="9"/>
      <c r="T16" s="25"/>
    </row>
    <row r="17" spans="1:20" ht="42" customHeight="1">
      <c r="A17" s="23"/>
      <c r="B17" s="13"/>
      <c r="C17" s="12"/>
      <c r="D17" s="4"/>
      <c r="E17" s="10"/>
      <c r="F17" s="39"/>
      <c r="G17" s="41"/>
      <c r="H17" s="15"/>
      <c r="I17" s="4"/>
      <c r="J17" s="5"/>
      <c r="K17" s="6"/>
      <c r="L17" s="1"/>
      <c r="M17" s="7"/>
      <c r="N17" s="8"/>
      <c r="O17" s="8"/>
      <c r="P17" s="9"/>
      <c r="Q17" s="8"/>
      <c r="R17" s="8"/>
      <c r="S17" s="9"/>
      <c r="T17" s="25"/>
    </row>
    <row r="18" spans="1:20" ht="42" customHeight="1">
      <c r="A18" s="23"/>
      <c r="B18" s="13"/>
      <c r="C18" s="12"/>
      <c r="D18" s="4"/>
      <c r="E18" s="47"/>
      <c r="F18" s="39"/>
      <c r="G18" s="41"/>
      <c r="H18" s="15"/>
      <c r="I18" s="4"/>
      <c r="J18" s="5"/>
      <c r="K18" s="6"/>
      <c r="L18" s="1"/>
      <c r="M18" s="7"/>
      <c r="N18" s="8"/>
      <c r="O18" s="8"/>
      <c r="P18" s="9"/>
      <c r="Q18" s="8"/>
      <c r="R18" s="8"/>
      <c r="S18" s="9"/>
      <c r="T18" s="25"/>
    </row>
    <row r="19" spans="1:20" ht="42" customHeight="1">
      <c r="A19" s="23"/>
      <c r="B19" s="13"/>
      <c r="C19" s="12"/>
      <c r="D19" s="4"/>
      <c r="E19" s="10"/>
      <c r="F19" s="39"/>
      <c r="G19" s="41"/>
      <c r="H19" s="15"/>
      <c r="I19" s="4"/>
      <c r="J19" s="5"/>
      <c r="K19" s="6"/>
      <c r="L19" s="1"/>
      <c r="M19" s="7"/>
      <c r="N19" s="8"/>
      <c r="O19" s="8"/>
      <c r="P19" s="9"/>
      <c r="Q19" s="8"/>
      <c r="R19" s="8"/>
      <c r="S19" s="9"/>
      <c r="T19" s="25"/>
    </row>
    <row r="20" spans="1:20" ht="42" customHeight="1">
      <c r="A20" s="23"/>
      <c r="B20" s="13"/>
      <c r="C20" s="12"/>
      <c r="D20" s="4"/>
      <c r="E20" s="10"/>
      <c r="F20" s="39"/>
      <c r="G20" s="41"/>
      <c r="H20" s="15"/>
      <c r="I20" s="4"/>
      <c r="J20" s="5"/>
      <c r="K20" s="6"/>
      <c r="L20" s="1"/>
      <c r="M20" s="7"/>
      <c r="N20" s="8"/>
      <c r="O20" s="8"/>
      <c r="P20" s="9"/>
      <c r="Q20" s="8"/>
      <c r="R20" s="8"/>
      <c r="S20" s="9"/>
      <c r="T20" s="25"/>
    </row>
    <row r="21" spans="1:20" ht="42" customHeight="1">
      <c r="A21" s="23"/>
      <c r="B21" s="13"/>
      <c r="C21" s="12"/>
      <c r="D21" s="4"/>
      <c r="E21" s="10"/>
      <c r="F21" s="39"/>
      <c r="G21" s="41"/>
      <c r="H21" s="15"/>
      <c r="I21" s="4"/>
      <c r="J21" s="5"/>
      <c r="K21" s="6"/>
      <c r="L21" s="1"/>
      <c r="M21" s="7"/>
      <c r="N21" s="8"/>
      <c r="O21" s="8"/>
      <c r="P21" s="9"/>
      <c r="Q21" s="8"/>
      <c r="R21" s="8"/>
      <c r="S21" s="9"/>
      <c r="T21" s="25"/>
    </row>
    <row r="22" spans="1:20" ht="42" customHeight="1">
      <c r="A22" s="23"/>
      <c r="B22" s="13"/>
      <c r="C22" s="12"/>
      <c r="D22" s="4"/>
      <c r="E22" s="10"/>
      <c r="F22" s="39"/>
      <c r="G22" s="41"/>
      <c r="H22" s="15"/>
      <c r="I22" s="4"/>
      <c r="J22" s="5"/>
      <c r="K22" s="6"/>
      <c r="L22" s="1"/>
      <c r="M22" s="7"/>
      <c r="N22" s="8"/>
      <c r="O22" s="8"/>
      <c r="P22" s="9"/>
      <c r="Q22" s="8"/>
      <c r="R22" s="8"/>
      <c r="S22" s="9"/>
      <c r="T22" s="25"/>
    </row>
    <row r="23" spans="1:20" ht="42" customHeight="1">
      <c r="A23" s="23"/>
      <c r="B23" s="13"/>
      <c r="C23" s="12"/>
      <c r="D23" s="4"/>
      <c r="E23" s="10"/>
      <c r="F23" s="39"/>
      <c r="G23" s="41"/>
      <c r="H23" s="15"/>
      <c r="I23" s="4"/>
      <c r="J23" s="5"/>
      <c r="K23" s="6"/>
      <c r="L23" s="1"/>
      <c r="M23" s="7"/>
      <c r="N23" s="8"/>
      <c r="O23" s="8"/>
      <c r="P23" s="9"/>
      <c r="Q23" s="8"/>
      <c r="R23" s="8"/>
      <c r="S23" s="9"/>
      <c r="T23" s="25"/>
    </row>
    <row r="24" spans="1:20" ht="42" customHeight="1">
      <c r="A24" s="23"/>
      <c r="B24" s="13"/>
      <c r="C24" s="12"/>
      <c r="D24" s="4"/>
      <c r="E24" s="10"/>
      <c r="F24" s="39"/>
      <c r="G24" s="41"/>
      <c r="H24" s="15"/>
      <c r="I24" s="4"/>
      <c r="J24" s="5"/>
      <c r="K24" s="6"/>
      <c r="L24" s="1"/>
      <c r="M24" s="7"/>
      <c r="N24" s="8"/>
      <c r="O24" s="8"/>
      <c r="P24" s="9"/>
      <c r="Q24" s="8"/>
      <c r="R24" s="8"/>
      <c r="S24" s="9"/>
      <c r="T24" s="25"/>
    </row>
    <row r="25" spans="1:20" ht="42" customHeight="1">
      <c r="A25" s="23"/>
      <c r="B25" s="13"/>
      <c r="C25" s="12"/>
      <c r="D25" s="4"/>
      <c r="E25" s="10"/>
      <c r="F25" s="39"/>
      <c r="G25" s="41"/>
      <c r="H25" s="15"/>
      <c r="I25" s="4"/>
      <c r="J25" s="5"/>
      <c r="K25" s="6"/>
      <c r="L25" s="1"/>
      <c r="M25" s="7"/>
      <c r="N25" s="8"/>
      <c r="O25" s="8"/>
      <c r="P25" s="9"/>
      <c r="Q25" s="8"/>
      <c r="R25" s="8"/>
      <c r="S25" s="9"/>
      <c r="T25" s="25"/>
    </row>
    <row r="26" spans="1:20" ht="42" customHeight="1">
      <c r="A26" s="23"/>
      <c r="B26" s="13"/>
      <c r="C26" s="12"/>
      <c r="D26" s="4"/>
      <c r="E26" s="10"/>
      <c r="F26" s="39"/>
      <c r="G26" s="41"/>
      <c r="H26" s="15"/>
      <c r="I26" s="4"/>
      <c r="J26" s="5"/>
      <c r="K26" s="6"/>
      <c r="L26" s="1"/>
      <c r="M26" s="7"/>
      <c r="N26" s="8"/>
      <c r="O26" s="8"/>
      <c r="P26" s="9"/>
      <c r="Q26" s="8"/>
      <c r="R26" s="8"/>
      <c r="S26" s="9"/>
      <c r="T26" s="25"/>
    </row>
    <row r="27" spans="1:20" ht="42" customHeight="1">
      <c r="A27" s="23"/>
      <c r="B27" s="13"/>
      <c r="C27" s="12"/>
      <c r="D27" s="4"/>
      <c r="E27" s="10"/>
      <c r="F27" s="39"/>
      <c r="G27" s="41"/>
      <c r="H27" s="15"/>
      <c r="I27" s="4"/>
      <c r="J27" s="5"/>
      <c r="K27" s="6"/>
      <c r="L27" s="1"/>
      <c r="M27" s="7"/>
      <c r="N27" s="8"/>
      <c r="O27" s="8"/>
      <c r="P27" s="9"/>
      <c r="Q27" s="8"/>
      <c r="R27" s="8"/>
      <c r="S27" s="9"/>
      <c r="T27" s="25"/>
    </row>
    <row r="28" spans="1:20" ht="42" customHeight="1">
      <c r="A28" s="23"/>
      <c r="B28" s="13"/>
      <c r="C28" s="12"/>
      <c r="D28" s="4"/>
      <c r="E28" s="10"/>
      <c r="F28" s="39"/>
      <c r="G28" s="41"/>
      <c r="H28" s="15"/>
      <c r="I28" s="4"/>
      <c r="J28" s="5"/>
      <c r="K28" s="6"/>
      <c r="L28" s="1"/>
      <c r="M28" s="7"/>
      <c r="N28" s="8"/>
      <c r="O28" s="8"/>
      <c r="P28" s="9"/>
      <c r="Q28" s="8"/>
      <c r="R28" s="8"/>
      <c r="S28" s="9"/>
      <c r="T28" s="25"/>
    </row>
    <row r="29" spans="1:20" ht="42" customHeight="1">
      <c r="A29" s="23"/>
      <c r="B29" s="13"/>
      <c r="C29" s="12"/>
      <c r="D29" s="4"/>
      <c r="E29" s="10"/>
      <c r="F29" s="39"/>
      <c r="G29" s="41"/>
      <c r="H29" s="15"/>
      <c r="I29" s="4"/>
      <c r="J29" s="5"/>
      <c r="K29" s="6"/>
      <c r="L29" s="1"/>
      <c r="M29" s="7"/>
      <c r="N29" s="8"/>
      <c r="O29" s="8"/>
      <c r="P29" s="9"/>
      <c r="Q29" s="8"/>
      <c r="R29" s="8"/>
      <c r="S29" s="9"/>
      <c r="T29" s="25"/>
    </row>
    <row r="30" spans="1:20" ht="42" customHeight="1">
      <c r="A30" s="23"/>
      <c r="B30" s="13"/>
      <c r="C30" s="12"/>
      <c r="D30" s="4"/>
      <c r="E30" s="10"/>
      <c r="F30" s="39"/>
      <c r="G30" s="41"/>
      <c r="H30" s="15"/>
      <c r="I30" s="4"/>
      <c r="J30" s="5"/>
      <c r="K30" s="6"/>
      <c r="L30" s="1"/>
      <c r="M30" s="7"/>
      <c r="N30" s="8"/>
      <c r="O30" s="8"/>
      <c r="P30" s="9"/>
      <c r="Q30" s="8"/>
      <c r="R30" s="8"/>
      <c r="S30" s="9"/>
      <c r="T30" s="25"/>
    </row>
    <row r="31" spans="1:20" ht="42" customHeight="1">
      <c r="A31" s="23"/>
      <c r="B31" s="13"/>
      <c r="C31" s="12"/>
      <c r="D31" s="4"/>
      <c r="E31" s="10"/>
      <c r="F31" s="39"/>
      <c r="G31" s="41"/>
      <c r="H31" s="15"/>
      <c r="I31" s="4"/>
      <c r="J31" s="5"/>
      <c r="K31" s="6"/>
      <c r="L31" s="1"/>
      <c r="M31" s="7"/>
      <c r="N31" s="8"/>
      <c r="O31" s="8"/>
      <c r="P31" s="9"/>
      <c r="Q31" s="8"/>
      <c r="R31" s="8"/>
      <c r="S31" s="9"/>
      <c r="T31" s="25"/>
    </row>
    <row r="32" spans="1:20" ht="42" customHeight="1">
      <c r="A32" s="23"/>
      <c r="B32" s="13"/>
      <c r="C32" s="12"/>
      <c r="D32" s="4"/>
      <c r="E32" s="10"/>
      <c r="F32" s="39"/>
      <c r="G32" s="41"/>
      <c r="H32" s="15"/>
      <c r="I32" s="4"/>
      <c r="J32" s="5"/>
      <c r="K32" s="6"/>
      <c r="L32" s="1"/>
      <c r="M32" s="7"/>
      <c r="N32" s="8"/>
      <c r="O32" s="8"/>
      <c r="P32" s="9"/>
      <c r="Q32" s="8"/>
      <c r="R32" s="8"/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3" t="s">
        <v>22</v>
      </c>
      <c r="B100" s="63"/>
      <c r="C100" s="63"/>
      <c r="D100" s="16" t="e">
        <f>AVERAGE(B3:B33,C3:C33)</f>
        <v>#DIV/0!</v>
      </c>
      <c r="E100" s="63" t="s">
        <v>31</v>
      </c>
      <c r="F100" s="63"/>
      <c r="G100" s="63"/>
      <c r="H100" s="63"/>
      <c r="I100" s="17">
        <f>SUM(E3:E33)</f>
        <v>0</v>
      </c>
      <c r="J100" s="63" t="s">
        <v>38</v>
      </c>
      <c r="K100" s="63"/>
      <c r="L100" s="18">
        <f>SUM(O3:O33)</f>
        <v>0</v>
      </c>
    </row>
    <row r="101" spans="1:12" ht="30" customHeight="1">
      <c r="A101" s="63" t="s">
        <v>27</v>
      </c>
      <c r="B101" s="63"/>
      <c r="C101" s="63"/>
      <c r="D101" s="16" t="e">
        <f>AVERAGE(B3:B33)</f>
        <v>#DIV/0!</v>
      </c>
      <c r="E101" s="63" t="s">
        <v>32</v>
      </c>
      <c r="F101" s="63"/>
      <c r="G101" s="63"/>
      <c r="H101" s="63"/>
      <c r="I101" s="17" t="e">
        <f>AVERAGE(E3:E33)</f>
        <v>#DIV/0!</v>
      </c>
      <c r="J101" s="63" t="s">
        <v>39</v>
      </c>
      <c r="K101" s="63"/>
      <c r="L101" s="18">
        <f>COUNTIF(R3:R33,"&lt;31")</f>
        <v>0</v>
      </c>
    </row>
    <row r="102" spans="1:12" ht="30" customHeight="1">
      <c r="A102" s="63" t="s">
        <v>28</v>
      </c>
      <c r="B102" s="63"/>
      <c r="C102" s="63"/>
      <c r="D102" s="16" t="e">
        <f>AVERAGE(C3:C33)</f>
        <v>#DIV/0!</v>
      </c>
      <c r="E102" s="63" t="s">
        <v>33</v>
      </c>
      <c r="F102" s="63"/>
      <c r="G102" s="63"/>
      <c r="H102" s="63"/>
      <c r="I102" s="17">
        <f>MAX(E3:E33)</f>
        <v>0</v>
      </c>
      <c r="J102" s="63" t="s">
        <v>41</v>
      </c>
      <c r="K102" s="63"/>
      <c r="L102" s="18">
        <f>COUNTIF(C3:C33,"&gt;19")</f>
        <v>0</v>
      </c>
    </row>
    <row r="103" spans="1:12" ht="30" customHeight="1">
      <c r="A103" s="63" t="s">
        <v>23</v>
      </c>
      <c r="B103" s="63"/>
      <c r="C103" s="63"/>
      <c r="D103" s="18">
        <f>MAX(B3:B33,C3:C33)</f>
        <v>0</v>
      </c>
      <c r="E103" s="63" t="s">
        <v>34</v>
      </c>
      <c r="F103" s="63"/>
      <c r="G103" s="63"/>
      <c r="H103" s="63"/>
      <c r="I103" s="18">
        <f>COUNTA(S3:S33)</f>
        <v>0</v>
      </c>
      <c r="J103" s="63" t="s">
        <v>37</v>
      </c>
      <c r="K103" s="63"/>
      <c r="L103" s="18">
        <f>COUNTA(N3:N33)</f>
        <v>0</v>
      </c>
    </row>
    <row r="104" spans="1:12" ht="30" customHeight="1">
      <c r="A104" s="63" t="s">
        <v>24</v>
      </c>
      <c r="B104" s="63"/>
      <c r="C104" s="63"/>
      <c r="D104" s="18">
        <f>MIN(B3:B33,C3:C33)</f>
        <v>0</v>
      </c>
      <c r="E104" s="63" t="s">
        <v>35</v>
      </c>
      <c r="F104" s="63"/>
      <c r="G104" s="63"/>
      <c r="H104" s="63"/>
      <c r="I104" s="18">
        <f>COUNTIF(S3:S33,"R")</f>
        <v>0</v>
      </c>
      <c r="J104" s="63" t="s">
        <v>45</v>
      </c>
      <c r="K104" s="63"/>
      <c r="L104" s="43" t="e">
        <f>AVERAGE(F3:F33)</f>
        <v>#DIV/0!</v>
      </c>
    </row>
    <row r="105" spans="1:12" ht="30" customHeight="1">
      <c r="A105" s="63" t="s">
        <v>26</v>
      </c>
      <c r="B105" s="63"/>
      <c r="C105" s="63"/>
      <c r="D105" s="18">
        <f>MAX(B3:B33)</f>
        <v>0</v>
      </c>
      <c r="E105" s="63" t="s">
        <v>36</v>
      </c>
      <c r="F105" s="63"/>
      <c r="G105" s="63"/>
      <c r="H105" s="63"/>
      <c r="I105" s="18">
        <f>COUNTIF(S3:S33,"S")</f>
        <v>0</v>
      </c>
      <c r="J105" s="63" t="s">
        <v>46</v>
      </c>
      <c r="K105" s="63"/>
      <c r="L105" s="43" t="e">
        <f>AVERAGE(H3:H33)</f>
        <v>#DIV/0!</v>
      </c>
    </row>
    <row r="106" spans="1:12" ht="30" customHeight="1">
      <c r="A106" s="63" t="s">
        <v>25</v>
      </c>
      <c r="B106" s="63"/>
      <c r="C106" s="63"/>
      <c r="D106" s="18">
        <f>MIN(C3:C33)</f>
        <v>0</v>
      </c>
      <c r="E106" s="63" t="s">
        <v>50</v>
      </c>
      <c r="F106" s="63"/>
      <c r="G106" s="63"/>
      <c r="H106" s="63"/>
      <c r="I106" s="18">
        <f>COUNTIF(F3:F33,"&gt;5")</f>
        <v>0</v>
      </c>
      <c r="J106" s="63" t="s">
        <v>47</v>
      </c>
      <c r="K106" s="63"/>
      <c r="L106" s="19">
        <f>COUNTA(T3:T33)</f>
        <v>0</v>
      </c>
    </row>
    <row r="107" spans="1:12" ht="30" customHeight="1">
      <c r="A107" s="63" t="s">
        <v>29</v>
      </c>
      <c r="B107" s="63"/>
      <c r="C107" s="63"/>
      <c r="D107" s="18">
        <f>COUNTIF(B3:B33,"&lt;1")</f>
        <v>0</v>
      </c>
      <c r="E107" s="63" t="s">
        <v>42</v>
      </c>
      <c r="F107" s="63"/>
      <c r="G107" s="63"/>
      <c r="H107" s="63"/>
      <c r="I107" s="17">
        <f>MAX(H3:H33)</f>
        <v>0</v>
      </c>
      <c r="J107" s="63" t="s">
        <v>48</v>
      </c>
      <c r="K107" s="63"/>
      <c r="L107" s="19"/>
    </row>
    <row r="108" spans="1:12" ht="30" customHeight="1">
      <c r="A108" s="63" t="s">
        <v>30</v>
      </c>
      <c r="B108" s="63"/>
      <c r="C108" s="63"/>
      <c r="D108" s="18">
        <f>COUNTIF(C3:C33,"&lt;1")</f>
        <v>0</v>
      </c>
      <c r="E108" s="63" t="s">
        <v>43</v>
      </c>
      <c r="F108" s="63"/>
      <c r="G108" s="63"/>
      <c r="H108" s="63"/>
      <c r="I108" s="18">
        <f>MAX(L3:L33)</f>
        <v>0</v>
      </c>
      <c r="J108" s="63" t="s">
        <v>49</v>
      </c>
      <c r="K108" s="63"/>
      <c r="L108" s="19"/>
    </row>
    <row r="109" spans="1:12" ht="30" customHeight="1">
      <c r="A109" s="63" t="s">
        <v>40</v>
      </c>
      <c r="B109" s="63"/>
      <c r="C109" s="63"/>
      <c r="D109" s="18">
        <f>MIN(P3:P33)</f>
        <v>0</v>
      </c>
      <c r="E109" s="63" t="s">
        <v>44</v>
      </c>
      <c r="F109" s="63"/>
      <c r="G109" s="63"/>
      <c r="H109" s="63"/>
      <c r="I109" s="18">
        <f>MIN(L3:L33)</f>
        <v>0</v>
      </c>
      <c r="J109" s="63"/>
      <c r="K109" s="63"/>
      <c r="L109" s="19"/>
    </row>
  </sheetData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33" sqref="K33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64" t="s">
        <v>16</v>
      </c>
      <c r="C1" s="65"/>
      <c r="D1" s="64" t="s">
        <v>17</v>
      </c>
      <c r="E1" s="65"/>
      <c r="F1" s="64" t="s">
        <v>15</v>
      </c>
      <c r="G1" s="74"/>
      <c r="H1" s="75"/>
      <c r="I1" s="64" t="s">
        <v>1</v>
      </c>
      <c r="J1" s="65"/>
      <c r="K1" s="70" t="s">
        <v>8</v>
      </c>
      <c r="L1" s="68" t="s">
        <v>10</v>
      </c>
      <c r="M1" s="72" t="s">
        <v>2</v>
      </c>
      <c r="N1" s="76" t="s">
        <v>19</v>
      </c>
      <c r="O1" s="76" t="s">
        <v>20</v>
      </c>
      <c r="P1" s="66" t="s">
        <v>21</v>
      </c>
      <c r="Q1" s="76" t="s">
        <v>14</v>
      </c>
      <c r="R1" s="76" t="s">
        <v>51</v>
      </c>
      <c r="S1" s="66" t="s">
        <v>52</v>
      </c>
      <c r="T1" s="78" t="s">
        <v>53</v>
      </c>
    </row>
    <row r="2" spans="1:20" ht="42" customHeight="1">
      <c r="A2" s="22" t="s">
        <v>84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1"/>
      <c r="L2" s="69"/>
      <c r="M2" s="73"/>
      <c r="N2" s="77"/>
      <c r="O2" s="77"/>
      <c r="P2" s="67"/>
      <c r="Q2" s="82"/>
      <c r="R2" s="80"/>
      <c r="S2" s="81"/>
      <c r="T2" s="79"/>
    </row>
    <row r="3" spans="1:20" ht="42" customHeight="1">
      <c r="A3" s="23">
        <v>43344</v>
      </c>
      <c r="B3" s="13">
        <v>8</v>
      </c>
      <c r="C3" s="12">
        <v>18</v>
      </c>
      <c r="D3" s="4"/>
      <c r="E3" s="10">
        <v>0</v>
      </c>
      <c r="F3" s="39">
        <v>3</v>
      </c>
      <c r="G3" s="41" t="s">
        <v>74</v>
      </c>
      <c r="H3" s="15">
        <v>28</v>
      </c>
      <c r="I3" s="4" t="s">
        <v>54</v>
      </c>
      <c r="J3" s="5" t="s">
        <v>54</v>
      </c>
      <c r="K3" s="6"/>
      <c r="L3" s="1">
        <v>1027</v>
      </c>
      <c r="M3" s="7" t="s">
        <v>433</v>
      </c>
      <c r="N3" s="8"/>
      <c r="O3" s="8">
        <v>5</v>
      </c>
      <c r="P3" s="9">
        <v>6</v>
      </c>
      <c r="Q3" s="8">
        <v>87</v>
      </c>
      <c r="R3" s="20">
        <v>65</v>
      </c>
      <c r="S3" s="48"/>
      <c r="T3" s="24"/>
    </row>
    <row r="4" spans="1:20" ht="42" customHeight="1">
      <c r="A4" s="23">
        <v>43345</v>
      </c>
      <c r="B4" s="13">
        <v>8</v>
      </c>
      <c r="C4" s="12">
        <v>21</v>
      </c>
      <c r="D4" s="4"/>
      <c r="E4" s="10">
        <v>0</v>
      </c>
      <c r="F4" s="39">
        <v>2</v>
      </c>
      <c r="G4" s="41" t="s">
        <v>74</v>
      </c>
      <c r="H4" s="15">
        <v>16</v>
      </c>
      <c r="I4" s="4" t="s">
        <v>54</v>
      </c>
      <c r="J4" s="5" t="s">
        <v>54</v>
      </c>
      <c r="K4" s="6"/>
      <c r="L4" s="1">
        <v>1028</v>
      </c>
      <c r="M4" s="7" t="s">
        <v>434</v>
      </c>
      <c r="N4" s="8"/>
      <c r="O4" s="8">
        <v>6</v>
      </c>
      <c r="P4" s="9">
        <v>6</v>
      </c>
      <c r="Q4" s="8">
        <v>84</v>
      </c>
      <c r="R4" s="8">
        <v>55</v>
      </c>
      <c r="S4" s="9"/>
      <c r="T4" s="25"/>
    </row>
    <row r="5" spans="1:20" ht="42" customHeight="1">
      <c r="A5" s="23">
        <v>43346</v>
      </c>
      <c r="B5" s="13">
        <v>7</v>
      </c>
      <c r="C5" s="12">
        <v>22</v>
      </c>
      <c r="D5" s="4"/>
      <c r="E5" s="10">
        <v>0</v>
      </c>
      <c r="F5" s="39">
        <v>2</v>
      </c>
      <c r="G5" s="41" t="s">
        <v>66</v>
      </c>
      <c r="H5" s="15">
        <v>18</v>
      </c>
      <c r="I5" s="4" t="s">
        <v>91</v>
      </c>
      <c r="J5" s="5" t="s">
        <v>65</v>
      </c>
      <c r="K5" s="6"/>
      <c r="L5" s="1">
        <v>1019</v>
      </c>
      <c r="M5" s="7" t="s">
        <v>435</v>
      </c>
      <c r="N5" s="8"/>
      <c r="O5" s="8">
        <v>11</v>
      </c>
      <c r="P5" s="9">
        <v>6</v>
      </c>
      <c r="Q5" s="8">
        <v>73</v>
      </c>
      <c r="R5" s="8">
        <v>21</v>
      </c>
      <c r="S5" s="9"/>
      <c r="T5" s="25"/>
    </row>
    <row r="6" spans="1:20" ht="42" customHeight="1">
      <c r="A6" s="23">
        <v>43347</v>
      </c>
      <c r="B6" s="13">
        <v>8</v>
      </c>
      <c r="C6" s="12">
        <v>21</v>
      </c>
      <c r="D6" s="4"/>
      <c r="E6" s="10">
        <v>0</v>
      </c>
      <c r="F6" s="39">
        <v>2</v>
      </c>
      <c r="G6" s="41" t="s">
        <v>78</v>
      </c>
      <c r="H6" s="15">
        <v>17</v>
      </c>
      <c r="I6" s="4" t="s">
        <v>54</v>
      </c>
      <c r="J6" s="5" t="s">
        <v>54</v>
      </c>
      <c r="K6" s="6"/>
      <c r="L6" s="1">
        <v>1017</v>
      </c>
      <c r="M6" s="7" t="s">
        <v>436</v>
      </c>
      <c r="N6" s="8"/>
      <c r="O6" s="8">
        <v>7</v>
      </c>
      <c r="P6" s="9">
        <v>6</v>
      </c>
      <c r="Q6" s="8">
        <v>79</v>
      </c>
      <c r="R6" s="8">
        <v>55</v>
      </c>
      <c r="S6" s="9"/>
      <c r="T6" s="25"/>
    </row>
    <row r="7" spans="1:20" ht="42" customHeight="1">
      <c r="A7" s="23">
        <v>43348</v>
      </c>
      <c r="B7" s="13">
        <v>10</v>
      </c>
      <c r="C7" s="12">
        <v>23</v>
      </c>
      <c r="D7" s="4"/>
      <c r="E7" s="10">
        <v>0</v>
      </c>
      <c r="F7" s="39">
        <v>2</v>
      </c>
      <c r="G7" s="41" t="s">
        <v>69</v>
      </c>
      <c r="H7" s="15">
        <v>18</v>
      </c>
      <c r="I7" s="4" t="s">
        <v>54</v>
      </c>
      <c r="J7" s="5" t="s">
        <v>54</v>
      </c>
      <c r="K7" s="6"/>
      <c r="L7" s="1">
        <v>1022</v>
      </c>
      <c r="M7" s="7" t="s">
        <v>437</v>
      </c>
      <c r="N7" s="8"/>
      <c r="O7" s="8">
        <v>5</v>
      </c>
      <c r="P7" s="9">
        <v>8</v>
      </c>
      <c r="Q7" s="8">
        <v>81</v>
      </c>
      <c r="R7" s="8">
        <v>67</v>
      </c>
      <c r="S7" s="9"/>
      <c r="T7" s="25"/>
    </row>
    <row r="8" spans="1:20" ht="42" customHeight="1">
      <c r="A8" s="23">
        <v>43349</v>
      </c>
      <c r="B8" s="13">
        <v>9</v>
      </c>
      <c r="C8" s="12">
        <v>23</v>
      </c>
      <c r="D8" s="4"/>
      <c r="E8" s="10">
        <v>0</v>
      </c>
      <c r="F8" s="39">
        <v>2</v>
      </c>
      <c r="G8" s="41" t="s">
        <v>74</v>
      </c>
      <c r="H8" s="15">
        <v>18</v>
      </c>
      <c r="I8" s="4" t="s">
        <v>67</v>
      </c>
      <c r="J8" s="5" t="s">
        <v>65</v>
      </c>
      <c r="K8" s="6"/>
      <c r="L8" s="1">
        <v>1024</v>
      </c>
      <c r="M8" s="7" t="s">
        <v>438</v>
      </c>
      <c r="N8" s="8"/>
      <c r="O8" s="8">
        <v>10</v>
      </c>
      <c r="P8" s="9">
        <v>7</v>
      </c>
      <c r="Q8" s="8">
        <v>78</v>
      </c>
      <c r="R8" s="8">
        <v>25</v>
      </c>
      <c r="S8" s="9"/>
      <c r="T8" s="25"/>
    </row>
    <row r="9" spans="1:20" ht="42" customHeight="1">
      <c r="A9" s="23">
        <v>43350</v>
      </c>
      <c r="B9" s="13">
        <v>10</v>
      </c>
      <c r="C9" s="12">
        <v>22</v>
      </c>
      <c r="D9" s="4"/>
      <c r="E9" s="10">
        <v>0</v>
      </c>
      <c r="F9" s="39">
        <v>2</v>
      </c>
      <c r="G9" s="41" t="s">
        <v>74</v>
      </c>
      <c r="H9" s="15">
        <v>12</v>
      </c>
      <c r="I9" s="4" t="s">
        <v>67</v>
      </c>
      <c r="J9" s="5" t="s">
        <v>54</v>
      </c>
      <c r="K9" s="6"/>
      <c r="L9" s="1">
        <v>1024</v>
      </c>
      <c r="M9" s="7" t="s">
        <v>441</v>
      </c>
      <c r="N9" s="8"/>
      <c r="O9" s="8">
        <v>7</v>
      </c>
      <c r="P9" s="9">
        <v>8</v>
      </c>
      <c r="Q9" s="8">
        <v>75</v>
      </c>
      <c r="R9" s="8">
        <v>45</v>
      </c>
      <c r="S9" s="9"/>
      <c r="T9" s="25"/>
    </row>
    <row r="10" spans="1:20" ht="42" customHeight="1">
      <c r="A10" s="23">
        <v>43351</v>
      </c>
      <c r="B10" s="13">
        <v>8</v>
      </c>
      <c r="C10" s="12">
        <v>22</v>
      </c>
      <c r="D10" s="4"/>
      <c r="E10" s="10">
        <v>0</v>
      </c>
      <c r="F10" s="39">
        <v>3</v>
      </c>
      <c r="G10" s="41" t="s">
        <v>55</v>
      </c>
      <c r="H10" s="15">
        <v>25</v>
      </c>
      <c r="I10" s="4" t="s">
        <v>67</v>
      </c>
      <c r="J10" s="5" t="s">
        <v>65</v>
      </c>
      <c r="K10" s="6"/>
      <c r="L10" s="1">
        <v>1019</v>
      </c>
      <c r="M10" s="7" t="s">
        <v>440</v>
      </c>
      <c r="N10" s="8"/>
      <c r="O10" s="8">
        <v>9</v>
      </c>
      <c r="P10" s="9">
        <v>6</v>
      </c>
      <c r="Q10" s="8">
        <v>64</v>
      </c>
      <c r="R10" s="8">
        <v>26</v>
      </c>
      <c r="S10" s="9"/>
      <c r="T10" s="25"/>
    </row>
    <row r="11" spans="1:20" ht="42" customHeight="1">
      <c r="A11" s="23">
        <v>43352</v>
      </c>
      <c r="B11" s="13">
        <v>7</v>
      </c>
      <c r="C11" s="12">
        <v>24</v>
      </c>
      <c r="D11" s="4"/>
      <c r="E11" s="10">
        <v>0</v>
      </c>
      <c r="F11" s="39">
        <v>3</v>
      </c>
      <c r="G11" s="41" t="s">
        <v>64</v>
      </c>
      <c r="H11" s="15">
        <v>27</v>
      </c>
      <c r="I11" s="4" t="s">
        <v>67</v>
      </c>
      <c r="J11" s="5" t="s">
        <v>70</v>
      </c>
      <c r="K11" s="6"/>
      <c r="L11" s="1">
        <v>1014</v>
      </c>
      <c r="M11" s="7" t="s">
        <v>439</v>
      </c>
      <c r="N11" s="8"/>
      <c r="O11" s="8">
        <v>13</v>
      </c>
      <c r="P11" s="9">
        <v>6</v>
      </c>
      <c r="Q11" s="8">
        <v>58</v>
      </c>
      <c r="R11" s="8">
        <v>4</v>
      </c>
      <c r="S11" s="9"/>
      <c r="T11" s="25"/>
    </row>
    <row r="12" spans="1:20" ht="42" customHeight="1">
      <c r="A12" s="23">
        <v>43353</v>
      </c>
      <c r="B12" s="13">
        <v>13</v>
      </c>
      <c r="C12" s="12">
        <v>25</v>
      </c>
      <c r="D12" s="4"/>
      <c r="E12" s="10">
        <v>0</v>
      </c>
      <c r="F12" s="39">
        <v>3</v>
      </c>
      <c r="G12" s="41" t="s">
        <v>57</v>
      </c>
      <c r="H12" s="15">
        <v>22</v>
      </c>
      <c r="I12" s="4" t="s">
        <v>54</v>
      </c>
      <c r="J12" s="5" t="s">
        <v>54</v>
      </c>
      <c r="K12" s="6"/>
      <c r="L12" s="1">
        <v>1015</v>
      </c>
      <c r="M12" s="61" t="s">
        <v>442</v>
      </c>
      <c r="N12" s="8"/>
      <c r="O12" s="8">
        <v>8</v>
      </c>
      <c r="P12" s="9"/>
      <c r="Q12" s="8"/>
      <c r="R12" s="8">
        <v>38</v>
      </c>
      <c r="S12" s="9"/>
      <c r="T12" s="25"/>
    </row>
    <row r="13" spans="1:20" ht="42" customHeight="1">
      <c r="A13" s="23">
        <v>43354</v>
      </c>
      <c r="B13" s="13">
        <v>14</v>
      </c>
      <c r="C13" s="12">
        <v>20</v>
      </c>
      <c r="D13" s="4" t="s">
        <v>443</v>
      </c>
      <c r="E13" s="10">
        <v>30.5</v>
      </c>
      <c r="F13" s="39">
        <v>3</v>
      </c>
      <c r="G13" s="41" t="s">
        <v>66</v>
      </c>
      <c r="H13" s="15">
        <v>21</v>
      </c>
      <c r="I13" s="4" t="s">
        <v>54</v>
      </c>
      <c r="J13" s="5" t="s">
        <v>60</v>
      </c>
      <c r="K13" s="6"/>
      <c r="L13" s="1">
        <v>1016</v>
      </c>
      <c r="M13" s="7"/>
      <c r="N13" s="8" t="s">
        <v>61</v>
      </c>
      <c r="O13" s="8">
        <v>4</v>
      </c>
      <c r="P13" s="9"/>
      <c r="Q13" s="8"/>
      <c r="R13" s="8">
        <v>73</v>
      </c>
      <c r="S13" s="9" t="s">
        <v>56</v>
      </c>
      <c r="T13" s="25"/>
    </row>
    <row r="14" spans="1:20" ht="42" customHeight="1">
      <c r="A14" s="23">
        <v>43355</v>
      </c>
      <c r="B14" s="13">
        <v>12</v>
      </c>
      <c r="C14" s="12">
        <v>21</v>
      </c>
      <c r="D14" s="4" t="s">
        <v>444</v>
      </c>
      <c r="E14" s="10">
        <v>2</v>
      </c>
      <c r="F14" s="39">
        <v>3</v>
      </c>
      <c r="G14" s="41" t="s">
        <v>66</v>
      </c>
      <c r="H14" s="15">
        <v>21</v>
      </c>
      <c r="I14" s="4" t="s">
        <v>58</v>
      </c>
      <c r="J14" s="5" t="s">
        <v>60</v>
      </c>
      <c r="K14" s="6"/>
      <c r="L14" s="1">
        <v>1017</v>
      </c>
      <c r="M14" s="7"/>
      <c r="N14" s="8"/>
      <c r="O14" s="8">
        <v>3</v>
      </c>
      <c r="P14" s="9"/>
      <c r="Q14" s="8"/>
      <c r="R14" s="8">
        <v>81</v>
      </c>
      <c r="S14" s="9" t="s">
        <v>56</v>
      </c>
      <c r="T14" s="25"/>
    </row>
    <row r="15" spans="1:20" ht="42" customHeight="1">
      <c r="A15" s="23">
        <v>43356</v>
      </c>
      <c r="B15" s="13">
        <v>10</v>
      </c>
      <c r="C15" s="12">
        <v>20</v>
      </c>
      <c r="D15" s="4"/>
      <c r="E15" s="10">
        <v>0</v>
      </c>
      <c r="F15" s="39">
        <v>2</v>
      </c>
      <c r="G15" s="41" t="s">
        <v>74</v>
      </c>
      <c r="H15" s="15">
        <v>16</v>
      </c>
      <c r="I15" s="4" t="s">
        <v>54</v>
      </c>
      <c r="J15" s="5" t="s">
        <v>54</v>
      </c>
      <c r="K15" s="6"/>
      <c r="L15" s="1">
        <v>1018</v>
      </c>
      <c r="M15" s="7"/>
      <c r="N15" s="8"/>
      <c r="O15" s="8">
        <v>5</v>
      </c>
      <c r="P15" s="9"/>
      <c r="Q15" s="8"/>
      <c r="R15" s="8">
        <v>64</v>
      </c>
      <c r="S15" s="9"/>
      <c r="T15" s="25"/>
    </row>
    <row r="16" spans="1:20" ht="42" customHeight="1">
      <c r="A16" s="23">
        <v>43357</v>
      </c>
      <c r="B16" s="13">
        <v>8</v>
      </c>
      <c r="C16" s="12">
        <v>24</v>
      </c>
      <c r="D16" s="4"/>
      <c r="E16" s="10">
        <v>0</v>
      </c>
      <c r="F16" s="39">
        <v>2</v>
      </c>
      <c r="G16" s="41" t="s">
        <v>63</v>
      </c>
      <c r="H16" s="15">
        <v>15</v>
      </c>
      <c r="I16" s="4" t="s">
        <v>54</v>
      </c>
      <c r="J16" s="5" t="s">
        <v>70</v>
      </c>
      <c r="K16" s="6"/>
      <c r="L16" s="1">
        <v>1018</v>
      </c>
      <c r="M16" s="7"/>
      <c r="N16" s="8"/>
      <c r="O16" s="8">
        <v>11</v>
      </c>
      <c r="P16" s="9"/>
      <c r="Q16" s="8"/>
      <c r="R16" s="8">
        <v>8</v>
      </c>
      <c r="S16" s="9"/>
      <c r="T16" s="25"/>
    </row>
    <row r="17" spans="1:20" ht="42" customHeight="1">
      <c r="A17" s="23">
        <v>43358</v>
      </c>
      <c r="B17" s="13">
        <v>13</v>
      </c>
      <c r="C17" s="12">
        <v>22</v>
      </c>
      <c r="D17" s="4" t="s">
        <v>445</v>
      </c>
      <c r="E17" s="10">
        <v>2</v>
      </c>
      <c r="F17" s="39">
        <v>3</v>
      </c>
      <c r="G17" s="41" t="s">
        <v>64</v>
      </c>
      <c r="H17" s="15">
        <v>21</v>
      </c>
      <c r="I17" s="4" t="s">
        <v>54</v>
      </c>
      <c r="J17" s="5" t="s">
        <v>60</v>
      </c>
      <c r="K17" s="6"/>
      <c r="L17" s="1">
        <v>1014</v>
      </c>
      <c r="M17" s="7"/>
      <c r="N17" s="8"/>
      <c r="O17" s="8">
        <v>3</v>
      </c>
      <c r="P17" s="9"/>
      <c r="Q17" s="8"/>
      <c r="R17" s="8">
        <v>81</v>
      </c>
      <c r="S17" s="9" t="s">
        <v>56</v>
      </c>
      <c r="T17" s="25"/>
    </row>
    <row r="18" spans="1:20" ht="42" customHeight="1">
      <c r="A18" s="23">
        <v>43359</v>
      </c>
      <c r="B18" s="13">
        <v>11</v>
      </c>
      <c r="C18" s="12">
        <v>17</v>
      </c>
      <c r="D18" s="4" t="s">
        <v>448</v>
      </c>
      <c r="E18" s="47">
        <v>16</v>
      </c>
      <c r="F18" s="39">
        <v>2</v>
      </c>
      <c r="G18" s="41" t="s">
        <v>74</v>
      </c>
      <c r="H18" s="15">
        <v>16</v>
      </c>
      <c r="I18" s="4" t="s">
        <v>58</v>
      </c>
      <c r="J18" s="5" t="s">
        <v>58</v>
      </c>
      <c r="K18" s="6"/>
      <c r="L18" s="1">
        <v>1010</v>
      </c>
      <c r="M18" s="7"/>
      <c r="N18" s="8"/>
      <c r="O18" s="8"/>
      <c r="P18" s="9"/>
      <c r="Q18" s="8"/>
      <c r="R18" s="8">
        <v>96</v>
      </c>
      <c r="S18" s="9" t="s">
        <v>56</v>
      </c>
      <c r="T18" s="25"/>
    </row>
    <row r="19" spans="1:20" ht="42" customHeight="1">
      <c r="A19" s="23">
        <v>43360</v>
      </c>
      <c r="B19" s="13">
        <v>10</v>
      </c>
      <c r="C19" s="12">
        <v>15</v>
      </c>
      <c r="D19" s="4" t="s">
        <v>75</v>
      </c>
      <c r="E19" s="10">
        <v>4.3</v>
      </c>
      <c r="F19" s="39">
        <v>3</v>
      </c>
      <c r="G19" s="41" t="s">
        <v>66</v>
      </c>
      <c r="H19" s="15">
        <v>29</v>
      </c>
      <c r="I19" s="4" t="s">
        <v>58</v>
      </c>
      <c r="J19" s="5" t="s">
        <v>58</v>
      </c>
      <c r="K19" s="6"/>
      <c r="L19" s="1">
        <v>1015</v>
      </c>
      <c r="M19" s="7"/>
      <c r="N19" s="8"/>
      <c r="O19" s="8"/>
      <c r="P19" s="9"/>
      <c r="Q19" s="8"/>
      <c r="R19" s="8">
        <v>98</v>
      </c>
      <c r="S19" s="9" t="s">
        <v>56</v>
      </c>
      <c r="T19" s="25"/>
    </row>
    <row r="20" spans="1:20" ht="42" customHeight="1">
      <c r="A20" s="23">
        <v>43361</v>
      </c>
      <c r="B20" s="13">
        <v>10</v>
      </c>
      <c r="C20" s="12">
        <v>12</v>
      </c>
      <c r="D20" s="4" t="s">
        <v>447</v>
      </c>
      <c r="E20" s="10">
        <v>3.5</v>
      </c>
      <c r="F20" s="39">
        <v>3</v>
      </c>
      <c r="G20" s="41" t="s">
        <v>74</v>
      </c>
      <c r="H20" s="15">
        <v>21</v>
      </c>
      <c r="I20" s="4" t="s">
        <v>58</v>
      </c>
      <c r="J20" s="5" t="s">
        <v>58</v>
      </c>
      <c r="K20" s="6"/>
      <c r="L20" s="1">
        <v>1020</v>
      </c>
      <c r="M20" s="7"/>
      <c r="N20" s="8"/>
      <c r="O20" s="8"/>
      <c r="P20" s="9"/>
      <c r="Q20" s="8"/>
      <c r="R20" s="8">
        <v>97</v>
      </c>
      <c r="S20" s="9" t="s">
        <v>56</v>
      </c>
      <c r="T20" s="25"/>
    </row>
    <row r="21" spans="1:20" ht="42" customHeight="1">
      <c r="A21" s="23">
        <v>43362</v>
      </c>
      <c r="B21" s="13">
        <v>9</v>
      </c>
      <c r="C21" s="12">
        <v>10</v>
      </c>
      <c r="D21" s="4" t="s">
        <v>446</v>
      </c>
      <c r="E21" s="10">
        <v>0.4</v>
      </c>
      <c r="F21" s="39">
        <v>2</v>
      </c>
      <c r="G21" s="41" t="s">
        <v>69</v>
      </c>
      <c r="H21" s="15">
        <v>10</v>
      </c>
      <c r="I21" s="4" t="s">
        <v>58</v>
      </c>
      <c r="J21" s="5" t="s">
        <v>58</v>
      </c>
      <c r="K21" s="6"/>
      <c r="L21" s="1">
        <v>1018</v>
      </c>
      <c r="M21" s="7"/>
      <c r="N21" s="8"/>
      <c r="O21" s="8"/>
      <c r="P21" s="9"/>
      <c r="Q21" s="8"/>
      <c r="R21" s="8">
        <v>96</v>
      </c>
      <c r="S21" s="9" t="s">
        <v>56</v>
      </c>
      <c r="T21" s="25"/>
    </row>
    <row r="22" spans="1:20" ht="42" customHeight="1">
      <c r="A22" s="23">
        <v>43363</v>
      </c>
      <c r="B22" s="13">
        <v>7</v>
      </c>
      <c r="C22" s="12">
        <v>11</v>
      </c>
      <c r="D22" s="4"/>
      <c r="E22" s="10">
        <v>0</v>
      </c>
      <c r="F22" s="39">
        <v>2</v>
      </c>
      <c r="G22" s="41" t="s">
        <v>78</v>
      </c>
      <c r="H22" s="15">
        <v>13</v>
      </c>
      <c r="I22" s="4" t="s">
        <v>58</v>
      </c>
      <c r="J22" s="5" t="s">
        <v>58</v>
      </c>
      <c r="K22" s="6"/>
      <c r="L22" s="1">
        <v>1024</v>
      </c>
      <c r="M22" s="7" t="s">
        <v>449</v>
      </c>
      <c r="N22" s="8"/>
      <c r="O22" s="8"/>
      <c r="P22" s="9">
        <v>6</v>
      </c>
      <c r="Q22" s="8">
        <v>88</v>
      </c>
      <c r="R22" s="8">
        <v>99</v>
      </c>
      <c r="S22" s="9"/>
      <c r="T22" s="25"/>
    </row>
    <row r="23" spans="1:20" ht="42" customHeight="1">
      <c r="A23" s="23">
        <v>43364</v>
      </c>
      <c r="B23" s="13">
        <v>7</v>
      </c>
      <c r="C23" s="12">
        <v>13</v>
      </c>
      <c r="D23" s="4"/>
      <c r="E23" s="10">
        <v>0</v>
      </c>
      <c r="F23" s="39">
        <v>2</v>
      </c>
      <c r="G23" s="41" t="s">
        <v>66</v>
      </c>
      <c r="H23" s="15">
        <v>19</v>
      </c>
      <c r="I23" s="4" t="s">
        <v>58</v>
      </c>
      <c r="J23" s="5" t="s">
        <v>60</v>
      </c>
      <c r="K23" s="6"/>
      <c r="L23" s="1">
        <v>1028</v>
      </c>
      <c r="M23" s="7" t="s">
        <v>450</v>
      </c>
      <c r="N23" s="8"/>
      <c r="O23" s="8">
        <v>1</v>
      </c>
      <c r="P23" s="9">
        <v>6</v>
      </c>
      <c r="Q23" s="8">
        <v>87</v>
      </c>
      <c r="R23" s="8">
        <v>94</v>
      </c>
      <c r="S23" s="9"/>
      <c r="T23" s="25"/>
    </row>
    <row r="24" spans="1:20" ht="42" customHeight="1">
      <c r="A24" s="23">
        <v>43365</v>
      </c>
      <c r="B24" s="13">
        <v>7</v>
      </c>
      <c r="C24" s="12">
        <v>14</v>
      </c>
      <c r="D24" s="4" t="s">
        <v>451</v>
      </c>
      <c r="E24" s="10">
        <v>3</v>
      </c>
      <c r="F24" s="39">
        <v>3</v>
      </c>
      <c r="G24" s="41" t="s">
        <v>74</v>
      </c>
      <c r="H24" s="15">
        <v>26</v>
      </c>
      <c r="I24" s="4" t="s">
        <v>58</v>
      </c>
      <c r="J24" s="5" t="s">
        <v>60</v>
      </c>
      <c r="K24" s="6"/>
      <c r="L24" s="1">
        <v>1026</v>
      </c>
      <c r="M24" s="7" t="s">
        <v>452</v>
      </c>
      <c r="N24" s="8"/>
      <c r="O24" s="8">
        <v>2</v>
      </c>
      <c r="P24" s="9">
        <v>4</v>
      </c>
      <c r="Q24" s="8">
        <v>88</v>
      </c>
      <c r="R24" s="8">
        <v>82</v>
      </c>
      <c r="S24" s="9" t="s">
        <v>56</v>
      </c>
      <c r="T24" s="25"/>
    </row>
    <row r="25" spans="1:20" ht="42" customHeight="1">
      <c r="A25" s="23">
        <v>43366</v>
      </c>
      <c r="B25" s="13">
        <v>6</v>
      </c>
      <c r="C25" s="12">
        <v>19</v>
      </c>
      <c r="D25" s="4"/>
      <c r="E25" s="10">
        <v>0</v>
      </c>
      <c r="F25" s="39">
        <v>4</v>
      </c>
      <c r="G25" s="41" t="s">
        <v>57</v>
      </c>
      <c r="H25" s="15">
        <v>37</v>
      </c>
      <c r="I25" s="4" t="s">
        <v>67</v>
      </c>
      <c r="J25" s="5" t="s">
        <v>65</v>
      </c>
      <c r="K25" s="6"/>
      <c r="L25" s="1">
        <v>1013</v>
      </c>
      <c r="M25" s="7" t="s">
        <v>453</v>
      </c>
      <c r="N25" s="8"/>
      <c r="O25" s="8">
        <v>10</v>
      </c>
      <c r="P25" s="9">
        <v>4</v>
      </c>
      <c r="Q25" s="8">
        <v>71</v>
      </c>
      <c r="R25" s="8">
        <v>27</v>
      </c>
      <c r="S25" s="9"/>
      <c r="T25" s="25"/>
    </row>
    <row r="26" spans="1:20" ht="42" customHeight="1">
      <c r="A26" s="23">
        <v>43367</v>
      </c>
      <c r="B26" s="13">
        <v>10</v>
      </c>
      <c r="C26" s="12">
        <v>14</v>
      </c>
      <c r="D26" s="4" t="s">
        <v>451</v>
      </c>
      <c r="E26" s="10">
        <v>2</v>
      </c>
      <c r="F26" s="39">
        <v>4</v>
      </c>
      <c r="G26" s="41" t="s">
        <v>74</v>
      </c>
      <c r="H26" s="15">
        <v>36</v>
      </c>
      <c r="I26" s="4" t="s">
        <v>58</v>
      </c>
      <c r="J26" s="5" t="s">
        <v>60</v>
      </c>
      <c r="K26" s="6"/>
      <c r="L26" s="1">
        <v>1015</v>
      </c>
      <c r="M26" s="7" t="s">
        <v>454</v>
      </c>
      <c r="N26" s="8"/>
      <c r="O26" s="8">
        <v>1</v>
      </c>
      <c r="P26" s="9">
        <v>7</v>
      </c>
      <c r="Q26" s="8">
        <v>89</v>
      </c>
      <c r="R26" s="8">
        <v>96</v>
      </c>
      <c r="S26" s="9" t="s">
        <v>56</v>
      </c>
      <c r="T26" s="25"/>
    </row>
    <row r="27" spans="1:20" ht="42" customHeight="1">
      <c r="A27" s="23">
        <v>43368</v>
      </c>
      <c r="B27" s="13">
        <v>9</v>
      </c>
      <c r="C27" s="12">
        <v>21</v>
      </c>
      <c r="D27" s="4"/>
      <c r="E27" s="10">
        <v>0</v>
      </c>
      <c r="F27" s="39">
        <v>3</v>
      </c>
      <c r="G27" s="41" t="s">
        <v>57</v>
      </c>
      <c r="H27" s="15">
        <v>22</v>
      </c>
      <c r="I27" s="4" t="s">
        <v>54</v>
      </c>
      <c r="J27" s="5" t="s">
        <v>54</v>
      </c>
      <c r="K27" s="6"/>
      <c r="L27" s="1">
        <v>1016</v>
      </c>
      <c r="M27" s="7" t="s">
        <v>455</v>
      </c>
      <c r="N27" s="8"/>
      <c r="O27" s="8">
        <v>7</v>
      </c>
      <c r="P27" s="9">
        <v>5</v>
      </c>
      <c r="Q27" s="8">
        <v>80</v>
      </c>
      <c r="R27" s="8">
        <v>42</v>
      </c>
      <c r="S27" s="9"/>
      <c r="T27" s="25"/>
    </row>
    <row r="28" spans="1:20" ht="42" customHeight="1">
      <c r="A28" s="23">
        <v>43369</v>
      </c>
      <c r="B28" s="13">
        <v>8</v>
      </c>
      <c r="C28" s="12">
        <v>23</v>
      </c>
      <c r="D28" s="4"/>
      <c r="E28" s="10">
        <v>0</v>
      </c>
      <c r="F28" s="39">
        <v>3</v>
      </c>
      <c r="G28" s="41" t="s">
        <v>55</v>
      </c>
      <c r="H28" s="15">
        <v>23</v>
      </c>
      <c r="I28" s="4" t="s">
        <v>54</v>
      </c>
      <c r="J28" s="5" t="s">
        <v>65</v>
      </c>
      <c r="K28" s="6"/>
      <c r="L28" s="1">
        <v>1018</v>
      </c>
      <c r="M28" s="7" t="s">
        <v>456</v>
      </c>
      <c r="N28" s="8"/>
      <c r="O28" s="8">
        <v>9</v>
      </c>
      <c r="P28" s="9">
        <v>6</v>
      </c>
      <c r="Q28" s="8">
        <v>81</v>
      </c>
      <c r="R28" s="8">
        <v>27</v>
      </c>
      <c r="S28" s="9"/>
      <c r="T28" s="25"/>
    </row>
    <row r="29" spans="1:20" ht="42" customHeight="1">
      <c r="A29" s="23">
        <v>43370</v>
      </c>
      <c r="B29" s="13">
        <v>14</v>
      </c>
      <c r="C29" s="12">
        <v>19</v>
      </c>
      <c r="D29" s="4" t="s">
        <v>457</v>
      </c>
      <c r="E29" s="10">
        <v>3.1</v>
      </c>
      <c r="F29" s="39">
        <v>2</v>
      </c>
      <c r="G29" s="41" t="s">
        <v>57</v>
      </c>
      <c r="H29" s="15">
        <v>17</v>
      </c>
      <c r="I29" s="4" t="s">
        <v>58</v>
      </c>
      <c r="J29" s="5" t="s">
        <v>58</v>
      </c>
      <c r="K29" s="6"/>
      <c r="L29" s="1">
        <v>1017</v>
      </c>
      <c r="M29" s="7" t="s">
        <v>458</v>
      </c>
      <c r="N29" s="8"/>
      <c r="O29" s="8" t="s">
        <v>459</v>
      </c>
      <c r="P29" s="9">
        <v>12</v>
      </c>
      <c r="Q29" s="8">
        <v>89</v>
      </c>
      <c r="R29" s="8">
        <v>98</v>
      </c>
      <c r="S29" s="9" t="s">
        <v>56</v>
      </c>
      <c r="T29" s="25"/>
    </row>
    <row r="30" spans="1:20" ht="42" customHeight="1">
      <c r="A30" s="23">
        <v>43371</v>
      </c>
      <c r="B30" s="13">
        <v>11</v>
      </c>
      <c r="C30" s="12">
        <v>15</v>
      </c>
      <c r="D30" s="4" t="s">
        <v>460</v>
      </c>
      <c r="E30" s="10">
        <v>1.2</v>
      </c>
      <c r="F30" s="39">
        <v>2</v>
      </c>
      <c r="G30" s="41" t="s">
        <v>78</v>
      </c>
      <c r="H30" s="15">
        <v>19</v>
      </c>
      <c r="I30" s="4" t="s">
        <v>58</v>
      </c>
      <c r="J30" s="5" t="s">
        <v>58</v>
      </c>
      <c r="K30" s="6"/>
      <c r="L30" s="1">
        <v>1023</v>
      </c>
      <c r="M30" s="7" t="s">
        <v>462</v>
      </c>
      <c r="N30" s="8"/>
      <c r="O30" s="8"/>
      <c r="P30" s="9">
        <v>10</v>
      </c>
      <c r="Q30" s="8">
        <v>94</v>
      </c>
      <c r="R30" s="8">
        <v>97</v>
      </c>
      <c r="S30" s="9" t="s">
        <v>56</v>
      </c>
      <c r="T30" s="25"/>
    </row>
    <row r="31" spans="1:20" ht="42" customHeight="1">
      <c r="A31" s="23">
        <v>43372</v>
      </c>
      <c r="B31" s="13">
        <v>9</v>
      </c>
      <c r="C31" s="12">
        <v>16</v>
      </c>
      <c r="D31" s="4" t="s">
        <v>461</v>
      </c>
      <c r="E31" s="10">
        <v>8.2</v>
      </c>
      <c r="F31" s="39">
        <v>3</v>
      </c>
      <c r="G31" s="41" t="s">
        <v>57</v>
      </c>
      <c r="H31" s="15">
        <v>29</v>
      </c>
      <c r="I31" s="4" t="s">
        <v>54</v>
      </c>
      <c r="J31" s="5" t="s">
        <v>60</v>
      </c>
      <c r="K31" s="6"/>
      <c r="L31" s="1">
        <v>1018</v>
      </c>
      <c r="M31" s="7" t="s">
        <v>463</v>
      </c>
      <c r="N31" s="8"/>
      <c r="O31" s="8">
        <v>3.5</v>
      </c>
      <c r="P31" s="9">
        <v>7</v>
      </c>
      <c r="Q31" s="8">
        <v>81</v>
      </c>
      <c r="R31" s="8">
        <v>72</v>
      </c>
      <c r="S31" s="9" t="s">
        <v>56</v>
      </c>
      <c r="T31" s="25"/>
    </row>
    <row r="32" spans="1:20" ht="42" customHeight="1">
      <c r="A32" s="23">
        <v>43373</v>
      </c>
      <c r="B32" s="13">
        <v>3</v>
      </c>
      <c r="C32" s="12">
        <v>13</v>
      </c>
      <c r="D32" s="4"/>
      <c r="E32" s="10">
        <v>0</v>
      </c>
      <c r="F32" s="39">
        <v>3</v>
      </c>
      <c r="G32" s="41" t="s">
        <v>57</v>
      </c>
      <c r="H32" s="15">
        <v>29</v>
      </c>
      <c r="I32" s="4" t="s">
        <v>464</v>
      </c>
      <c r="J32" s="5" t="s">
        <v>54</v>
      </c>
      <c r="K32" s="6"/>
      <c r="L32" s="1">
        <v>1017</v>
      </c>
      <c r="M32" s="7" t="s">
        <v>465</v>
      </c>
      <c r="N32" s="8"/>
      <c r="O32" s="8">
        <v>8</v>
      </c>
      <c r="P32" s="9">
        <v>1</v>
      </c>
      <c r="Q32" s="8">
        <v>78</v>
      </c>
      <c r="R32" s="8">
        <v>34</v>
      </c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3" t="s">
        <v>22</v>
      </c>
      <c r="B100" s="63"/>
      <c r="C100" s="63"/>
      <c r="D100" s="16">
        <f>AVERAGE(B3:B33,C3:C33)</f>
        <v>13.933333333333334</v>
      </c>
      <c r="E100" s="63" t="s">
        <v>31</v>
      </c>
      <c r="F100" s="63"/>
      <c r="G100" s="63"/>
      <c r="H100" s="63"/>
      <c r="I100" s="17">
        <f>SUM(E3:E33)</f>
        <v>76.2</v>
      </c>
      <c r="J100" s="63" t="s">
        <v>38</v>
      </c>
      <c r="K100" s="63"/>
      <c r="L100" s="18">
        <f>SUM(O3:O33)</f>
        <v>148.5</v>
      </c>
    </row>
    <row r="101" spans="1:12" ht="30" customHeight="1">
      <c r="A101" s="63" t="s">
        <v>27</v>
      </c>
      <c r="B101" s="63"/>
      <c r="C101" s="63"/>
      <c r="D101" s="16">
        <f>AVERAGE(B3:B33)</f>
        <v>9.2</v>
      </c>
      <c r="E101" s="63" t="s">
        <v>32</v>
      </c>
      <c r="F101" s="63"/>
      <c r="G101" s="63"/>
      <c r="H101" s="63"/>
      <c r="I101" s="17">
        <f>AVERAGE(E3:E33)</f>
        <v>2.54</v>
      </c>
      <c r="J101" s="63" t="s">
        <v>39</v>
      </c>
      <c r="K101" s="63"/>
      <c r="L101" s="18">
        <f>COUNTIF(R3:R33,"&lt;31")</f>
        <v>7</v>
      </c>
    </row>
    <row r="102" spans="1:12" ht="30" customHeight="1">
      <c r="A102" s="63" t="s">
        <v>28</v>
      </c>
      <c r="B102" s="63"/>
      <c r="C102" s="63"/>
      <c r="D102" s="16">
        <f>AVERAGE(C3:C33)</f>
        <v>18.666666666666668</v>
      </c>
      <c r="E102" s="63" t="s">
        <v>33</v>
      </c>
      <c r="F102" s="63"/>
      <c r="G102" s="63"/>
      <c r="H102" s="63"/>
      <c r="I102" s="17">
        <f>MAX(E3:E33)</f>
        <v>30.5</v>
      </c>
      <c r="J102" s="63" t="s">
        <v>41</v>
      </c>
      <c r="K102" s="63"/>
      <c r="L102" s="18">
        <f>COUNTIF(C3:C33,"&gt;19")</f>
        <v>16</v>
      </c>
    </row>
    <row r="103" spans="1:12" ht="30" customHeight="1">
      <c r="A103" s="63" t="s">
        <v>23</v>
      </c>
      <c r="B103" s="63"/>
      <c r="C103" s="63"/>
      <c r="D103" s="18">
        <f>MAX(B3:B33,C3:C33)</f>
        <v>25</v>
      </c>
      <c r="E103" s="63" t="s">
        <v>34</v>
      </c>
      <c r="F103" s="63"/>
      <c r="G103" s="63"/>
      <c r="H103" s="63"/>
      <c r="I103" s="18">
        <f>COUNTA(S3:S33)</f>
        <v>12</v>
      </c>
      <c r="J103" s="63" t="s">
        <v>37</v>
      </c>
      <c r="K103" s="63"/>
      <c r="L103" s="18">
        <f>COUNTA(N3:N33)</f>
        <v>1</v>
      </c>
    </row>
    <row r="104" spans="1:12" ht="30" customHeight="1">
      <c r="A104" s="63" t="s">
        <v>24</v>
      </c>
      <c r="B104" s="63"/>
      <c r="C104" s="63"/>
      <c r="D104" s="18">
        <f>MIN(B3:B33,C3:C33)</f>
        <v>3</v>
      </c>
      <c r="E104" s="63" t="s">
        <v>35</v>
      </c>
      <c r="F104" s="63"/>
      <c r="G104" s="63"/>
      <c r="H104" s="63"/>
      <c r="I104" s="18">
        <f>COUNTIF(S3:S33,"R")</f>
        <v>12</v>
      </c>
      <c r="J104" s="63" t="s">
        <v>45</v>
      </c>
      <c r="K104" s="63"/>
      <c r="L104" s="43">
        <f>AVERAGE(F3:F33)</f>
        <v>2.6</v>
      </c>
    </row>
    <row r="105" spans="1:12" ht="30" customHeight="1">
      <c r="A105" s="63" t="s">
        <v>26</v>
      </c>
      <c r="B105" s="63"/>
      <c r="C105" s="63"/>
      <c r="D105" s="18">
        <f>MAX(B3:B33)</f>
        <v>14</v>
      </c>
      <c r="E105" s="63" t="s">
        <v>36</v>
      </c>
      <c r="F105" s="63"/>
      <c r="G105" s="63"/>
      <c r="H105" s="63"/>
      <c r="I105" s="18">
        <f>COUNTIF(S3:S33,"S")</f>
        <v>0</v>
      </c>
      <c r="J105" s="63" t="s">
        <v>46</v>
      </c>
      <c r="K105" s="63"/>
      <c r="L105" s="43">
        <f>AVERAGE(H3:H33)</f>
        <v>21.366666666666667</v>
      </c>
    </row>
    <row r="106" spans="1:12" ht="30" customHeight="1">
      <c r="A106" s="63" t="s">
        <v>25</v>
      </c>
      <c r="B106" s="63"/>
      <c r="C106" s="63"/>
      <c r="D106" s="18">
        <f>MIN(C3:C33)</f>
        <v>10</v>
      </c>
      <c r="E106" s="63" t="s">
        <v>50</v>
      </c>
      <c r="F106" s="63"/>
      <c r="G106" s="63"/>
      <c r="H106" s="63"/>
      <c r="I106" s="18">
        <f>COUNTIF(F3:F33,"&gt;5")</f>
        <v>0</v>
      </c>
      <c r="J106" s="63" t="s">
        <v>47</v>
      </c>
      <c r="K106" s="63"/>
      <c r="L106" s="19">
        <f>COUNTA(T3:T33)</f>
        <v>0</v>
      </c>
    </row>
    <row r="107" spans="1:12" ht="30" customHeight="1">
      <c r="A107" s="63" t="s">
        <v>29</v>
      </c>
      <c r="B107" s="63"/>
      <c r="C107" s="63"/>
      <c r="D107" s="18">
        <f>COUNTIF(B3:B33,"&lt;1")</f>
        <v>0</v>
      </c>
      <c r="E107" s="63" t="s">
        <v>42</v>
      </c>
      <c r="F107" s="63"/>
      <c r="G107" s="63"/>
      <c r="H107" s="63"/>
      <c r="I107" s="17">
        <f>MAX(H3:H33)</f>
        <v>37</v>
      </c>
      <c r="J107" s="63" t="s">
        <v>48</v>
      </c>
      <c r="K107" s="63"/>
      <c r="L107" s="19">
        <v>76.2</v>
      </c>
    </row>
    <row r="108" spans="1:12" ht="30" customHeight="1">
      <c r="A108" s="63" t="s">
        <v>30</v>
      </c>
      <c r="B108" s="63"/>
      <c r="C108" s="63"/>
      <c r="D108" s="18">
        <f>COUNTIF(C3:C33,"&lt;1")</f>
        <v>0</v>
      </c>
      <c r="E108" s="63" t="s">
        <v>43</v>
      </c>
      <c r="F108" s="63"/>
      <c r="G108" s="63"/>
      <c r="H108" s="63"/>
      <c r="I108" s="18">
        <f>MAX(L3:L33)</f>
        <v>1028</v>
      </c>
      <c r="J108" s="63" t="s">
        <v>49</v>
      </c>
      <c r="K108" s="63"/>
      <c r="L108" s="19"/>
    </row>
    <row r="109" spans="1:12" ht="30" customHeight="1">
      <c r="A109" s="63" t="s">
        <v>40</v>
      </c>
      <c r="B109" s="63"/>
      <c r="C109" s="63"/>
      <c r="D109" s="18">
        <f>MIN(P3:P33)</f>
        <v>1</v>
      </c>
      <c r="E109" s="63" t="s">
        <v>44</v>
      </c>
      <c r="F109" s="63"/>
      <c r="G109" s="63"/>
      <c r="H109" s="63"/>
      <c r="I109" s="18">
        <f>MIN(L3:L33)</f>
        <v>1010</v>
      </c>
      <c r="J109" s="63"/>
      <c r="K109" s="63"/>
      <c r="L109" s="19"/>
    </row>
  </sheetData>
  <sheetProtection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64" t="s">
        <v>16</v>
      </c>
      <c r="C1" s="65"/>
      <c r="D1" s="64" t="s">
        <v>17</v>
      </c>
      <c r="E1" s="65"/>
      <c r="F1" s="64" t="s">
        <v>15</v>
      </c>
      <c r="G1" s="74"/>
      <c r="H1" s="75"/>
      <c r="I1" s="64" t="s">
        <v>1</v>
      </c>
      <c r="J1" s="65"/>
      <c r="K1" s="70" t="s">
        <v>8</v>
      </c>
      <c r="L1" s="68" t="s">
        <v>10</v>
      </c>
      <c r="M1" s="72" t="s">
        <v>2</v>
      </c>
      <c r="N1" s="76" t="s">
        <v>19</v>
      </c>
      <c r="O1" s="76" t="s">
        <v>20</v>
      </c>
      <c r="P1" s="66" t="s">
        <v>21</v>
      </c>
      <c r="Q1" s="76" t="s">
        <v>14</v>
      </c>
      <c r="R1" s="76" t="s">
        <v>51</v>
      </c>
      <c r="S1" s="66" t="s">
        <v>52</v>
      </c>
      <c r="T1" s="78" t="s">
        <v>53</v>
      </c>
    </row>
    <row r="2" spans="1:20" ht="42" customHeight="1">
      <c r="A2" s="22" t="s">
        <v>85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1"/>
      <c r="L2" s="69"/>
      <c r="M2" s="73"/>
      <c r="N2" s="77"/>
      <c r="O2" s="77"/>
      <c r="P2" s="67"/>
      <c r="Q2" s="82"/>
      <c r="R2" s="80"/>
      <c r="S2" s="81"/>
      <c r="T2" s="79"/>
    </row>
    <row r="3" spans="1:20" ht="42" customHeight="1">
      <c r="A3" s="23">
        <v>43374</v>
      </c>
      <c r="B3" s="13">
        <v>2</v>
      </c>
      <c r="C3" s="12">
        <v>16</v>
      </c>
      <c r="D3" s="4"/>
      <c r="E3" s="10">
        <v>0</v>
      </c>
      <c r="F3" s="39">
        <v>3</v>
      </c>
      <c r="G3" s="41" t="s">
        <v>55</v>
      </c>
      <c r="H3" s="15">
        <v>28</v>
      </c>
      <c r="I3" s="4" t="s">
        <v>67</v>
      </c>
      <c r="J3" s="5" t="s">
        <v>65</v>
      </c>
      <c r="K3" s="6"/>
      <c r="L3" s="1">
        <v>1025</v>
      </c>
      <c r="M3" s="7" t="s">
        <v>466</v>
      </c>
      <c r="N3" s="8"/>
      <c r="O3" s="8">
        <v>10</v>
      </c>
      <c r="P3" s="9">
        <v>1</v>
      </c>
      <c r="Q3" s="8">
        <v>70</v>
      </c>
      <c r="R3" s="20">
        <v>21</v>
      </c>
      <c r="S3" s="48"/>
      <c r="T3" s="24"/>
    </row>
    <row r="4" spans="1:20" ht="42" customHeight="1">
      <c r="A4" s="23">
        <v>43375</v>
      </c>
      <c r="B4" s="13">
        <v>8</v>
      </c>
      <c r="C4" s="12">
        <v>20</v>
      </c>
      <c r="D4" s="4"/>
      <c r="E4" s="10">
        <v>0</v>
      </c>
      <c r="F4" s="39">
        <v>4</v>
      </c>
      <c r="G4" s="41" t="s">
        <v>55</v>
      </c>
      <c r="H4" s="15">
        <v>38</v>
      </c>
      <c r="I4" s="4" t="s">
        <v>67</v>
      </c>
      <c r="J4" s="5" t="s">
        <v>65</v>
      </c>
      <c r="K4" s="6"/>
      <c r="L4" s="1">
        <v>1016</v>
      </c>
      <c r="M4" s="7" t="s">
        <v>468</v>
      </c>
      <c r="N4" s="8"/>
      <c r="O4" s="8">
        <v>9</v>
      </c>
      <c r="P4" s="9">
        <v>5</v>
      </c>
      <c r="Q4" s="8">
        <v>69</v>
      </c>
      <c r="R4" s="8">
        <v>27</v>
      </c>
      <c r="S4" s="9"/>
      <c r="T4" s="25"/>
    </row>
    <row r="5" spans="1:20" ht="42" customHeight="1">
      <c r="A5" s="23">
        <v>43376</v>
      </c>
      <c r="B5" s="13">
        <v>10</v>
      </c>
      <c r="C5" s="12">
        <v>19</v>
      </c>
      <c r="D5" s="4"/>
      <c r="E5" s="10">
        <v>0</v>
      </c>
      <c r="F5" s="39">
        <v>4</v>
      </c>
      <c r="G5" s="41" t="s">
        <v>57</v>
      </c>
      <c r="H5" s="15">
        <v>35</v>
      </c>
      <c r="I5" s="4" t="s">
        <v>54</v>
      </c>
      <c r="J5" s="5" t="s">
        <v>54</v>
      </c>
      <c r="K5" s="6"/>
      <c r="L5" s="1">
        <v>1009</v>
      </c>
      <c r="M5" s="7" t="s">
        <v>469</v>
      </c>
      <c r="N5" s="8"/>
      <c r="O5" s="8">
        <v>5</v>
      </c>
      <c r="P5" s="9">
        <v>9</v>
      </c>
      <c r="Q5" s="8">
        <v>72</v>
      </c>
      <c r="R5" s="8">
        <v>55</v>
      </c>
      <c r="S5" s="9"/>
      <c r="T5" s="25"/>
    </row>
    <row r="6" spans="1:20" ht="42" customHeight="1">
      <c r="A6" s="23">
        <v>43377</v>
      </c>
      <c r="B6" s="13">
        <v>9</v>
      </c>
      <c r="C6" s="12">
        <v>15</v>
      </c>
      <c r="D6" s="4" t="s">
        <v>467</v>
      </c>
      <c r="E6" s="10">
        <v>1</v>
      </c>
      <c r="F6" s="39">
        <v>2</v>
      </c>
      <c r="G6" s="41" t="s">
        <v>74</v>
      </c>
      <c r="H6" s="15">
        <v>17</v>
      </c>
      <c r="I6" s="4" t="s">
        <v>54</v>
      </c>
      <c r="J6" s="5" t="s">
        <v>58</v>
      </c>
      <c r="K6" s="6"/>
      <c r="L6" s="1">
        <v>1019</v>
      </c>
      <c r="M6" s="7" t="s">
        <v>470</v>
      </c>
      <c r="N6" s="8"/>
      <c r="O6" s="8">
        <v>0.5</v>
      </c>
      <c r="P6" s="9">
        <v>7</v>
      </c>
      <c r="Q6" s="8">
        <v>90</v>
      </c>
      <c r="R6" s="8">
        <v>97</v>
      </c>
      <c r="S6" s="9" t="s">
        <v>56</v>
      </c>
      <c r="T6" s="25"/>
    </row>
    <row r="7" spans="1:20" ht="42" customHeight="1">
      <c r="A7" s="23">
        <v>43378</v>
      </c>
      <c r="B7" s="13">
        <v>8</v>
      </c>
      <c r="C7" s="12">
        <v>14</v>
      </c>
      <c r="D7" s="4" t="s">
        <v>471</v>
      </c>
      <c r="E7" s="10">
        <v>2</v>
      </c>
      <c r="F7" s="39">
        <v>2</v>
      </c>
      <c r="G7" s="41" t="s">
        <v>74</v>
      </c>
      <c r="H7" s="15">
        <v>18</v>
      </c>
      <c r="I7" s="4" t="s">
        <v>58</v>
      </c>
      <c r="J7" s="5" t="s">
        <v>58</v>
      </c>
      <c r="K7" s="6"/>
      <c r="L7" s="1">
        <v>1009</v>
      </c>
      <c r="M7" s="7" t="s">
        <v>472</v>
      </c>
      <c r="N7" s="8"/>
      <c r="O7" s="8"/>
      <c r="P7" s="9">
        <v>6</v>
      </c>
      <c r="Q7" s="8">
        <v>92</v>
      </c>
      <c r="R7" s="8">
        <v>98</v>
      </c>
      <c r="S7" s="9" t="s">
        <v>56</v>
      </c>
      <c r="T7" s="25"/>
    </row>
    <row r="8" spans="1:20" ht="42" customHeight="1">
      <c r="A8" s="23">
        <v>43379</v>
      </c>
      <c r="B8" s="13">
        <v>8</v>
      </c>
      <c r="C8" s="12">
        <v>14</v>
      </c>
      <c r="D8" s="4"/>
      <c r="E8" s="10">
        <v>0</v>
      </c>
      <c r="F8" s="39">
        <v>3</v>
      </c>
      <c r="G8" s="41" t="s">
        <v>57</v>
      </c>
      <c r="H8" s="15">
        <v>22</v>
      </c>
      <c r="I8" s="4" t="s">
        <v>58</v>
      </c>
      <c r="J8" s="5" t="s">
        <v>60</v>
      </c>
      <c r="K8" s="6"/>
      <c r="L8" s="1">
        <v>1019</v>
      </c>
      <c r="M8" s="7" t="s">
        <v>473</v>
      </c>
      <c r="N8" s="8"/>
      <c r="O8" s="8">
        <v>2.5</v>
      </c>
      <c r="P8" s="9">
        <v>6</v>
      </c>
      <c r="Q8" s="8">
        <v>81</v>
      </c>
      <c r="R8" s="8">
        <v>79</v>
      </c>
      <c r="S8" s="9"/>
      <c r="T8" s="25"/>
    </row>
    <row r="9" spans="1:20" ht="42" customHeight="1">
      <c r="A9" s="23">
        <v>43380</v>
      </c>
      <c r="B9" s="13">
        <v>1</v>
      </c>
      <c r="C9" s="12">
        <v>14</v>
      </c>
      <c r="D9" s="4"/>
      <c r="E9" s="10">
        <v>0</v>
      </c>
      <c r="F9" s="39">
        <v>2</v>
      </c>
      <c r="G9" s="41" t="s">
        <v>69</v>
      </c>
      <c r="H9" s="15">
        <v>19</v>
      </c>
      <c r="I9" s="4" t="s">
        <v>91</v>
      </c>
      <c r="J9" s="5" t="s">
        <v>65</v>
      </c>
      <c r="K9" s="6"/>
      <c r="L9" s="1">
        <v>1030</v>
      </c>
      <c r="M9" s="7" t="s">
        <v>474</v>
      </c>
      <c r="N9" s="8"/>
      <c r="O9" s="8">
        <v>9</v>
      </c>
      <c r="P9" s="9">
        <v>0</v>
      </c>
      <c r="Q9" s="8">
        <v>77</v>
      </c>
      <c r="R9" s="8">
        <v>23</v>
      </c>
      <c r="S9" s="9"/>
      <c r="T9" s="25"/>
    </row>
    <row r="10" spans="1:20" ht="42" customHeight="1">
      <c r="A10" s="23">
        <v>43381</v>
      </c>
      <c r="B10" s="13">
        <v>1</v>
      </c>
      <c r="C10" s="12">
        <v>14</v>
      </c>
      <c r="D10" s="4"/>
      <c r="E10" s="10">
        <v>0</v>
      </c>
      <c r="F10" s="39">
        <v>3</v>
      </c>
      <c r="G10" s="41" t="s">
        <v>69</v>
      </c>
      <c r="H10" s="15">
        <v>27</v>
      </c>
      <c r="I10" s="4" t="s">
        <v>54</v>
      </c>
      <c r="J10" s="5" t="s">
        <v>54</v>
      </c>
      <c r="K10" s="6"/>
      <c r="L10" s="1">
        <v>1030</v>
      </c>
      <c r="M10" s="7" t="s">
        <v>475</v>
      </c>
      <c r="N10" s="8"/>
      <c r="O10" s="8">
        <v>6.5</v>
      </c>
      <c r="P10" s="9">
        <v>0</v>
      </c>
      <c r="Q10" s="8">
        <v>71</v>
      </c>
      <c r="R10" s="8">
        <v>45</v>
      </c>
      <c r="S10" s="9"/>
      <c r="T10" s="25"/>
    </row>
    <row r="11" spans="1:20" ht="42" customHeight="1">
      <c r="A11" s="23">
        <v>43382</v>
      </c>
      <c r="B11" s="13">
        <v>-2</v>
      </c>
      <c r="C11" s="12">
        <v>14</v>
      </c>
      <c r="D11" s="4"/>
      <c r="E11" s="10">
        <v>0</v>
      </c>
      <c r="F11" s="39">
        <v>3</v>
      </c>
      <c r="G11" s="41" t="s">
        <v>72</v>
      </c>
      <c r="H11" s="15">
        <v>22</v>
      </c>
      <c r="I11" s="4" t="s">
        <v>91</v>
      </c>
      <c r="J11" s="5" t="s">
        <v>70</v>
      </c>
      <c r="K11" s="6"/>
      <c r="L11" s="1">
        <v>1032</v>
      </c>
      <c r="M11" s="7" t="s">
        <v>477</v>
      </c>
      <c r="N11" s="8"/>
      <c r="O11" s="8">
        <v>10.5</v>
      </c>
      <c r="P11" s="9">
        <v>-4</v>
      </c>
      <c r="Q11" s="8">
        <v>60</v>
      </c>
      <c r="R11" s="8">
        <v>4</v>
      </c>
      <c r="S11" s="9"/>
      <c r="T11" s="25"/>
    </row>
    <row r="12" spans="1:20" ht="42" customHeight="1">
      <c r="A12" s="23">
        <v>43383</v>
      </c>
      <c r="B12" s="13">
        <v>-3</v>
      </c>
      <c r="C12" s="12">
        <v>13</v>
      </c>
      <c r="D12" s="4"/>
      <c r="E12" s="10">
        <v>0</v>
      </c>
      <c r="F12" s="39">
        <v>2</v>
      </c>
      <c r="G12" s="41" t="s">
        <v>69</v>
      </c>
      <c r="H12" s="15">
        <v>15</v>
      </c>
      <c r="I12" s="4" t="s">
        <v>91</v>
      </c>
      <c r="J12" s="5" t="s">
        <v>70</v>
      </c>
      <c r="K12" s="6"/>
      <c r="L12" s="1">
        <v>1027</v>
      </c>
      <c r="M12" s="7" t="s">
        <v>478</v>
      </c>
      <c r="N12" s="8"/>
      <c r="O12" s="8">
        <v>10</v>
      </c>
      <c r="P12" s="9">
        <v>-5</v>
      </c>
      <c r="Q12" s="8">
        <v>75</v>
      </c>
      <c r="R12" s="8">
        <v>8</v>
      </c>
      <c r="S12" s="9"/>
      <c r="T12" s="25"/>
    </row>
    <row r="13" spans="1:20" ht="42" customHeight="1">
      <c r="A13" s="23">
        <v>43384</v>
      </c>
      <c r="B13" s="13">
        <v>0</v>
      </c>
      <c r="C13" s="12">
        <v>10</v>
      </c>
      <c r="D13" s="4" t="s">
        <v>476</v>
      </c>
      <c r="E13" s="10">
        <v>2.1</v>
      </c>
      <c r="F13" s="39">
        <v>3</v>
      </c>
      <c r="G13" s="41" t="s">
        <v>66</v>
      </c>
      <c r="H13" s="15">
        <v>28</v>
      </c>
      <c r="I13" s="4" t="s">
        <v>54</v>
      </c>
      <c r="J13" s="5" t="s">
        <v>60</v>
      </c>
      <c r="K13" s="6"/>
      <c r="L13" s="1">
        <v>1023</v>
      </c>
      <c r="M13" s="7" t="s">
        <v>479</v>
      </c>
      <c r="N13" s="8"/>
      <c r="O13" s="8">
        <v>1</v>
      </c>
      <c r="P13" s="9">
        <v>-1</v>
      </c>
      <c r="Q13" s="8">
        <v>91</v>
      </c>
      <c r="R13" s="8">
        <v>90</v>
      </c>
      <c r="S13" s="9" t="s">
        <v>56</v>
      </c>
      <c r="T13" s="25"/>
    </row>
    <row r="14" spans="1:20" ht="42" customHeight="1">
      <c r="A14" s="23">
        <v>43385</v>
      </c>
      <c r="B14" s="13">
        <v>3</v>
      </c>
      <c r="C14" s="12">
        <v>8</v>
      </c>
      <c r="D14" s="4" t="s">
        <v>88</v>
      </c>
      <c r="E14" s="10">
        <v>14.8</v>
      </c>
      <c r="F14" s="39">
        <v>3</v>
      </c>
      <c r="G14" s="41" t="s">
        <v>74</v>
      </c>
      <c r="H14" s="15">
        <v>26</v>
      </c>
      <c r="I14" s="4" t="s">
        <v>58</v>
      </c>
      <c r="J14" s="5" t="s">
        <v>60</v>
      </c>
      <c r="K14" s="6"/>
      <c r="L14" s="1">
        <v>1014</v>
      </c>
      <c r="M14" s="7" t="s">
        <v>480</v>
      </c>
      <c r="N14" s="8"/>
      <c r="O14" s="8">
        <v>1.5</v>
      </c>
      <c r="P14" s="9">
        <v>1</v>
      </c>
      <c r="Q14" s="8">
        <v>93</v>
      </c>
      <c r="R14" s="8">
        <v>88</v>
      </c>
      <c r="S14" s="9" t="s">
        <v>56</v>
      </c>
      <c r="T14" s="25"/>
    </row>
    <row r="15" spans="1:20" ht="42" customHeight="1">
      <c r="A15" s="23">
        <v>43386</v>
      </c>
      <c r="B15" s="13">
        <v>2</v>
      </c>
      <c r="C15" s="12">
        <v>10</v>
      </c>
      <c r="D15" s="4"/>
      <c r="E15" s="10">
        <v>0</v>
      </c>
      <c r="F15" s="39">
        <v>3</v>
      </c>
      <c r="G15" s="41" t="s">
        <v>74</v>
      </c>
      <c r="H15" s="15">
        <v>25</v>
      </c>
      <c r="I15" s="4" t="s">
        <v>54</v>
      </c>
      <c r="J15" s="5" t="s">
        <v>54</v>
      </c>
      <c r="K15" s="6"/>
      <c r="L15" s="1">
        <v>1025</v>
      </c>
      <c r="M15" s="7" t="s">
        <v>481</v>
      </c>
      <c r="N15" s="8"/>
      <c r="O15" s="8">
        <v>5</v>
      </c>
      <c r="P15" s="9">
        <v>0</v>
      </c>
      <c r="Q15" s="8">
        <v>87</v>
      </c>
      <c r="R15" s="8">
        <v>55</v>
      </c>
      <c r="S15" s="9"/>
      <c r="T15" s="25"/>
    </row>
    <row r="16" spans="1:20" ht="42" customHeight="1">
      <c r="A16" s="23">
        <v>43387</v>
      </c>
      <c r="B16" s="13">
        <v>3</v>
      </c>
      <c r="C16" s="12">
        <v>9</v>
      </c>
      <c r="D16" s="4" t="s">
        <v>482</v>
      </c>
      <c r="E16" s="10">
        <v>7</v>
      </c>
      <c r="F16" s="39">
        <v>3</v>
      </c>
      <c r="G16" s="41" t="s">
        <v>57</v>
      </c>
      <c r="H16" s="15">
        <v>22</v>
      </c>
      <c r="I16" s="4" t="s">
        <v>58</v>
      </c>
      <c r="J16" s="5" t="s">
        <v>58</v>
      </c>
      <c r="K16" s="6"/>
      <c r="L16" s="1">
        <v>1022</v>
      </c>
      <c r="M16" s="7" t="s">
        <v>483</v>
      </c>
      <c r="N16" s="8"/>
      <c r="O16" s="8"/>
      <c r="P16" s="9">
        <v>1</v>
      </c>
      <c r="Q16" s="8">
        <v>95</v>
      </c>
      <c r="R16" s="8">
        <v>100</v>
      </c>
      <c r="S16" s="9" t="s">
        <v>56</v>
      </c>
      <c r="T16" s="25"/>
    </row>
    <row r="17" spans="1:20" ht="42" customHeight="1">
      <c r="A17" s="23">
        <v>43388</v>
      </c>
      <c r="B17" s="13">
        <v>4</v>
      </c>
      <c r="C17" s="12">
        <v>13</v>
      </c>
      <c r="D17" s="4" t="s">
        <v>476</v>
      </c>
      <c r="E17" s="10">
        <v>2</v>
      </c>
      <c r="F17" s="39">
        <v>4</v>
      </c>
      <c r="G17" s="41" t="s">
        <v>57</v>
      </c>
      <c r="H17" s="15">
        <v>38</v>
      </c>
      <c r="I17" s="4" t="s">
        <v>58</v>
      </c>
      <c r="J17" s="5" t="s">
        <v>60</v>
      </c>
      <c r="K17" s="6"/>
      <c r="L17" s="1">
        <v>1015</v>
      </c>
      <c r="M17" s="7" t="s">
        <v>484</v>
      </c>
      <c r="N17" s="8"/>
      <c r="O17" s="8">
        <v>3</v>
      </c>
      <c r="P17" s="9">
        <v>2</v>
      </c>
      <c r="Q17" s="8">
        <v>88</v>
      </c>
      <c r="R17" s="8">
        <v>75</v>
      </c>
      <c r="S17" s="9" t="s">
        <v>56</v>
      </c>
      <c r="T17" s="25"/>
    </row>
    <row r="18" spans="1:20" ht="42" customHeight="1">
      <c r="A18" s="23">
        <v>43389</v>
      </c>
      <c r="B18" s="13">
        <v>1</v>
      </c>
      <c r="C18" s="12">
        <v>11</v>
      </c>
      <c r="D18" s="4"/>
      <c r="E18" s="47">
        <v>0</v>
      </c>
      <c r="F18" s="39">
        <v>2</v>
      </c>
      <c r="G18" s="41" t="s">
        <v>74</v>
      </c>
      <c r="H18" s="15">
        <v>16</v>
      </c>
      <c r="I18" s="4" t="s">
        <v>54</v>
      </c>
      <c r="J18" s="5" t="s">
        <v>54</v>
      </c>
      <c r="K18" s="6"/>
      <c r="L18" s="1">
        <v>1023</v>
      </c>
      <c r="M18" s="7" t="s">
        <v>485</v>
      </c>
      <c r="N18" s="8"/>
      <c r="O18" s="8">
        <v>6</v>
      </c>
      <c r="P18" s="9">
        <v>0</v>
      </c>
      <c r="Q18" s="8">
        <v>85</v>
      </c>
      <c r="R18" s="8">
        <v>46</v>
      </c>
      <c r="S18" s="9"/>
      <c r="T18" s="25"/>
    </row>
    <row r="19" spans="1:20" ht="42" customHeight="1">
      <c r="A19" s="23">
        <v>43390</v>
      </c>
      <c r="B19" s="13">
        <v>1</v>
      </c>
      <c r="C19" s="12">
        <v>11</v>
      </c>
      <c r="D19" s="4"/>
      <c r="E19" s="10">
        <v>0</v>
      </c>
      <c r="F19" s="39">
        <v>2</v>
      </c>
      <c r="G19" s="41" t="s">
        <v>57</v>
      </c>
      <c r="H19" s="15">
        <v>19</v>
      </c>
      <c r="I19" s="4" t="s">
        <v>54</v>
      </c>
      <c r="J19" s="5" t="s">
        <v>54</v>
      </c>
      <c r="K19" s="6"/>
      <c r="L19" s="1">
        <v>1021</v>
      </c>
      <c r="M19" s="7" t="s">
        <v>486</v>
      </c>
      <c r="N19" s="8"/>
      <c r="O19" s="8">
        <v>5</v>
      </c>
      <c r="P19" s="9">
        <v>0</v>
      </c>
      <c r="Q19" s="8">
        <v>82</v>
      </c>
      <c r="R19" s="8">
        <v>55</v>
      </c>
      <c r="S19" s="9"/>
      <c r="T19" s="25"/>
    </row>
    <row r="20" spans="1:20" ht="42" customHeight="1">
      <c r="A20" s="23">
        <v>43391</v>
      </c>
      <c r="B20" s="13">
        <v>4</v>
      </c>
      <c r="C20" s="12">
        <v>16</v>
      </c>
      <c r="D20" s="4"/>
      <c r="E20" s="10">
        <v>0</v>
      </c>
      <c r="F20" s="39">
        <v>2</v>
      </c>
      <c r="G20" s="41" t="s">
        <v>57</v>
      </c>
      <c r="H20" s="15">
        <v>17</v>
      </c>
      <c r="I20" s="4" t="s">
        <v>54</v>
      </c>
      <c r="J20" s="5" t="s">
        <v>65</v>
      </c>
      <c r="K20" s="6"/>
      <c r="L20" s="1">
        <v>1026</v>
      </c>
      <c r="M20" s="7" t="s">
        <v>487</v>
      </c>
      <c r="N20" s="8"/>
      <c r="O20" s="8">
        <v>7</v>
      </c>
      <c r="P20" s="9">
        <v>2</v>
      </c>
      <c r="Q20" s="8">
        <v>77</v>
      </c>
      <c r="R20" s="8">
        <v>29</v>
      </c>
      <c r="S20" s="9"/>
      <c r="T20" s="25"/>
    </row>
    <row r="21" spans="1:20" ht="42" customHeight="1">
      <c r="A21" s="23">
        <v>43392</v>
      </c>
      <c r="B21" s="13">
        <v>4</v>
      </c>
      <c r="C21" s="12">
        <v>17</v>
      </c>
      <c r="D21" s="4"/>
      <c r="E21" s="10">
        <v>0</v>
      </c>
      <c r="F21" s="39">
        <v>3</v>
      </c>
      <c r="G21" s="41" t="s">
        <v>57</v>
      </c>
      <c r="H21" s="15">
        <v>23</v>
      </c>
      <c r="I21" s="4" t="s">
        <v>54</v>
      </c>
      <c r="J21" s="5" t="s">
        <v>54</v>
      </c>
      <c r="K21" s="6"/>
      <c r="L21" s="1">
        <v>1023</v>
      </c>
      <c r="M21" s="7" t="s">
        <v>488</v>
      </c>
      <c r="N21" s="8"/>
      <c r="O21" s="8">
        <v>6</v>
      </c>
      <c r="P21" s="9">
        <v>2</v>
      </c>
      <c r="Q21" s="8">
        <v>77</v>
      </c>
      <c r="R21" s="8">
        <v>47</v>
      </c>
      <c r="S21" s="9"/>
      <c r="T21" s="25"/>
    </row>
    <row r="22" spans="1:20" ht="42" customHeight="1">
      <c r="A22" s="23">
        <v>43393</v>
      </c>
      <c r="B22" s="13">
        <v>9</v>
      </c>
      <c r="C22" s="12">
        <v>19</v>
      </c>
      <c r="D22" s="4"/>
      <c r="E22" s="10">
        <v>0</v>
      </c>
      <c r="F22" s="39">
        <v>4</v>
      </c>
      <c r="G22" s="41" t="s">
        <v>57</v>
      </c>
      <c r="H22" s="15">
        <v>34</v>
      </c>
      <c r="I22" s="4" t="s">
        <v>54</v>
      </c>
      <c r="J22" s="5" t="s">
        <v>54</v>
      </c>
      <c r="K22" s="6"/>
      <c r="L22" s="1">
        <v>1008</v>
      </c>
      <c r="M22" s="7" t="s">
        <v>489</v>
      </c>
      <c r="N22" s="8"/>
      <c r="O22" s="8">
        <v>5.5</v>
      </c>
      <c r="P22" s="9">
        <v>8</v>
      </c>
      <c r="Q22" s="8">
        <v>69</v>
      </c>
      <c r="R22" s="8">
        <v>51</v>
      </c>
      <c r="S22" s="9"/>
      <c r="T22" s="25"/>
    </row>
    <row r="23" spans="1:20" ht="42" customHeight="1">
      <c r="A23" s="23">
        <v>43394</v>
      </c>
      <c r="B23" s="13">
        <v>5</v>
      </c>
      <c r="C23" s="12">
        <v>15</v>
      </c>
      <c r="D23" s="4" t="s">
        <v>59</v>
      </c>
      <c r="E23" s="10">
        <v>7.5</v>
      </c>
      <c r="F23" s="39">
        <v>8</v>
      </c>
      <c r="G23" s="41" t="s">
        <v>57</v>
      </c>
      <c r="H23" s="15">
        <v>81</v>
      </c>
      <c r="I23" s="4" t="s">
        <v>58</v>
      </c>
      <c r="J23" s="5" t="s">
        <v>60</v>
      </c>
      <c r="K23" s="6"/>
      <c r="L23" s="1">
        <v>995</v>
      </c>
      <c r="M23" s="7" t="s">
        <v>491</v>
      </c>
      <c r="N23" s="8"/>
      <c r="O23" s="8">
        <v>3</v>
      </c>
      <c r="P23" s="9">
        <v>2</v>
      </c>
      <c r="Q23" s="8">
        <v>78</v>
      </c>
      <c r="R23" s="8">
        <v>79</v>
      </c>
      <c r="S23" s="9" t="s">
        <v>56</v>
      </c>
      <c r="T23" s="25"/>
    </row>
    <row r="24" spans="1:20" ht="42" customHeight="1">
      <c r="A24" s="23">
        <v>43395</v>
      </c>
      <c r="B24" s="13">
        <v>2</v>
      </c>
      <c r="C24" s="12">
        <v>8</v>
      </c>
      <c r="D24" s="4" t="s">
        <v>399</v>
      </c>
      <c r="E24" s="10">
        <v>6</v>
      </c>
      <c r="F24" s="39">
        <v>5</v>
      </c>
      <c r="G24" s="41" t="s">
        <v>57</v>
      </c>
      <c r="H24" s="15">
        <v>45</v>
      </c>
      <c r="I24" s="4" t="s">
        <v>54</v>
      </c>
      <c r="J24" s="5" t="s">
        <v>54</v>
      </c>
      <c r="K24" s="6"/>
      <c r="L24" s="1">
        <v>1014</v>
      </c>
      <c r="M24" s="7" t="s">
        <v>490</v>
      </c>
      <c r="N24" s="8"/>
      <c r="O24" s="8">
        <v>6</v>
      </c>
      <c r="P24" s="9">
        <v>1</v>
      </c>
      <c r="Q24" s="8">
        <v>75</v>
      </c>
      <c r="R24" s="8">
        <v>43</v>
      </c>
      <c r="S24" s="9" t="s">
        <v>56</v>
      </c>
      <c r="T24" s="25"/>
    </row>
    <row r="25" spans="1:20" ht="42" customHeight="1">
      <c r="A25" s="23">
        <v>43396</v>
      </c>
      <c r="B25" s="13">
        <v>2</v>
      </c>
      <c r="C25" s="12">
        <v>8</v>
      </c>
      <c r="D25" s="4" t="s">
        <v>62</v>
      </c>
      <c r="E25" s="10">
        <v>0.4</v>
      </c>
      <c r="F25" s="39">
        <v>3</v>
      </c>
      <c r="G25" s="41" t="s">
        <v>66</v>
      </c>
      <c r="H25" s="15">
        <v>25</v>
      </c>
      <c r="I25" s="4" t="s">
        <v>54</v>
      </c>
      <c r="J25" s="5" t="s">
        <v>54</v>
      </c>
      <c r="K25" s="6"/>
      <c r="L25" s="1">
        <v>1025</v>
      </c>
      <c r="M25" s="7" t="s">
        <v>492</v>
      </c>
      <c r="N25" s="8"/>
      <c r="O25" s="8">
        <v>4</v>
      </c>
      <c r="P25" s="9">
        <v>1</v>
      </c>
      <c r="Q25" s="8">
        <v>81</v>
      </c>
      <c r="R25" s="8">
        <v>63</v>
      </c>
      <c r="S25" s="9" t="s">
        <v>56</v>
      </c>
      <c r="T25" s="25"/>
    </row>
    <row r="26" spans="1:20" ht="42" customHeight="1">
      <c r="A26" s="23">
        <v>43397</v>
      </c>
      <c r="B26" s="13">
        <v>-3</v>
      </c>
      <c r="C26" s="12">
        <v>10</v>
      </c>
      <c r="D26" s="4"/>
      <c r="E26" s="10">
        <v>0</v>
      </c>
      <c r="F26" s="39">
        <v>4</v>
      </c>
      <c r="G26" s="41" t="s">
        <v>64</v>
      </c>
      <c r="H26" s="15">
        <v>32</v>
      </c>
      <c r="I26" s="4" t="s">
        <v>67</v>
      </c>
      <c r="J26" s="5" t="s">
        <v>65</v>
      </c>
      <c r="K26" s="6"/>
      <c r="L26" s="1">
        <v>1032</v>
      </c>
      <c r="M26" s="7" t="s">
        <v>494</v>
      </c>
      <c r="N26" s="8"/>
      <c r="O26" s="8">
        <v>8</v>
      </c>
      <c r="P26" s="9">
        <v>-5</v>
      </c>
      <c r="Q26" s="8">
        <v>72</v>
      </c>
      <c r="R26" s="8">
        <v>28</v>
      </c>
      <c r="S26" s="9"/>
      <c r="T26" s="25"/>
    </row>
    <row r="27" spans="1:20" ht="42" customHeight="1">
      <c r="A27" s="23">
        <v>43398</v>
      </c>
      <c r="B27" s="13">
        <v>0</v>
      </c>
      <c r="C27" s="12">
        <v>11</v>
      </c>
      <c r="D27" s="4"/>
      <c r="E27" s="10">
        <v>0</v>
      </c>
      <c r="F27" s="39">
        <v>3</v>
      </c>
      <c r="G27" s="41" t="s">
        <v>64</v>
      </c>
      <c r="H27" s="15">
        <v>23</v>
      </c>
      <c r="I27" s="4" t="s">
        <v>54</v>
      </c>
      <c r="J27" s="5" t="s">
        <v>54</v>
      </c>
      <c r="K27" s="6"/>
      <c r="L27" s="1">
        <v>1021</v>
      </c>
      <c r="M27" s="7" t="s">
        <v>493</v>
      </c>
      <c r="N27" s="8"/>
      <c r="O27" s="8">
        <v>3.5</v>
      </c>
      <c r="P27" s="9">
        <v>-1</v>
      </c>
      <c r="Q27" s="8">
        <v>78</v>
      </c>
      <c r="R27" s="8">
        <v>67</v>
      </c>
      <c r="S27" s="9"/>
      <c r="T27" s="25"/>
    </row>
    <row r="28" spans="1:20" ht="42" customHeight="1">
      <c r="A28" s="23">
        <v>43399</v>
      </c>
      <c r="B28" s="13">
        <v>4</v>
      </c>
      <c r="C28" s="12">
        <v>11</v>
      </c>
      <c r="D28" s="4" t="s">
        <v>496</v>
      </c>
      <c r="E28" s="10">
        <v>1</v>
      </c>
      <c r="F28" s="39">
        <v>3</v>
      </c>
      <c r="G28" s="41" t="s">
        <v>57</v>
      </c>
      <c r="H28" s="15">
        <v>21</v>
      </c>
      <c r="I28" s="4" t="s">
        <v>54</v>
      </c>
      <c r="J28" s="5" t="s">
        <v>60</v>
      </c>
      <c r="K28" s="6"/>
      <c r="L28" s="1">
        <v>1025</v>
      </c>
      <c r="M28" s="7" t="s">
        <v>497</v>
      </c>
      <c r="N28" s="8"/>
      <c r="O28" s="8">
        <v>1</v>
      </c>
      <c r="P28" s="9">
        <v>2</v>
      </c>
      <c r="Q28" s="8">
        <v>85</v>
      </c>
      <c r="R28" s="8">
        <v>84</v>
      </c>
      <c r="S28" s="9" t="s">
        <v>56</v>
      </c>
      <c r="T28" s="25"/>
    </row>
    <row r="29" spans="1:20" ht="42" customHeight="1">
      <c r="A29" s="23">
        <v>43400</v>
      </c>
      <c r="B29" s="13">
        <v>3</v>
      </c>
      <c r="C29" s="12">
        <v>11</v>
      </c>
      <c r="D29" s="4"/>
      <c r="E29" s="10">
        <v>0</v>
      </c>
      <c r="F29" s="39">
        <v>3</v>
      </c>
      <c r="G29" s="41" t="s">
        <v>57</v>
      </c>
      <c r="H29" s="15">
        <v>23</v>
      </c>
      <c r="I29" s="4" t="s">
        <v>58</v>
      </c>
      <c r="J29" s="5" t="s">
        <v>60</v>
      </c>
      <c r="K29" s="6"/>
      <c r="L29" s="1">
        <v>1026</v>
      </c>
      <c r="M29" s="7" t="s">
        <v>495</v>
      </c>
      <c r="N29" s="8"/>
      <c r="O29" s="8">
        <v>0.5</v>
      </c>
      <c r="P29" s="9">
        <v>1</v>
      </c>
      <c r="Q29" s="8">
        <v>82</v>
      </c>
      <c r="R29" s="8">
        <v>95</v>
      </c>
      <c r="S29" s="9"/>
      <c r="T29" s="25"/>
    </row>
    <row r="30" spans="1:20" ht="42" customHeight="1">
      <c r="A30" s="23">
        <v>43401</v>
      </c>
      <c r="B30" s="13">
        <v>1</v>
      </c>
      <c r="C30" s="12">
        <v>14</v>
      </c>
      <c r="D30" s="4"/>
      <c r="E30" s="10">
        <v>0</v>
      </c>
      <c r="F30" s="39">
        <v>4</v>
      </c>
      <c r="G30" s="41" t="s">
        <v>55</v>
      </c>
      <c r="H30" s="15">
        <v>31</v>
      </c>
      <c r="I30" s="4" t="s">
        <v>91</v>
      </c>
      <c r="J30" s="5" t="s">
        <v>70</v>
      </c>
      <c r="K30" s="6"/>
      <c r="L30" s="1">
        <v>1021</v>
      </c>
      <c r="M30" s="7" t="s">
        <v>498</v>
      </c>
      <c r="N30" s="8"/>
      <c r="O30" s="8">
        <v>9.5</v>
      </c>
      <c r="P30" s="9">
        <v>0</v>
      </c>
      <c r="Q30" s="8">
        <v>67</v>
      </c>
      <c r="R30" s="8">
        <v>2</v>
      </c>
      <c r="S30" s="9"/>
      <c r="T30" s="25"/>
    </row>
    <row r="31" spans="1:20" ht="42" customHeight="1">
      <c r="A31" s="23">
        <v>43402</v>
      </c>
      <c r="B31" s="13">
        <v>3</v>
      </c>
      <c r="C31" s="12">
        <v>12</v>
      </c>
      <c r="D31" s="4"/>
      <c r="E31" s="10">
        <v>0</v>
      </c>
      <c r="F31" s="39">
        <v>4</v>
      </c>
      <c r="G31" s="41" t="s">
        <v>55</v>
      </c>
      <c r="H31" s="15">
        <v>31</v>
      </c>
      <c r="I31" s="4" t="s">
        <v>91</v>
      </c>
      <c r="J31" s="5" t="s">
        <v>70</v>
      </c>
      <c r="K31" s="6"/>
      <c r="L31" s="1">
        <v>1015</v>
      </c>
      <c r="M31" s="7" t="s">
        <v>499</v>
      </c>
      <c r="N31" s="8"/>
      <c r="O31" s="8">
        <v>9.5</v>
      </c>
      <c r="P31" s="9">
        <v>1</v>
      </c>
      <c r="Q31" s="8">
        <v>75</v>
      </c>
      <c r="R31" s="8">
        <v>4</v>
      </c>
      <c r="S31" s="9"/>
      <c r="T31" s="25"/>
    </row>
    <row r="32" spans="1:20" ht="42" customHeight="1">
      <c r="A32" s="23">
        <v>43403</v>
      </c>
      <c r="B32" s="13">
        <v>1</v>
      </c>
      <c r="C32" s="12">
        <v>11</v>
      </c>
      <c r="D32" s="4"/>
      <c r="E32" s="10">
        <v>0</v>
      </c>
      <c r="F32" s="39">
        <v>4</v>
      </c>
      <c r="G32" s="41" t="s">
        <v>55</v>
      </c>
      <c r="H32" s="15">
        <v>37</v>
      </c>
      <c r="I32" s="4" t="s">
        <v>91</v>
      </c>
      <c r="J32" s="5" t="s">
        <v>65</v>
      </c>
      <c r="K32" s="6"/>
      <c r="L32" s="1">
        <v>1008</v>
      </c>
      <c r="M32" s="7" t="s">
        <v>500</v>
      </c>
      <c r="N32" s="8"/>
      <c r="O32" s="8">
        <v>7</v>
      </c>
      <c r="P32" s="9">
        <v>0</v>
      </c>
      <c r="Q32" s="8">
        <v>75</v>
      </c>
      <c r="R32" s="8">
        <v>28</v>
      </c>
      <c r="S32" s="9"/>
      <c r="T32" s="25"/>
    </row>
    <row r="33" spans="1:20" ht="42" customHeight="1">
      <c r="A33" s="26">
        <v>43404</v>
      </c>
      <c r="B33" s="27">
        <v>8</v>
      </c>
      <c r="C33" s="28">
        <v>16</v>
      </c>
      <c r="D33" s="29"/>
      <c r="E33" s="30">
        <v>0</v>
      </c>
      <c r="F33" s="40">
        <v>5</v>
      </c>
      <c r="G33" s="42" t="s">
        <v>55</v>
      </c>
      <c r="H33" s="31">
        <v>41</v>
      </c>
      <c r="I33" s="29" t="s">
        <v>54</v>
      </c>
      <c r="J33" s="32" t="s">
        <v>65</v>
      </c>
      <c r="K33" s="33"/>
      <c r="L33" s="34">
        <v>1004</v>
      </c>
      <c r="M33" s="35" t="s">
        <v>501</v>
      </c>
      <c r="N33" s="36"/>
      <c r="O33" s="36">
        <v>7</v>
      </c>
      <c r="P33" s="37">
        <v>6</v>
      </c>
      <c r="Q33" s="36">
        <v>72</v>
      </c>
      <c r="R33" s="36">
        <v>27</v>
      </c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3" t="s">
        <v>22</v>
      </c>
      <c r="B100" s="63"/>
      <c r="C100" s="63"/>
      <c r="D100" s="16">
        <f>AVERAGE(B3:B33,C3:C33)</f>
        <v>8.112903225806452</v>
      </c>
      <c r="E100" s="63" t="s">
        <v>31</v>
      </c>
      <c r="F100" s="63"/>
      <c r="G100" s="63"/>
      <c r="H100" s="63"/>
      <c r="I100" s="17">
        <f>SUM(E3:E33)</f>
        <v>43.8</v>
      </c>
      <c r="J100" s="63" t="s">
        <v>38</v>
      </c>
      <c r="K100" s="63"/>
      <c r="L100" s="18">
        <f>SUM(O3:O33)</f>
        <v>162</v>
      </c>
    </row>
    <row r="101" spans="1:12" ht="30" customHeight="1">
      <c r="A101" s="63" t="s">
        <v>27</v>
      </c>
      <c r="B101" s="63"/>
      <c r="C101" s="63"/>
      <c r="D101" s="16">
        <f>AVERAGE(B3:B33)</f>
        <v>3.193548387096774</v>
      </c>
      <c r="E101" s="63" t="s">
        <v>32</v>
      </c>
      <c r="F101" s="63"/>
      <c r="G101" s="63"/>
      <c r="H101" s="63"/>
      <c r="I101" s="17">
        <f>AVERAGE(E3:E33)</f>
        <v>1.4129032258064516</v>
      </c>
      <c r="J101" s="63" t="s">
        <v>39</v>
      </c>
      <c r="K101" s="63"/>
      <c r="L101" s="18">
        <f>COUNTIF(R3:R33,"&lt;31")</f>
        <v>11</v>
      </c>
    </row>
    <row r="102" spans="1:12" ht="30" customHeight="1">
      <c r="A102" s="63" t="s">
        <v>28</v>
      </c>
      <c r="B102" s="63"/>
      <c r="C102" s="63"/>
      <c r="D102" s="16">
        <f>AVERAGE(C3:C33)</f>
        <v>13.03225806451613</v>
      </c>
      <c r="E102" s="63" t="s">
        <v>33</v>
      </c>
      <c r="F102" s="63"/>
      <c r="G102" s="63"/>
      <c r="H102" s="63"/>
      <c r="I102" s="17">
        <f>MAX(E3:E33)</f>
        <v>14.8</v>
      </c>
      <c r="J102" s="63" t="s">
        <v>41</v>
      </c>
      <c r="K102" s="63"/>
      <c r="L102" s="18">
        <f>COUNTIF(C3:C33,"&gt;19")</f>
        <v>1</v>
      </c>
    </row>
    <row r="103" spans="1:12" ht="30" customHeight="1">
      <c r="A103" s="63" t="s">
        <v>23</v>
      </c>
      <c r="B103" s="63"/>
      <c r="C103" s="63"/>
      <c r="D103" s="18">
        <f>MAX(B3:B33,C3:C33)</f>
        <v>20</v>
      </c>
      <c r="E103" s="63" t="s">
        <v>34</v>
      </c>
      <c r="F103" s="63"/>
      <c r="G103" s="63"/>
      <c r="H103" s="63"/>
      <c r="I103" s="18">
        <f>COUNTA(S3:S33)</f>
        <v>10</v>
      </c>
      <c r="J103" s="63" t="s">
        <v>37</v>
      </c>
      <c r="K103" s="63"/>
      <c r="L103" s="18">
        <f>COUNTA(N3:N33)</f>
        <v>0</v>
      </c>
    </row>
    <row r="104" spans="1:12" ht="30" customHeight="1">
      <c r="A104" s="63" t="s">
        <v>24</v>
      </c>
      <c r="B104" s="63"/>
      <c r="C104" s="63"/>
      <c r="D104" s="18">
        <f>MIN(B3:B33,C3:C33)</f>
        <v>-3</v>
      </c>
      <c r="E104" s="63" t="s">
        <v>35</v>
      </c>
      <c r="F104" s="63"/>
      <c r="G104" s="63"/>
      <c r="H104" s="63"/>
      <c r="I104" s="18">
        <f>COUNTIF(S3:S33,"R")</f>
        <v>10</v>
      </c>
      <c r="J104" s="63" t="s">
        <v>45</v>
      </c>
      <c r="K104" s="63"/>
      <c r="L104" s="43">
        <f>AVERAGE(F3:F33)</f>
        <v>3.3225806451612905</v>
      </c>
    </row>
    <row r="105" spans="1:12" ht="30" customHeight="1">
      <c r="A105" s="63" t="s">
        <v>26</v>
      </c>
      <c r="B105" s="63"/>
      <c r="C105" s="63"/>
      <c r="D105" s="18">
        <f>MAX(B3:B33)</f>
        <v>10</v>
      </c>
      <c r="E105" s="63" t="s">
        <v>36</v>
      </c>
      <c r="F105" s="63"/>
      <c r="G105" s="63"/>
      <c r="H105" s="63"/>
      <c r="I105" s="18">
        <f>COUNTIF(S3:S33,"S")</f>
        <v>0</v>
      </c>
      <c r="J105" s="63" t="s">
        <v>46</v>
      </c>
      <c r="K105" s="63"/>
      <c r="L105" s="43">
        <f>AVERAGE(H3:H33)</f>
        <v>28.35483870967742</v>
      </c>
    </row>
    <row r="106" spans="1:12" ht="30" customHeight="1">
      <c r="A106" s="63" t="s">
        <v>25</v>
      </c>
      <c r="B106" s="63"/>
      <c r="C106" s="63"/>
      <c r="D106" s="18">
        <f>MIN(C3:C33)</f>
        <v>8</v>
      </c>
      <c r="E106" s="63" t="s">
        <v>50</v>
      </c>
      <c r="F106" s="63"/>
      <c r="G106" s="63"/>
      <c r="H106" s="63"/>
      <c r="I106" s="18">
        <f>COUNTIF(F3:F33,"&gt;5")</f>
        <v>1</v>
      </c>
      <c r="J106" s="63" t="s">
        <v>47</v>
      </c>
      <c r="K106" s="63"/>
      <c r="L106" s="19">
        <f>COUNTA(T3:T33)</f>
        <v>0</v>
      </c>
    </row>
    <row r="107" spans="1:12" ht="30" customHeight="1">
      <c r="A107" s="63" t="s">
        <v>29</v>
      </c>
      <c r="B107" s="63"/>
      <c r="C107" s="63"/>
      <c r="D107" s="18">
        <f>COUNTIF(B3:B33,"&lt;1")</f>
        <v>5</v>
      </c>
      <c r="E107" s="63" t="s">
        <v>42</v>
      </c>
      <c r="F107" s="63"/>
      <c r="G107" s="63"/>
      <c r="H107" s="63"/>
      <c r="I107" s="17">
        <f>MAX(H3:H33)</f>
        <v>81</v>
      </c>
      <c r="J107" s="63" t="s">
        <v>48</v>
      </c>
      <c r="K107" s="63"/>
      <c r="L107" s="19">
        <v>43.8</v>
      </c>
    </row>
    <row r="108" spans="1:12" ht="30" customHeight="1">
      <c r="A108" s="63" t="s">
        <v>30</v>
      </c>
      <c r="B108" s="63"/>
      <c r="C108" s="63"/>
      <c r="D108" s="18">
        <f>COUNTIF(C3:C33,"&lt;1")</f>
        <v>0</v>
      </c>
      <c r="E108" s="63" t="s">
        <v>43</v>
      </c>
      <c r="F108" s="63"/>
      <c r="G108" s="63"/>
      <c r="H108" s="63"/>
      <c r="I108" s="18">
        <f>MAX(L3:L33)</f>
        <v>1032</v>
      </c>
      <c r="J108" s="63" t="s">
        <v>49</v>
      </c>
      <c r="K108" s="63"/>
      <c r="L108" s="19">
        <v>0</v>
      </c>
    </row>
    <row r="109" spans="1:12" ht="30" customHeight="1">
      <c r="A109" s="63" t="s">
        <v>40</v>
      </c>
      <c r="B109" s="63"/>
      <c r="C109" s="63"/>
      <c r="D109" s="18">
        <f>MIN(P3:P33)</f>
        <v>-5</v>
      </c>
      <c r="E109" s="63" t="s">
        <v>44</v>
      </c>
      <c r="F109" s="63"/>
      <c r="G109" s="63"/>
      <c r="H109" s="63"/>
      <c r="I109" s="18">
        <f>MIN(L3:L33)</f>
        <v>995</v>
      </c>
      <c r="J109" s="63"/>
      <c r="K109" s="63"/>
      <c r="L109" s="19"/>
    </row>
  </sheetData>
  <sheetProtection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64" t="s">
        <v>16</v>
      </c>
      <c r="C1" s="65"/>
      <c r="D1" s="64" t="s">
        <v>17</v>
      </c>
      <c r="E1" s="65"/>
      <c r="F1" s="64" t="s">
        <v>15</v>
      </c>
      <c r="G1" s="74"/>
      <c r="H1" s="75"/>
      <c r="I1" s="64" t="s">
        <v>1</v>
      </c>
      <c r="J1" s="65"/>
      <c r="K1" s="70" t="s">
        <v>8</v>
      </c>
      <c r="L1" s="68" t="s">
        <v>10</v>
      </c>
      <c r="M1" s="72" t="s">
        <v>2</v>
      </c>
      <c r="N1" s="76" t="s">
        <v>19</v>
      </c>
      <c r="O1" s="76" t="s">
        <v>20</v>
      </c>
      <c r="P1" s="66" t="s">
        <v>21</v>
      </c>
      <c r="Q1" s="76" t="s">
        <v>14</v>
      </c>
      <c r="R1" s="76" t="s">
        <v>51</v>
      </c>
      <c r="S1" s="66" t="s">
        <v>52</v>
      </c>
      <c r="T1" s="78" t="s">
        <v>53</v>
      </c>
    </row>
    <row r="2" spans="1:20" ht="42" customHeight="1">
      <c r="A2" s="22" t="s">
        <v>86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1"/>
      <c r="L2" s="69"/>
      <c r="M2" s="73"/>
      <c r="N2" s="77"/>
      <c r="O2" s="77"/>
      <c r="P2" s="67"/>
      <c r="Q2" s="82"/>
      <c r="R2" s="80"/>
      <c r="S2" s="81"/>
      <c r="T2" s="79"/>
    </row>
    <row r="3" spans="1:20" ht="42" customHeight="1">
      <c r="A3" s="23">
        <v>43405</v>
      </c>
      <c r="B3" s="13">
        <v>5</v>
      </c>
      <c r="C3" s="12">
        <v>10</v>
      </c>
      <c r="D3" s="4" t="s">
        <v>502</v>
      </c>
      <c r="E3" s="10">
        <v>11</v>
      </c>
      <c r="F3" s="39">
        <v>3</v>
      </c>
      <c r="G3" s="41" t="s">
        <v>57</v>
      </c>
      <c r="H3" s="15">
        <v>24</v>
      </c>
      <c r="I3" s="4" t="s">
        <v>54</v>
      </c>
      <c r="J3" s="5" t="s">
        <v>58</v>
      </c>
      <c r="K3" s="6"/>
      <c r="L3" s="1">
        <v>1004</v>
      </c>
      <c r="M3" s="7" t="s">
        <v>503</v>
      </c>
      <c r="N3" s="8"/>
      <c r="O3" s="8"/>
      <c r="P3" s="9">
        <v>4</v>
      </c>
      <c r="Q3" s="8">
        <v>92</v>
      </c>
      <c r="R3" s="20">
        <v>98</v>
      </c>
      <c r="S3" s="48" t="s">
        <v>56</v>
      </c>
      <c r="T3" s="24"/>
    </row>
    <row r="4" spans="1:20" ht="42" customHeight="1">
      <c r="A4" s="23">
        <v>43406</v>
      </c>
      <c r="B4" s="13">
        <v>3</v>
      </c>
      <c r="C4" s="12">
        <v>9</v>
      </c>
      <c r="D4" s="4" t="s">
        <v>504</v>
      </c>
      <c r="E4" s="10">
        <v>4</v>
      </c>
      <c r="F4" s="39">
        <v>2</v>
      </c>
      <c r="G4" s="41" t="s">
        <v>57</v>
      </c>
      <c r="H4" s="15">
        <v>18</v>
      </c>
      <c r="I4" s="4" t="s">
        <v>58</v>
      </c>
      <c r="J4" s="5" t="s">
        <v>60</v>
      </c>
      <c r="K4" s="6"/>
      <c r="L4" s="1">
        <v>1002</v>
      </c>
      <c r="M4" s="7" t="s">
        <v>505</v>
      </c>
      <c r="N4" s="8"/>
      <c r="O4" s="8">
        <v>2.5</v>
      </c>
      <c r="P4" s="9">
        <v>1</v>
      </c>
      <c r="Q4" s="8">
        <v>87</v>
      </c>
      <c r="R4" s="8">
        <v>82</v>
      </c>
      <c r="S4" s="9" t="s">
        <v>56</v>
      </c>
      <c r="T4" s="25"/>
    </row>
    <row r="5" spans="1:20" ht="42" customHeight="1">
      <c r="A5" s="23">
        <v>43407</v>
      </c>
      <c r="B5" s="13">
        <v>3</v>
      </c>
      <c r="C5" s="12">
        <v>10</v>
      </c>
      <c r="D5" s="4"/>
      <c r="E5" s="10">
        <v>0</v>
      </c>
      <c r="F5" s="39">
        <v>3</v>
      </c>
      <c r="G5" s="41" t="s">
        <v>64</v>
      </c>
      <c r="H5" s="15">
        <v>22</v>
      </c>
      <c r="I5" s="4" t="s">
        <v>54</v>
      </c>
      <c r="J5" s="5" t="s">
        <v>54</v>
      </c>
      <c r="K5" s="6"/>
      <c r="L5" s="1">
        <v>1003</v>
      </c>
      <c r="M5" s="7" t="s">
        <v>506</v>
      </c>
      <c r="N5" s="8"/>
      <c r="O5" s="8">
        <v>3.5</v>
      </c>
      <c r="P5" s="9">
        <v>2</v>
      </c>
      <c r="Q5" s="8">
        <v>84</v>
      </c>
      <c r="R5" s="8">
        <v>68</v>
      </c>
      <c r="S5" s="9"/>
      <c r="T5" s="25"/>
    </row>
    <row r="6" spans="1:20" ht="42" customHeight="1">
      <c r="A6" s="23">
        <v>43408</v>
      </c>
      <c r="B6" s="13">
        <v>3</v>
      </c>
      <c r="C6" s="12">
        <v>6</v>
      </c>
      <c r="D6" s="4" t="s">
        <v>89</v>
      </c>
      <c r="E6" s="10">
        <v>31</v>
      </c>
      <c r="F6" s="39">
        <v>5</v>
      </c>
      <c r="G6" s="41" t="s">
        <v>66</v>
      </c>
      <c r="H6" s="15">
        <v>42</v>
      </c>
      <c r="I6" s="4" t="s">
        <v>58</v>
      </c>
      <c r="J6" s="5" t="s">
        <v>58</v>
      </c>
      <c r="K6" s="6"/>
      <c r="L6" s="1">
        <v>997</v>
      </c>
      <c r="M6" s="7" t="s">
        <v>507</v>
      </c>
      <c r="N6" s="8"/>
      <c r="O6" s="8"/>
      <c r="P6" s="9">
        <v>1</v>
      </c>
      <c r="Q6" s="8">
        <v>94</v>
      </c>
      <c r="R6" s="8">
        <v>99</v>
      </c>
      <c r="S6" s="9" t="s">
        <v>56</v>
      </c>
      <c r="T6" s="25"/>
    </row>
    <row r="7" spans="1:20" ht="42" customHeight="1">
      <c r="A7" s="23">
        <v>43409</v>
      </c>
      <c r="B7" s="13">
        <v>4</v>
      </c>
      <c r="C7" s="12">
        <v>5</v>
      </c>
      <c r="D7" s="4" t="s">
        <v>508</v>
      </c>
      <c r="E7" s="10">
        <v>11</v>
      </c>
      <c r="F7" s="39">
        <v>4</v>
      </c>
      <c r="G7" s="41" t="s">
        <v>57</v>
      </c>
      <c r="H7" s="15">
        <v>35</v>
      </c>
      <c r="I7" s="4" t="s">
        <v>58</v>
      </c>
      <c r="J7" s="5" t="s">
        <v>58</v>
      </c>
      <c r="K7" s="6"/>
      <c r="L7" s="1">
        <v>1025</v>
      </c>
      <c r="M7" s="7" t="s">
        <v>509</v>
      </c>
      <c r="N7" s="8"/>
      <c r="O7" s="8"/>
      <c r="P7" s="9">
        <v>2</v>
      </c>
      <c r="Q7" s="8">
        <v>94</v>
      </c>
      <c r="R7" s="8">
        <v>99</v>
      </c>
      <c r="S7" s="9" t="s">
        <v>56</v>
      </c>
      <c r="T7" s="25"/>
    </row>
    <row r="8" spans="1:20" ht="42" customHeight="1">
      <c r="A8" s="23">
        <v>43410</v>
      </c>
      <c r="B8" s="13">
        <v>2</v>
      </c>
      <c r="C8" s="12">
        <v>9</v>
      </c>
      <c r="D8" s="4"/>
      <c r="E8" s="10">
        <v>0</v>
      </c>
      <c r="F8" s="39">
        <v>3</v>
      </c>
      <c r="G8" s="41" t="s">
        <v>66</v>
      </c>
      <c r="H8" s="15">
        <v>25</v>
      </c>
      <c r="I8" s="4" t="s">
        <v>54</v>
      </c>
      <c r="J8" s="5" t="s">
        <v>54</v>
      </c>
      <c r="K8" s="6"/>
      <c r="L8" s="1">
        <v>1029</v>
      </c>
      <c r="M8" s="7" t="s">
        <v>510</v>
      </c>
      <c r="N8" s="8"/>
      <c r="O8" s="8">
        <v>6</v>
      </c>
      <c r="P8" s="9">
        <v>1</v>
      </c>
      <c r="Q8" s="8">
        <v>87</v>
      </c>
      <c r="R8" s="8">
        <v>37</v>
      </c>
      <c r="S8" s="9"/>
      <c r="T8" s="25"/>
    </row>
    <row r="9" spans="1:20" ht="42" customHeight="1">
      <c r="A9" s="23">
        <v>43411</v>
      </c>
      <c r="B9" s="13">
        <v>3</v>
      </c>
      <c r="C9" s="12">
        <v>6</v>
      </c>
      <c r="D9" s="4" t="s">
        <v>59</v>
      </c>
      <c r="E9" s="10">
        <v>3</v>
      </c>
      <c r="F9" s="39">
        <v>4</v>
      </c>
      <c r="G9" s="41" t="s">
        <v>57</v>
      </c>
      <c r="H9" s="15">
        <v>33</v>
      </c>
      <c r="I9" s="4" t="s">
        <v>54</v>
      </c>
      <c r="J9" s="5" t="s">
        <v>58</v>
      </c>
      <c r="K9" s="6"/>
      <c r="L9" s="1">
        <v>1016</v>
      </c>
      <c r="M9" s="7" t="s">
        <v>511</v>
      </c>
      <c r="N9" s="8"/>
      <c r="O9" s="8"/>
      <c r="P9" s="9">
        <v>2</v>
      </c>
      <c r="Q9" s="8">
        <v>88</v>
      </c>
      <c r="R9" s="8">
        <v>98</v>
      </c>
      <c r="S9" s="9" t="s">
        <v>56</v>
      </c>
      <c r="T9" s="25"/>
    </row>
    <row r="10" spans="1:20" ht="42" customHeight="1">
      <c r="A10" s="23">
        <v>43412</v>
      </c>
      <c r="B10" s="13">
        <v>3</v>
      </c>
      <c r="C10" s="12">
        <v>6</v>
      </c>
      <c r="D10" s="4" t="s">
        <v>512</v>
      </c>
      <c r="E10" s="10">
        <v>2</v>
      </c>
      <c r="F10" s="39">
        <v>3</v>
      </c>
      <c r="G10" s="41" t="s">
        <v>57</v>
      </c>
      <c r="H10" s="15">
        <v>22</v>
      </c>
      <c r="I10" s="4" t="s">
        <v>58</v>
      </c>
      <c r="J10" s="5" t="s">
        <v>58</v>
      </c>
      <c r="K10" s="6"/>
      <c r="L10" s="1">
        <v>1021</v>
      </c>
      <c r="M10" s="7" t="s">
        <v>513</v>
      </c>
      <c r="N10" s="8"/>
      <c r="O10" s="8"/>
      <c r="P10" s="9">
        <v>1</v>
      </c>
      <c r="Q10" s="8">
        <v>91</v>
      </c>
      <c r="R10" s="8">
        <v>97</v>
      </c>
      <c r="S10" s="9"/>
      <c r="T10" s="25"/>
    </row>
    <row r="11" spans="1:20" ht="42" customHeight="1">
      <c r="A11" s="23">
        <v>43413</v>
      </c>
      <c r="B11" s="13">
        <v>0</v>
      </c>
      <c r="C11" s="12">
        <v>10</v>
      </c>
      <c r="D11" s="4"/>
      <c r="E11" s="10">
        <v>0</v>
      </c>
      <c r="F11" s="39">
        <v>2</v>
      </c>
      <c r="G11" s="41" t="s">
        <v>55</v>
      </c>
      <c r="H11" s="15">
        <v>18</v>
      </c>
      <c r="I11" s="4" t="s">
        <v>54</v>
      </c>
      <c r="J11" s="5" t="s">
        <v>54</v>
      </c>
      <c r="K11" s="6"/>
      <c r="L11" s="1">
        <v>1030</v>
      </c>
      <c r="M11" s="7" t="s">
        <v>514</v>
      </c>
      <c r="N11" s="8"/>
      <c r="O11" s="8">
        <v>6</v>
      </c>
      <c r="P11" s="9">
        <v>0</v>
      </c>
      <c r="Q11" s="8">
        <v>87</v>
      </c>
      <c r="R11" s="8">
        <v>41</v>
      </c>
      <c r="S11" s="9"/>
      <c r="T11" s="25"/>
    </row>
    <row r="12" spans="1:20" ht="42" customHeight="1">
      <c r="A12" s="23">
        <v>43414</v>
      </c>
      <c r="B12" s="13">
        <v>-1</v>
      </c>
      <c r="C12" s="12">
        <v>7</v>
      </c>
      <c r="D12" s="4"/>
      <c r="E12" s="10">
        <v>0</v>
      </c>
      <c r="F12" s="39">
        <v>3</v>
      </c>
      <c r="G12" s="41" t="s">
        <v>57</v>
      </c>
      <c r="H12" s="15">
        <v>28</v>
      </c>
      <c r="I12" s="4" t="s">
        <v>67</v>
      </c>
      <c r="J12" s="5" t="s">
        <v>65</v>
      </c>
      <c r="K12" s="6"/>
      <c r="L12" s="1">
        <v>1027</v>
      </c>
      <c r="M12" s="61" t="s">
        <v>515</v>
      </c>
      <c r="N12" s="8"/>
      <c r="O12" s="8">
        <v>6</v>
      </c>
      <c r="P12" s="9">
        <v>-3</v>
      </c>
      <c r="Q12" s="8">
        <v>81</v>
      </c>
      <c r="R12" s="8">
        <v>23</v>
      </c>
      <c r="S12" s="9"/>
      <c r="T12" s="25"/>
    </row>
    <row r="13" spans="1:20" ht="42" customHeight="1">
      <c r="A13" s="23">
        <v>43415</v>
      </c>
      <c r="B13" s="13">
        <v>-2</v>
      </c>
      <c r="C13" s="12">
        <v>11</v>
      </c>
      <c r="D13" s="4"/>
      <c r="E13" s="10">
        <v>0</v>
      </c>
      <c r="F13" s="39">
        <v>2</v>
      </c>
      <c r="G13" s="41" t="s">
        <v>57</v>
      </c>
      <c r="H13" s="15">
        <v>19</v>
      </c>
      <c r="I13" s="4" t="s">
        <v>67</v>
      </c>
      <c r="J13" s="5" t="s">
        <v>70</v>
      </c>
      <c r="K13" s="6"/>
      <c r="L13" s="1">
        <v>1024</v>
      </c>
      <c r="M13" s="7"/>
      <c r="N13" s="8"/>
      <c r="O13" s="8">
        <v>8</v>
      </c>
      <c r="P13" s="9">
        <v>-4</v>
      </c>
      <c r="Q13" s="8">
        <v>85</v>
      </c>
      <c r="R13" s="8">
        <v>5</v>
      </c>
      <c r="S13" s="9"/>
      <c r="T13" s="25"/>
    </row>
    <row r="14" spans="1:20" ht="42" customHeight="1">
      <c r="A14" s="23">
        <v>43416</v>
      </c>
      <c r="B14" s="13">
        <v>-4</v>
      </c>
      <c r="C14" s="12">
        <v>9</v>
      </c>
      <c r="D14" s="4"/>
      <c r="E14" s="10">
        <v>0</v>
      </c>
      <c r="F14" s="39">
        <v>3</v>
      </c>
      <c r="G14" s="41" t="s">
        <v>57</v>
      </c>
      <c r="H14" s="15">
        <v>21</v>
      </c>
      <c r="I14" s="4" t="s">
        <v>67</v>
      </c>
      <c r="J14" s="5" t="s">
        <v>70</v>
      </c>
      <c r="K14" s="6"/>
      <c r="L14" s="1">
        <v>1022</v>
      </c>
      <c r="M14" s="7"/>
      <c r="N14" s="8"/>
      <c r="O14" s="8">
        <v>8</v>
      </c>
      <c r="P14" s="9">
        <v>-6</v>
      </c>
      <c r="Q14" s="8">
        <v>85</v>
      </c>
      <c r="R14" s="8">
        <v>5</v>
      </c>
      <c r="S14" s="9"/>
      <c r="T14" s="25"/>
    </row>
    <row r="15" spans="1:20" ht="42" customHeight="1">
      <c r="A15" s="23">
        <v>43417</v>
      </c>
      <c r="B15" s="13">
        <v>1</v>
      </c>
      <c r="C15" s="12">
        <v>9</v>
      </c>
      <c r="D15" s="4"/>
      <c r="E15" s="10">
        <v>0</v>
      </c>
      <c r="F15" s="39">
        <v>2</v>
      </c>
      <c r="G15" s="41" t="s">
        <v>57</v>
      </c>
      <c r="H15" s="15">
        <v>19</v>
      </c>
      <c r="I15" s="4" t="s">
        <v>54</v>
      </c>
      <c r="J15" s="5" t="s">
        <v>58</v>
      </c>
      <c r="K15" s="6"/>
      <c r="L15" s="1">
        <v>1016</v>
      </c>
      <c r="M15" s="7" t="s">
        <v>516</v>
      </c>
      <c r="N15" s="8"/>
      <c r="O15" s="8">
        <v>0.5</v>
      </c>
      <c r="P15" s="9">
        <v>0</v>
      </c>
      <c r="Q15" s="8">
        <v>84</v>
      </c>
      <c r="R15" s="8">
        <v>96</v>
      </c>
      <c r="S15" s="9"/>
      <c r="T15" s="25"/>
    </row>
    <row r="16" spans="1:20" ht="42" customHeight="1">
      <c r="A16" s="23">
        <v>43418</v>
      </c>
      <c r="B16" s="13">
        <v>3</v>
      </c>
      <c r="C16" s="12">
        <v>7</v>
      </c>
      <c r="D16" s="4" t="s">
        <v>83</v>
      </c>
      <c r="E16" s="10">
        <v>1</v>
      </c>
      <c r="F16" s="39">
        <v>2</v>
      </c>
      <c r="G16" s="41" t="s">
        <v>69</v>
      </c>
      <c r="H16" s="15">
        <v>19</v>
      </c>
      <c r="I16" s="4" t="s">
        <v>58</v>
      </c>
      <c r="J16" s="5" t="s">
        <v>58</v>
      </c>
      <c r="K16" s="6"/>
      <c r="L16" s="1">
        <v>1027</v>
      </c>
      <c r="M16" s="7" t="s">
        <v>517</v>
      </c>
      <c r="N16" s="8"/>
      <c r="O16" s="8"/>
      <c r="P16" s="9">
        <v>1</v>
      </c>
      <c r="Q16" s="8">
        <v>94</v>
      </c>
      <c r="R16" s="8">
        <v>100</v>
      </c>
      <c r="S16" s="9" t="s">
        <v>56</v>
      </c>
      <c r="T16" s="25"/>
    </row>
    <row r="17" spans="1:20" ht="42" customHeight="1">
      <c r="A17" s="23">
        <v>43419</v>
      </c>
      <c r="B17" s="13">
        <v>0</v>
      </c>
      <c r="C17" s="12">
        <v>4</v>
      </c>
      <c r="D17" s="4"/>
      <c r="E17" s="10">
        <v>0</v>
      </c>
      <c r="F17" s="39">
        <v>2</v>
      </c>
      <c r="G17" s="41" t="s">
        <v>72</v>
      </c>
      <c r="H17" s="15">
        <v>17</v>
      </c>
      <c r="I17" s="4" t="s">
        <v>58</v>
      </c>
      <c r="J17" s="5" t="s">
        <v>58</v>
      </c>
      <c r="K17" s="6"/>
      <c r="L17" s="1">
        <v>1027</v>
      </c>
      <c r="M17" s="7" t="s">
        <v>518</v>
      </c>
      <c r="N17" s="8"/>
      <c r="O17" s="8"/>
      <c r="P17" s="9">
        <v>0</v>
      </c>
      <c r="Q17" s="8">
        <v>92</v>
      </c>
      <c r="R17" s="8">
        <v>96</v>
      </c>
      <c r="S17" s="9"/>
      <c r="T17" s="25"/>
    </row>
    <row r="18" spans="1:20" ht="42" customHeight="1">
      <c r="A18" s="23">
        <v>43420</v>
      </c>
      <c r="B18" s="13">
        <v>2</v>
      </c>
      <c r="C18" s="12">
        <v>7</v>
      </c>
      <c r="D18" s="4"/>
      <c r="E18" s="47">
        <v>0</v>
      </c>
      <c r="F18" s="39">
        <v>4</v>
      </c>
      <c r="G18" s="41" t="s">
        <v>57</v>
      </c>
      <c r="H18" s="15">
        <v>38</v>
      </c>
      <c r="I18" s="4" t="s">
        <v>58</v>
      </c>
      <c r="J18" s="5" t="s">
        <v>60</v>
      </c>
      <c r="K18" s="6"/>
      <c r="L18" s="1">
        <v>1023</v>
      </c>
      <c r="M18" s="7" t="s">
        <v>519</v>
      </c>
      <c r="N18" s="8"/>
      <c r="O18" s="8">
        <v>1</v>
      </c>
      <c r="P18" s="9">
        <v>1</v>
      </c>
      <c r="Q18" s="8">
        <v>89</v>
      </c>
      <c r="R18" s="8">
        <v>94</v>
      </c>
      <c r="S18" s="9"/>
      <c r="T18" s="25"/>
    </row>
    <row r="19" spans="1:20" ht="42" customHeight="1">
      <c r="A19" s="23">
        <v>43421</v>
      </c>
      <c r="B19" s="13">
        <v>3</v>
      </c>
      <c r="C19" s="12">
        <v>4</v>
      </c>
      <c r="D19" s="4" t="s">
        <v>512</v>
      </c>
      <c r="E19" s="10">
        <v>1</v>
      </c>
      <c r="F19" s="39">
        <v>4</v>
      </c>
      <c r="G19" s="41" t="s">
        <v>66</v>
      </c>
      <c r="H19" s="15">
        <v>32</v>
      </c>
      <c r="I19" s="4" t="s">
        <v>58</v>
      </c>
      <c r="J19" s="5" t="s">
        <v>58</v>
      </c>
      <c r="K19" s="6"/>
      <c r="L19" s="1">
        <v>1020</v>
      </c>
      <c r="M19" s="7" t="s">
        <v>520</v>
      </c>
      <c r="N19" s="8"/>
      <c r="O19" s="8"/>
      <c r="P19" s="9">
        <v>2</v>
      </c>
      <c r="Q19" s="8">
        <v>92</v>
      </c>
      <c r="R19" s="8">
        <v>99</v>
      </c>
      <c r="S19" s="9" t="s">
        <v>56</v>
      </c>
      <c r="T19" s="25"/>
    </row>
    <row r="20" spans="1:20" ht="42" customHeight="1">
      <c r="A20" s="23">
        <v>43422</v>
      </c>
      <c r="B20" s="13">
        <v>3</v>
      </c>
      <c r="C20" s="12">
        <v>6</v>
      </c>
      <c r="D20" s="4"/>
      <c r="E20" s="10">
        <v>0</v>
      </c>
      <c r="F20" s="39">
        <v>4</v>
      </c>
      <c r="G20" s="41" t="s">
        <v>57</v>
      </c>
      <c r="H20" s="15">
        <v>33</v>
      </c>
      <c r="I20" s="4" t="s">
        <v>54</v>
      </c>
      <c r="J20" s="5" t="s">
        <v>60</v>
      </c>
      <c r="K20" s="6"/>
      <c r="L20" s="1">
        <v>1027</v>
      </c>
      <c r="M20" s="7" t="s">
        <v>521</v>
      </c>
      <c r="N20" s="8"/>
      <c r="O20" s="8">
        <v>1</v>
      </c>
      <c r="P20" s="9">
        <v>1</v>
      </c>
      <c r="Q20" s="8">
        <v>91</v>
      </c>
      <c r="R20" s="8">
        <v>95</v>
      </c>
      <c r="S20" s="9"/>
      <c r="T20" s="25"/>
    </row>
    <row r="21" spans="1:20" ht="42" customHeight="1">
      <c r="A21" s="23">
        <v>43423</v>
      </c>
      <c r="B21" s="13">
        <v>6</v>
      </c>
      <c r="C21" s="12">
        <v>7</v>
      </c>
      <c r="D21" s="4" t="s">
        <v>185</v>
      </c>
      <c r="E21" s="10">
        <v>1.8</v>
      </c>
      <c r="F21" s="39">
        <v>4</v>
      </c>
      <c r="G21" s="41" t="s">
        <v>57</v>
      </c>
      <c r="H21" s="15">
        <v>33</v>
      </c>
      <c r="I21" s="4" t="s">
        <v>58</v>
      </c>
      <c r="J21" s="5" t="s">
        <v>58</v>
      </c>
      <c r="K21" s="6"/>
      <c r="L21" s="1">
        <v>1027</v>
      </c>
      <c r="M21" s="7" t="s">
        <v>522</v>
      </c>
      <c r="N21" s="8"/>
      <c r="O21" s="8"/>
      <c r="P21" s="9">
        <v>5</v>
      </c>
      <c r="Q21" s="8">
        <v>94</v>
      </c>
      <c r="R21" s="8">
        <v>100</v>
      </c>
      <c r="S21" s="9" t="s">
        <v>56</v>
      </c>
      <c r="T21" s="25"/>
    </row>
    <row r="22" spans="1:20" ht="42" customHeight="1">
      <c r="A22" s="23">
        <v>43424</v>
      </c>
      <c r="B22" s="13">
        <v>1</v>
      </c>
      <c r="C22" s="12">
        <v>7</v>
      </c>
      <c r="D22" s="4" t="s">
        <v>185</v>
      </c>
      <c r="E22" s="10">
        <v>1.1</v>
      </c>
      <c r="F22" s="39">
        <v>3</v>
      </c>
      <c r="G22" s="41" t="s">
        <v>57</v>
      </c>
      <c r="H22" s="15">
        <v>23</v>
      </c>
      <c r="I22" s="4" t="s">
        <v>58</v>
      </c>
      <c r="J22" s="5" t="s">
        <v>58</v>
      </c>
      <c r="K22" s="6"/>
      <c r="L22" s="1">
        <v>1021</v>
      </c>
      <c r="M22" s="7" t="s">
        <v>523</v>
      </c>
      <c r="N22" s="8"/>
      <c r="O22" s="8"/>
      <c r="P22" s="9">
        <v>1</v>
      </c>
      <c r="Q22" s="8">
        <v>93</v>
      </c>
      <c r="R22" s="8">
        <v>99</v>
      </c>
      <c r="S22" s="9" t="s">
        <v>56</v>
      </c>
      <c r="T22" s="25"/>
    </row>
    <row r="23" spans="1:20" ht="42" customHeight="1">
      <c r="A23" s="23">
        <v>43425</v>
      </c>
      <c r="B23" s="13">
        <v>0</v>
      </c>
      <c r="C23" s="12">
        <v>5</v>
      </c>
      <c r="D23" s="4" t="s">
        <v>185</v>
      </c>
      <c r="E23" s="10">
        <v>1.5</v>
      </c>
      <c r="F23" s="39">
        <v>2</v>
      </c>
      <c r="G23" s="41" t="s">
        <v>66</v>
      </c>
      <c r="H23" s="15">
        <v>19</v>
      </c>
      <c r="I23" s="4" t="s">
        <v>58</v>
      </c>
      <c r="J23" s="5" t="s">
        <v>58</v>
      </c>
      <c r="K23" s="6"/>
      <c r="L23" s="1">
        <v>1010</v>
      </c>
      <c r="M23" s="7" t="s">
        <v>524</v>
      </c>
      <c r="N23" s="8"/>
      <c r="O23" s="8"/>
      <c r="P23" s="9">
        <v>0</v>
      </c>
      <c r="Q23" s="8">
        <v>94</v>
      </c>
      <c r="R23" s="8">
        <v>100</v>
      </c>
      <c r="S23" s="9" t="s">
        <v>56</v>
      </c>
      <c r="T23" s="25"/>
    </row>
    <row r="24" spans="1:20" ht="42" customHeight="1">
      <c r="A24" s="23">
        <v>43426</v>
      </c>
      <c r="B24" s="13">
        <v>0</v>
      </c>
      <c r="C24" s="12">
        <v>4</v>
      </c>
      <c r="D24" s="4" t="s">
        <v>59</v>
      </c>
      <c r="E24" s="10">
        <v>2</v>
      </c>
      <c r="F24" s="39">
        <v>2</v>
      </c>
      <c r="G24" s="41" t="s">
        <v>74</v>
      </c>
      <c r="H24" s="15">
        <v>18</v>
      </c>
      <c r="I24" s="4" t="s">
        <v>58</v>
      </c>
      <c r="J24" s="5" t="s">
        <v>60</v>
      </c>
      <c r="K24" s="6"/>
      <c r="L24" s="1">
        <v>1025</v>
      </c>
      <c r="M24" s="7" t="s">
        <v>525</v>
      </c>
      <c r="N24" s="8"/>
      <c r="O24" s="8">
        <v>0.5</v>
      </c>
      <c r="P24" s="9">
        <v>0</v>
      </c>
      <c r="Q24" s="8">
        <v>93</v>
      </c>
      <c r="R24" s="8">
        <v>96</v>
      </c>
      <c r="S24" s="9" t="s">
        <v>56</v>
      </c>
      <c r="T24" s="25"/>
    </row>
    <row r="25" spans="1:20" ht="42" customHeight="1">
      <c r="A25" s="23">
        <v>43427</v>
      </c>
      <c r="B25" s="13">
        <v>-3</v>
      </c>
      <c r="C25" s="12">
        <v>3</v>
      </c>
      <c r="D25" s="4" t="s">
        <v>526</v>
      </c>
      <c r="E25" s="10">
        <v>2</v>
      </c>
      <c r="F25" s="39">
        <v>2</v>
      </c>
      <c r="G25" s="41" t="s">
        <v>74</v>
      </c>
      <c r="H25" s="15">
        <v>19</v>
      </c>
      <c r="I25" s="4" t="s">
        <v>67</v>
      </c>
      <c r="J25" s="5" t="s">
        <v>60</v>
      </c>
      <c r="K25" s="6"/>
      <c r="L25" s="1">
        <v>1029</v>
      </c>
      <c r="M25" s="7" t="s">
        <v>527</v>
      </c>
      <c r="N25" s="8"/>
      <c r="O25" s="8">
        <v>1</v>
      </c>
      <c r="P25" s="9">
        <v>-4</v>
      </c>
      <c r="Q25" s="8">
        <v>95</v>
      </c>
      <c r="R25" s="8">
        <v>88</v>
      </c>
      <c r="S25" s="9" t="s">
        <v>56</v>
      </c>
      <c r="T25" s="25"/>
    </row>
    <row r="26" spans="1:20" ht="42" customHeight="1">
      <c r="A26" s="23">
        <v>43428</v>
      </c>
      <c r="B26" s="13">
        <v>0</v>
      </c>
      <c r="C26" s="12">
        <v>4</v>
      </c>
      <c r="D26" s="4" t="s">
        <v>512</v>
      </c>
      <c r="E26" s="10">
        <v>1</v>
      </c>
      <c r="F26" s="39">
        <v>2</v>
      </c>
      <c r="G26" s="41" t="s">
        <v>64</v>
      </c>
      <c r="H26" s="15">
        <v>18</v>
      </c>
      <c r="I26" s="4" t="s">
        <v>58</v>
      </c>
      <c r="J26" s="5" t="s">
        <v>58</v>
      </c>
      <c r="K26" s="6"/>
      <c r="L26" s="1">
        <v>1017</v>
      </c>
      <c r="M26" s="7" t="s">
        <v>528</v>
      </c>
      <c r="N26" s="8"/>
      <c r="O26" s="8"/>
      <c r="P26" s="9">
        <v>0</v>
      </c>
      <c r="Q26" s="8">
        <v>94</v>
      </c>
      <c r="R26" s="8">
        <v>90</v>
      </c>
      <c r="S26" s="9" t="s">
        <v>56</v>
      </c>
      <c r="T26" s="25"/>
    </row>
    <row r="27" spans="1:20" ht="42" customHeight="1">
      <c r="A27" s="23">
        <v>43429</v>
      </c>
      <c r="B27" s="13">
        <v>-2</v>
      </c>
      <c r="C27" s="12">
        <v>1</v>
      </c>
      <c r="D27" s="4" t="s">
        <v>529</v>
      </c>
      <c r="E27" s="10">
        <v>0.8</v>
      </c>
      <c r="F27" s="39">
        <v>2</v>
      </c>
      <c r="G27" s="41" t="s">
        <v>57</v>
      </c>
      <c r="H27" s="15">
        <v>19</v>
      </c>
      <c r="I27" s="4" t="s">
        <v>54</v>
      </c>
      <c r="J27" s="5" t="s">
        <v>58</v>
      </c>
      <c r="K27" s="6"/>
      <c r="L27" s="1">
        <v>1007</v>
      </c>
      <c r="M27" s="7" t="s">
        <v>530</v>
      </c>
      <c r="N27" s="8"/>
      <c r="O27" s="8"/>
      <c r="P27" s="9">
        <v>-3</v>
      </c>
      <c r="Q27" s="8">
        <v>90</v>
      </c>
      <c r="R27" s="8">
        <v>96</v>
      </c>
      <c r="S27" s="9" t="s">
        <v>55</v>
      </c>
      <c r="T27" s="25"/>
    </row>
    <row r="28" spans="1:20" ht="42" customHeight="1">
      <c r="A28" s="23">
        <v>43430</v>
      </c>
      <c r="B28" s="13">
        <v>-2</v>
      </c>
      <c r="C28" s="12">
        <v>2</v>
      </c>
      <c r="D28" s="4" t="s">
        <v>529</v>
      </c>
      <c r="E28" s="10">
        <v>0.5</v>
      </c>
      <c r="F28" s="39">
        <v>2</v>
      </c>
      <c r="G28" s="41" t="s">
        <v>57</v>
      </c>
      <c r="H28" s="15">
        <v>18</v>
      </c>
      <c r="I28" s="4" t="s">
        <v>54</v>
      </c>
      <c r="J28" s="5" t="s">
        <v>60</v>
      </c>
      <c r="K28" s="6"/>
      <c r="L28" s="1">
        <v>997</v>
      </c>
      <c r="M28" s="7" t="s">
        <v>531</v>
      </c>
      <c r="N28" s="8"/>
      <c r="O28" s="8">
        <v>0.5</v>
      </c>
      <c r="P28" s="9">
        <v>-3</v>
      </c>
      <c r="Q28" s="8">
        <v>91</v>
      </c>
      <c r="R28" s="8">
        <v>95</v>
      </c>
      <c r="S28" s="9" t="s">
        <v>55</v>
      </c>
      <c r="T28" s="25"/>
    </row>
    <row r="29" spans="1:20" ht="42" customHeight="1">
      <c r="A29" s="23">
        <v>43431</v>
      </c>
      <c r="B29" s="13">
        <v>-2</v>
      </c>
      <c r="C29" s="12">
        <v>2</v>
      </c>
      <c r="D29" s="4" t="s">
        <v>532</v>
      </c>
      <c r="E29" s="10">
        <v>0.8</v>
      </c>
      <c r="F29" s="39">
        <v>4</v>
      </c>
      <c r="G29" s="41" t="s">
        <v>57</v>
      </c>
      <c r="H29" s="15">
        <v>32</v>
      </c>
      <c r="I29" s="4" t="s">
        <v>54</v>
      </c>
      <c r="J29" s="5" t="s">
        <v>58</v>
      </c>
      <c r="K29" s="6"/>
      <c r="L29" s="1">
        <v>991</v>
      </c>
      <c r="M29" s="7" t="s">
        <v>533</v>
      </c>
      <c r="N29" s="8"/>
      <c r="O29" s="8"/>
      <c r="P29" s="9">
        <v>-3</v>
      </c>
      <c r="Q29" s="8">
        <v>88</v>
      </c>
      <c r="R29" s="8">
        <v>97</v>
      </c>
      <c r="S29" s="9" t="s">
        <v>55</v>
      </c>
      <c r="T29" s="25"/>
    </row>
    <row r="30" spans="1:20" ht="42" customHeight="1">
      <c r="A30" s="23">
        <v>43432</v>
      </c>
      <c r="B30" s="13">
        <v>-3</v>
      </c>
      <c r="C30" s="12">
        <v>0</v>
      </c>
      <c r="D30" s="4" t="s">
        <v>534</v>
      </c>
      <c r="E30" s="10">
        <v>1</v>
      </c>
      <c r="F30" s="39">
        <v>2</v>
      </c>
      <c r="G30" s="41" t="s">
        <v>57</v>
      </c>
      <c r="H30" s="15">
        <v>18</v>
      </c>
      <c r="I30" s="4" t="s">
        <v>58</v>
      </c>
      <c r="J30" s="5" t="s">
        <v>58</v>
      </c>
      <c r="K30" s="6"/>
      <c r="L30" s="1">
        <v>997</v>
      </c>
      <c r="M30" s="7" t="s">
        <v>535</v>
      </c>
      <c r="N30" s="8"/>
      <c r="O30" s="8"/>
      <c r="P30" s="9">
        <v>-4</v>
      </c>
      <c r="Q30" s="8">
        <v>89</v>
      </c>
      <c r="R30" s="8">
        <v>98</v>
      </c>
      <c r="S30" s="9" t="s">
        <v>55</v>
      </c>
      <c r="T30" s="25"/>
    </row>
    <row r="31" spans="1:20" ht="42" customHeight="1">
      <c r="A31" s="23">
        <v>43433</v>
      </c>
      <c r="B31" s="13">
        <v>-2</v>
      </c>
      <c r="C31" s="12">
        <v>0</v>
      </c>
      <c r="D31" s="4" t="s">
        <v>536</v>
      </c>
      <c r="E31" s="10">
        <v>2.5</v>
      </c>
      <c r="F31" s="39">
        <v>3</v>
      </c>
      <c r="G31" s="41" t="s">
        <v>74</v>
      </c>
      <c r="H31" s="15">
        <v>23</v>
      </c>
      <c r="I31" s="4" t="s">
        <v>58</v>
      </c>
      <c r="J31" s="5" t="s">
        <v>58</v>
      </c>
      <c r="K31" s="6"/>
      <c r="L31" s="1">
        <v>1008</v>
      </c>
      <c r="M31" s="7" t="s">
        <v>537</v>
      </c>
      <c r="N31" s="8"/>
      <c r="O31" s="8"/>
      <c r="P31" s="9">
        <v>-2</v>
      </c>
      <c r="Q31" s="8">
        <v>94</v>
      </c>
      <c r="R31" s="8">
        <v>97</v>
      </c>
      <c r="S31" s="9" t="s">
        <v>55</v>
      </c>
      <c r="T31" s="25" t="s">
        <v>61</v>
      </c>
    </row>
    <row r="32" spans="1:20" ht="42" customHeight="1">
      <c r="A32" s="23">
        <v>43434</v>
      </c>
      <c r="B32" s="13">
        <v>-2</v>
      </c>
      <c r="C32" s="12">
        <v>2</v>
      </c>
      <c r="D32" s="4" t="s">
        <v>538</v>
      </c>
      <c r="E32" s="10">
        <v>8</v>
      </c>
      <c r="F32" s="39">
        <v>6</v>
      </c>
      <c r="G32" s="41" t="s">
        <v>66</v>
      </c>
      <c r="H32" s="15">
        <v>52</v>
      </c>
      <c r="I32" s="4" t="s">
        <v>58</v>
      </c>
      <c r="J32" s="5" t="s">
        <v>58</v>
      </c>
      <c r="K32" s="6"/>
      <c r="L32" s="1">
        <v>999</v>
      </c>
      <c r="M32" s="7" t="s">
        <v>539</v>
      </c>
      <c r="N32" s="8"/>
      <c r="O32" s="8"/>
      <c r="P32" s="9">
        <v>-2</v>
      </c>
      <c r="Q32" s="8">
        <v>94</v>
      </c>
      <c r="R32" s="8">
        <v>100</v>
      </c>
      <c r="S32" s="9" t="s">
        <v>55</v>
      </c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3" t="s">
        <v>22</v>
      </c>
      <c r="B100" s="63"/>
      <c r="C100" s="63"/>
      <c r="D100" s="16">
        <f>AVERAGE(B3:B33,C3:C33)</f>
        <v>3.2333333333333334</v>
      </c>
      <c r="E100" s="63" t="s">
        <v>31</v>
      </c>
      <c r="F100" s="63"/>
      <c r="G100" s="63"/>
      <c r="H100" s="63"/>
      <c r="I100" s="17">
        <f>SUM(E3:E33)</f>
        <v>86.99999999999999</v>
      </c>
      <c r="J100" s="63" t="s">
        <v>38</v>
      </c>
      <c r="K100" s="63"/>
      <c r="L100" s="18">
        <f>SUM(O3:O33)</f>
        <v>44.5</v>
      </c>
    </row>
    <row r="101" spans="1:12" ht="30" customHeight="1">
      <c r="A101" s="63" t="s">
        <v>27</v>
      </c>
      <c r="B101" s="63"/>
      <c r="C101" s="63"/>
      <c r="D101" s="16">
        <f>AVERAGE(B3:B33)</f>
        <v>0.7333333333333333</v>
      </c>
      <c r="E101" s="63" t="s">
        <v>32</v>
      </c>
      <c r="F101" s="63"/>
      <c r="G101" s="63"/>
      <c r="H101" s="63"/>
      <c r="I101" s="17">
        <f>AVERAGE(E3:E33)</f>
        <v>2.8999999999999995</v>
      </c>
      <c r="J101" s="63" t="s">
        <v>39</v>
      </c>
      <c r="K101" s="63"/>
      <c r="L101" s="18">
        <f>COUNTIF(R3:R33,"&lt;31")</f>
        <v>3</v>
      </c>
    </row>
    <row r="102" spans="1:12" ht="30" customHeight="1">
      <c r="A102" s="63" t="s">
        <v>28</v>
      </c>
      <c r="B102" s="63"/>
      <c r="C102" s="63"/>
      <c r="D102" s="16">
        <f>AVERAGE(C3:C33)</f>
        <v>5.733333333333333</v>
      </c>
      <c r="E102" s="63" t="s">
        <v>33</v>
      </c>
      <c r="F102" s="63"/>
      <c r="G102" s="63"/>
      <c r="H102" s="63"/>
      <c r="I102" s="17">
        <f>MAX(E3:E33)</f>
        <v>31</v>
      </c>
      <c r="J102" s="63" t="s">
        <v>41</v>
      </c>
      <c r="K102" s="63"/>
      <c r="L102" s="18">
        <f>COUNTIF(C3:C33,"&gt;19")</f>
        <v>0</v>
      </c>
    </row>
    <row r="103" spans="1:12" ht="30" customHeight="1">
      <c r="A103" s="63" t="s">
        <v>23</v>
      </c>
      <c r="B103" s="63"/>
      <c r="C103" s="63"/>
      <c r="D103" s="18">
        <f>MAX(B3:B33,C3:C33)</f>
        <v>11</v>
      </c>
      <c r="E103" s="63" t="s">
        <v>34</v>
      </c>
      <c r="F103" s="63"/>
      <c r="G103" s="63"/>
      <c r="H103" s="63"/>
      <c r="I103" s="18">
        <f>COUNTA(S3:S33)</f>
        <v>19</v>
      </c>
      <c r="J103" s="63" t="s">
        <v>37</v>
      </c>
      <c r="K103" s="63"/>
      <c r="L103" s="18">
        <f>COUNTA(N3:N33)</f>
        <v>0</v>
      </c>
    </row>
    <row r="104" spans="1:12" ht="30" customHeight="1">
      <c r="A104" s="63" t="s">
        <v>24</v>
      </c>
      <c r="B104" s="63"/>
      <c r="C104" s="63"/>
      <c r="D104" s="18">
        <f>MIN(B3:B33,C3:C33)</f>
        <v>-4</v>
      </c>
      <c r="E104" s="63" t="s">
        <v>35</v>
      </c>
      <c r="F104" s="63"/>
      <c r="G104" s="63"/>
      <c r="H104" s="63"/>
      <c r="I104" s="18">
        <f>COUNTIF(S3:S33,"R")</f>
        <v>13</v>
      </c>
      <c r="J104" s="63" t="s">
        <v>45</v>
      </c>
      <c r="K104" s="63"/>
      <c r="L104" s="43">
        <f>AVERAGE(F3:F33)</f>
        <v>2.966666666666667</v>
      </c>
    </row>
    <row r="105" spans="1:12" ht="30" customHeight="1">
      <c r="A105" s="63" t="s">
        <v>26</v>
      </c>
      <c r="B105" s="63"/>
      <c r="C105" s="63"/>
      <c r="D105" s="18">
        <f>MAX(B3:B33)</f>
        <v>6</v>
      </c>
      <c r="E105" s="63" t="s">
        <v>36</v>
      </c>
      <c r="F105" s="63"/>
      <c r="G105" s="63"/>
      <c r="H105" s="63"/>
      <c r="I105" s="18">
        <f>COUNTIF(S3:S33,"S")</f>
        <v>6</v>
      </c>
      <c r="J105" s="63" t="s">
        <v>46</v>
      </c>
      <c r="K105" s="63"/>
      <c r="L105" s="43">
        <f>AVERAGE(H3:H33)</f>
        <v>25.233333333333334</v>
      </c>
    </row>
    <row r="106" spans="1:12" ht="30" customHeight="1">
      <c r="A106" s="63" t="s">
        <v>25</v>
      </c>
      <c r="B106" s="63"/>
      <c r="C106" s="63"/>
      <c r="D106" s="18">
        <f>MIN(C3:C33)</f>
        <v>0</v>
      </c>
      <c r="E106" s="63" t="s">
        <v>50</v>
      </c>
      <c r="F106" s="63"/>
      <c r="G106" s="63"/>
      <c r="H106" s="63"/>
      <c r="I106" s="18">
        <f>COUNTIF(F3:F33,"&gt;5")</f>
        <v>1</v>
      </c>
      <c r="J106" s="63" t="s">
        <v>47</v>
      </c>
      <c r="K106" s="63"/>
      <c r="L106" s="19">
        <f>COUNTA(T3:T33)</f>
        <v>1</v>
      </c>
    </row>
    <row r="107" spans="1:12" ht="30" customHeight="1">
      <c r="A107" s="63" t="s">
        <v>29</v>
      </c>
      <c r="B107" s="63"/>
      <c r="C107" s="63"/>
      <c r="D107" s="18">
        <f>COUNTIF(B3:B33,"&lt;1")</f>
        <v>15</v>
      </c>
      <c r="E107" s="63" t="s">
        <v>42</v>
      </c>
      <c r="F107" s="63"/>
      <c r="G107" s="63"/>
      <c r="H107" s="63"/>
      <c r="I107" s="17">
        <f>MAX(H3:H33)</f>
        <v>52</v>
      </c>
      <c r="J107" s="63" t="s">
        <v>48</v>
      </c>
      <c r="K107" s="63"/>
      <c r="L107" s="19">
        <v>76</v>
      </c>
    </row>
    <row r="108" spans="1:12" ht="30" customHeight="1">
      <c r="A108" s="63" t="s">
        <v>30</v>
      </c>
      <c r="B108" s="63"/>
      <c r="C108" s="63"/>
      <c r="D108" s="18">
        <f>COUNTIF(C3:C33,"&lt;1")</f>
        <v>2</v>
      </c>
      <c r="E108" s="63" t="s">
        <v>43</v>
      </c>
      <c r="F108" s="63"/>
      <c r="G108" s="63"/>
      <c r="H108" s="63"/>
      <c r="I108" s="18">
        <f>MAX(L3:L33)</f>
        <v>1030</v>
      </c>
      <c r="J108" s="63" t="s">
        <v>49</v>
      </c>
      <c r="K108" s="63"/>
      <c r="L108" s="19">
        <v>11</v>
      </c>
    </row>
    <row r="109" spans="1:12" ht="30" customHeight="1">
      <c r="A109" s="63" t="s">
        <v>40</v>
      </c>
      <c r="B109" s="63"/>
      <c r="C109" s="63"/>
      <c r="D109" s="18">
        <f>MIN(P3:P33)</f>
        <v>-6</v>
      </c>
      <c r="E109" s="63" t="s">
        <v>44</v>
      </c>
      <c r="F109" s="63"/>
      <c r="G109" s="63"/>
      <c r="H109" s="63"/>
      <c r="I109" s="18">
        <f>MIN(L3:L33)</f>
        <v>991</v>
      </c>
      <c r="J109" s="63"/>
      <c r="K109" s="63"/>
      <c r="L109" s="19"/>
    </row>
  </sheetData>
  <sheetProtection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600" verticalDpi="6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0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64" t="s">
        <v>16</v>
      </c>
      <c r="C1" s="65"/>
      <c r="D1" s="64" t="s">
        <v>17</v>
      </c>
      <c r="E1" s="65"/>
      <c r="F1" s="64" t="s">
        <v>15</v>
      </c>
      <c r="G1" s="74"/>
      <c r="H1" s="75"/>
      <c r="I1" s="64" t="s">
        <v>1</v>
      </c>
      <c r="J1" s="65"/>
      <c r="K1" s="70" t="s">
        <v>8</v>
      </c>
      <c r="L1" s="68" t="s">
        <v>10</v>
      </c>
      <c r="M1" s="72" t="s">
        <v>2</v>
      </c>
      <c r="N1" s="76" t="s">
        <v>19</v>
      </c>
      <c r="O1" s="76" t="s">
        <v>20</v>
      </c>
      <c r="P1" s="66" t="s">
        <v>21</v>
      </c>
      <c r="Q1" s="76" t="s">
        <v>14</v>
      </c>
      <c r="R1" s="76" t="s">
        <v>51</v>
      </c>
      <c r="S1" s="66" t="s">
        <v>52</v>
      </c>
      <c r="T1" s="78" t="s">
        <v>53</v>
      </c>
    </row>
    <row r="2" spans="1:20" ht="42" customHeight="1">
      <c r="A2" s="22" t="s">
        <v>87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1"/>
      <c r="L2" s="69"/>
      <c r="M2" s="73"/>
      <c r="N2" s="77"/>
      <c r="O2" s="77"/>
      <c r="P2" s="67"/>
      <c r="Q2" s="82"/>
      <c r="R2" s="80"/>
      <c r="S2" s="81"/>
      <c r="T2" s="79"/>
    </row>
    <row r="3" spans="1:20" ht="42" customHeight="1">
      <c r="A3" s="23">
        <v>43435</v>
      </c>
      <c r="B3" s="13">
        <v>1</v>
      </c>
      <c r="C3" s="12">
        <v>6</v>
      </c>
      <c r="D3" s="4" t="s">
        <v>540</v>
      </c>
      <c r="E3" s="10">
        <v>7</v>
      </c>
      <c r="F3" s="39">
        <v>5</v>
      </c>
      <c r="G3" s="41" t="s">
        <v>57</v>
      </c>
      <c r="H3" s="15">
        <v>45</v>
      </c>
      <c r="I3" s="4" t="s">
        <v>58</v>
      </c>
      <c r="J3" s="5" t="s">
        <v>58</v>
      </c>
      <c r="K3" s="6"/>
      <c r="L3" s="1">
        <v>990</v>
      </c>
      <c r="M3" s="7" t="s">
        <v>542</v>
      </c>
      <c r="N3" s="8"/>
      <c r="O3" s="8"/>
      <c r="P3" s="9">
        <v>0</v>
      </c>
      <c r="Q3" s="8">
        <v>90</v>
      </c>
      <c r="R3" s="20">
        <v>98</v>
      </c>
      <c r="S3" s="48" t="s">
        <v>56</v>
      </c>
      <c r="T3" s="24"/>
    </row>
    <row r="4" spans="1:20" ht="42" customHeight="1">
      <c r="A4" s="23">
        <v>43436</v>
      </c>
      <c r="B4" s="13">
        <v>-1</v>
      </c>
      <c r="C4" s="12">
        <v>4</v>
      </c>
      <c r="D4" s="4" t="s">
        <v>541</v>
      </c>
      <c r="E4" s="10">
        <v>1.2</v>
      </c>
      <c r="F4" s="39">
        <v>5</v>
      </c>
      <c r="G4" s="41" t="s">
        <v>66</v>
      </c>
      <c r="H4" s="15">
        <v>48</v>
      </c>
      <c r="I4" s="4" t="s">
        <v>54</v>
      </c>
      <c r="J4" s="5" t="s">
        <v>60</v>
      </c>
      <c r="K4" s="6"/>
      <c r="L4" s="1">
        <v>994</v>
      </c>
      <c r="M4" s="7" t="s">
        <v>543</v>
      </c>
      <c r="N4" s="8"/>
      <c r="O4" s="8">
        <v>2</v>
      </c>
      <c r="P4" s="9">
        <v>0</v>
      </c>
      <c r="Q4" s="8">
        <v>84</v>
      </c>
      <c r="R4" s="8">
        <v>75</v>
      </c>
      <c r="S4" s="9" t="s">
        <v>55</v>
      </c>
      <c r="T4" s="25"/>
    </row>
    <row r="5" spans="1:20" ht="42" customHeight="1">
      <c r="A5" s="23">
        <v>43437</v>
      </c>
      <c r="B5" s="13">
        <v>-6</v>
      </c>
      <c r="C5" s="12">
        <v>0</v>
      </c>
      <c r="D5" s="4"/>
      <c r="E5" s="10">
        <v>0</v>
      </c>
      <c r="F5" s="39">
        <v>4</v>
      </c>
      <c r="G5" s="41" t="s">
        <v>66</v>
      </c>
      <c r="H5" s="15">
        <v>31</v>
      </c>
      <c r="I5" s="4" t="s">
        <v>67</v>
      </c>
      <c r="J5" s="5" t="s">
        <v>54</v>
      </c>
      <c r="K5" s="6"/>
      <c r="L5" s="1">
        <v>1013</v>
      </c>
      <c r="M5" s="7" t="s">
        <v>544</v>
      </c>
      <c r="N5" s="8"/>
      <c r="O5" s="8">
        <v>4</v>
      </c>
      <c r="P5" s="9">
        <v>-7</v>
      </c>
      <c r="Q5" s="8">
        <v>82</v>
      </c>
      <c r="R5" s="8">
        <v>55</v>
      </c>
      <c r="S5" s="9"/>
      <c r="T5" s="25" t="s">
        <v>61</v>
      </c>
    </row>
    <row r="6" spans="1:20" ht="42" customHeight="1">
      <c r="A6" s="23">
        <v>43438</v>
      </c>
      <c r="B6" s="13">
        <v>-2</v>
      </c>
      <c r="C6" s="12">
        <v>1</v>
      </c>
      <c r="D6" s="4" t="s">
        <v>545</v>
      </c>
      <c r="E6" s="10">
        <v>9</v>
      </c>
      <c r="F6" s="39">
        <v>3</v>
      </c>
      <c r="G6" s="41" t="s">
        <v>57</v>
      </c>
      <c r="H6" s="15">
        <v>29</v>
      </c>
      <c r="I6" s="4" t="s">
        <v>58</v>
      </c>
      <c r="J6" s="5" t="s">
        <v>60</v>
      </c>
      <c r="K6" s="6"/>
      <c r="L6" s="1">
        <v>997</v>
      </c>
      <c r="M6" s="7" t="s">
        <v>546</v>
      </c>
      <c r="N6" s="8"/>
      <c r="O6" s="8">
        <v>1.5</v>
      </c>
      <c r="P6" s="9">
        <v>-3</v>
      </c>
      <c r="Q6" s="8">
        <v>91</v>
      </c>
      <c r="R6" s="8">
        <v>80</v>
      </c>
      <c r="S6" s="9" t="s">
        <v>55</v>
      </c>
      <c r="T6" s="25" t="s">
        <v>61</v>
      </c>
    </row>
    <row r="7" spans="1:20" ht="42" customHeight="1">
      <c r="A7" s="23">
        <v>43439</v>
      </c>
      <c r="B7" s="13">
        <v>-1</v>
      </c>
      <c r="C7" s="12">
        <v>2</v>
      </c>
      <c r="D7" s="4" t="s">
        <v>547</v>
      </c>
      <c r="E7" s="10">
        <v>1</v>
      </c>
      <c r="F7" s="39">
        <v>3</v>
      </c>
      <c r="G7" s="41" t="s">
        <v>66</v>
      </c>
      <c r="H7" s="15">
        <v>26</v>
      </c>
      <c r="I7" s="4" t="s">
        <v>58</v>
      </c>
      <c r="J7" s="5" t="s">
        <v>60</v>
      </c>
      <c r="K7" s="6"/>
      <c r="L7" s="1">
        <v>1005</v>
      </c>
      <c r="M7" s="7" t="s">
        <v>548</v>
      </c>
      <c r="N7" s="8"/>
      <c r="O7" s="8">
        <v>1</v>
      </c>
      <c r="P7" s="9">
        <v>-2</v>
      </c>
      <c r="Q7" s="8">
        <v>92</v>
      </c>
      <c r="R7" s="8">
        <v>90</v>
      </c>
      <c r="S7" s="9" t="s">
        <v>55</v>
      </c>
      <c r="T7" s="25" t="s">
        <v>61</v>
      </c>
    </row>
    <row r="8" spans="1:20" ht="42" customHeight="1">
      <c r="A8" s="23">
        <v>43440</v>
      </c>
      <c r="B8" s="13">
        <v>-4</v>
      </c>
      <c r="C8" s="12">
        <v>0</v>
      </c>
      <c r="D8" s="4" t="s">
        <v>549</v>
      </c>
      <c r="E8" s="10">
        <v>1</v>
      </c>
      <c r="F8" s="39">
        <v>2</v>
      </c>
      <c r="G8" s="41" t="s">
        <v>74</v>
      </c>
      <c r="H8" s="15">
        <v>17</v>
      </c>
      <c r="I8" s="4" t="s">
        <v>58</v>
      </c>
      <c r="J8" s="5" t="s">
        <v>58</v>
      </c>
      <c r="K8" s="6"/>
      <c r="L8" s="1">
        <v>1013</v>
      </c>
      <c r="M8" s="7" t="s">
        <v>550</v>
      </c>
      <c r="N8" s="8"/>
      <c r="O8" s="8"/>
      <c r="P8" s="9">
        <v>-5</v>
      </c>
      <c r="Q8" s="8">
        <v>93</v>
      </c>
      <c r="R8" s="8">
        <v>98</v>
      </c>
      <c r="S8" s="9" t="s">
        <v>55</v>
      </c>
      <c r="T8" s="25" t="s">
        <v>61</v>
      </c>
    </row>
    <row r="9" spans="1:20" ht="42" customHeight="1">
      <c r="A9" s="23">
        <v>43441</v>
      </c>
      <c r="B9" s="13">
        <v>-4</v>
      </c>
      <c r="C9" s="12">
        <v>0</v>
      </c>
      <c r="D9" s="4"/>
      <c r="E9" s="10">
        <v>0</v>
      </c>
      <c r="F9" s="39">
        <v>3</v>
      </c>
      <c r="G9" s="41" t="s">
        <v>73</v>
      </c>
      <c r="H9" s="15">
        <v>23</v>
      </c>
      <c r="I9" s="4" t="s">
        <v>54</v>
      </c>
      <c r="J9" s="5" t="s">
        <v>60</v>
      </c>
      <c r="K9" s="6"/>
      <c r="L9" s="1">
        <v>1010</v>
      </c>
      <c r="M9" s="7" t="s">
        <v>551</v>
      </c>
      <c r="N9" s="8"/>
      <c r="O9" s="8">
        <v>2</v>
      </c>
      <c r="P9" s="9">
        <v>-4</v>
      </c>
      <c r="Q9" s="8">
        <v>89</v>
      </c>
      <c r="R9" s="8">
        <v>80</v>
      </c>
      <c r="S9" s="9"/>
      <c r="T9" s="25" t="s">
        <v>61</v>
      </c>
    </row>
    <row r="10" spans="1:20" ht="42" customHeight="1">
      <c r="A10" s="23">
        <v>43442</v>
      </c>
      <c r="B10" s="13">
        <v>-3</v>
      </c>
      <c r="C10" s="12">
        <v>0</v>
      </c>
      <c r="D10" s="4" t="s">
        <v>534</v>
      </c>
      <c r="E10" s="10">
        <v>0.8</v>
      </c>
      <c r="F10" s="39">
        <v>4</v>
      </c>
      <c r="G10" s="41" t="s">
        <v>64</v>
      </c>
      <c r="H10" s="15">
        <v>36</v>
      </c>
      <c r="I10" s="4" t="s">
        <v>58</v>
      </c>
      <c r="J10" s="5" t="s">
        <v>58</v>
      </c>
      <c r="K10" s="6"/>
      <c r="L10" s="1">
        <v>1007</v>
      </c>
      <c r="M10" s="7" t="s">
        <v>552</v>
      </c>
      <c r="N10" s="8"/>
      <c r="O10" s="8"/>
      <c r="P10" s="9">
        <v>-4</v>
      </c>
      <c r="Q10" s="8">
        <v>90</v>
      </c>
      <c r="R10" s="8">
        <v>98</v>
      </c>
      <c r="S10" s="9" t="s">
        <v>55</v>
      </c>
      <c r="T10" s="25" t="s">
        <v>61</v>
      </c>
    </row>
    <row r="11" spans="1:20" ht="42" customHeight="1">
      <c r="A11" s="23">
        <v>43443</v>
      </c>
      <c r="B11" s="13">
        <v>-2</v>
      </c>
      <c r="C11" s="12">
        <v>0</v>
      </c>
      <c r="D11" s="4" t="s">
        <v>553</v>
      </c>
      <c r="E11" s="10">
        <v>2.7</v>
      </c>
      <c r="F11" s="39">
        <v>2</v>
      </c>
      <c r="G11" s="41" t="s">
        <v>57</v>
      </c>
      <c r="H11" s="15">
        <v>17</v>
      </c>
      <c r="I11" s="4" t="s">
        <v>58</v>
      </c>
      <c r="J11" s="5" t="s">
        <v>58</v>
      </c>
      <c r="K11" s="6"/>
      <c r="L11" s="1">
        <v>1002</v>
      </c>
      <c r="M11" s="7" t="s">
        <v>554</v>
      </c>
      <c r="N11" s="8"/>
      <c r="O11" s="8"/>
      <c r="P11" s="9">
        <v>-2</v>
      </c>
      <c r="Q11" s="8">
        <v>91</v>
      </c>
      <c r="R11" s="8">
        <v>100</v>
      </c>
      <c r="S11" s="9" t="s">
        <v>55</v>
      </c>
      <c r="T11" s="25" t="s">
        <v>61</v>
      </c>
    </row>
    <row r="12" spans="1:20" ht="42" customHeight="1">
      <c r="A12" s="23">
        <v>43444</v>
      </c>
      <c r="B12" s="13">
        <v>-6</v>
      </c>
      <c r="C12" s="12">
        <v>1</v>
      </c>
      <c r="D12" s="4"/>
      <c r="E12" s="10">
        <v>0</v>
      </c>
      <c r="F12" s="39">
        <v>3</v>
      </c>
      <c r="G12" s="41" t="s">
        <v>64</v>
      </c>
      <c r="H12" s="15">
        <v>22</v>
      </c>
      <c r="I12" s="4" t="s">
        <v>54</v>
      </c>
      <c r="J12" s="5" t="s">
        <v>54</v>
      </c>
      <c r="K12" s="6"/>
      <c r="L12" s="1">
        <v>996</v>
      </c>
      <c r="M12" s="7" t="s">
        <v>555</v>
      </c>
      <c r="N12" s="8"/>
      <c r="O12" s="8">
        <v>5</v>
      </c>
      <c r="P12" s="9">
        <v>-7</v>
      </c>
      <c r="Q12" s="8">
        <v>90</v>
      </c>
      <c r="R12" s="8">
        <v>38</v>
      </c>
      <c r="S12" s="9"/>
      <c r="T12" s="25" t="s">
        <v>61</v>
      </c>
    </row>
    <row r="13" spans="1:20" ht="42" customHeight="1">
      <c r="A13" s="23">
        <v>43445</v>
      </c>
      <c r="B13" s="13">
        <v>-8</v>
      </c>
      <c r="C13" s="12">
        <v>-1</v>
      </c>
      <c r="D13" s="4"/>
      <c r="E13" s="10">
        <v>0</v>
      </c>
      <c r="F13" s="39">
        <v>2</v>
      </c>
      <c r="G13" s="41" t="s">
        <v>57</v>
      </c>
      <c r="H13" s="15">
        <v>17</v>
      </c>
      <c r="I13" s="4" t="s">
        <v>67</v>
      </c>
      <c r="J13" s="5" t="s">
        <v>60</v>
      </c>
      <c r="K13" s="6"/>
      <c r="L13" s="1">
        <v>1020</v>
      </c>
      <c r="M13" s="7" t="s">
        <v>556</v>
      </c>
      <c r="N13" s="8"/>
      <c r="O13" s="8">
        <v>1.5</v>
      </c>
      <c r="P13" s="9">
        <v>-9</v>
      </c>
      <c r="Q13" s="8">
        <v>91</v>
      </c>
      <c r="R13" s="8">
        <v>90</v>
      </c>
      <c r="S13" s="9"/>
      <c r="T13" s="25" t="s">
        <v>61</v>
      </c>
    </row>
    <row r="14" spans="1:20" ht="42" customHeight="1">
      <c r="A14" s="23">
        <v>43446</v>
      </c>
      <c r="B14" s="13">
        <v>-5</v>
      </c>
      <c r="C14" s="12">
        <v>3</v>
      </c>
      <c r="D14" s="4" t="s">
        <v>526</v>
      </c>
      <c r="E14" s="10">
        <v>2</v>
      </c>
      <c r="F14" s="39">
        <v>2</v>
      </c>
      <c r="G14" s="41" t="s">
        <v>66</v>
      </c>
      <c r="H14" s="15">
        <v>19</v>
      </c>
      <c r="I14" s="4" t="s">
        <v>54</v>
      </c>
      <c r="J14" s="5" t="s">
        <v>60</v>
      </c>
      <c r="K14" s="6"/>
      <c r="L14" s="1">
        <v>1027</v>
      </c>
      <c r="M14" s="7" t="s">
        <v>557</v>
      </c>
      <c r="N14" s="8"/>
      <c r="O14" s="8">
        <v>2</v>
      </c>
      <c r="P14" s="9">
        <v>-6</v>
      </c>
      <c r="Q14" s="8">
        <v>89</v>
      </c>
      <c r="R14" s="8">
        <v>71</v>
      </c>
      <c r="S14" s="9" t="s">
        <v>56</v>
      </c>
      <c r="T14" s="25" t="s">
        <v>61</v>
      </c>
    </row>
    <row r="15" spans="1:20" ht="42" customHeight="1">
      <c r="A15" s="23">
        <v>43447</v>
      </c>
      <c r="B15" s="13">
        <v>2</v>
      </c>
      <c r="C15" s="12">
        <v>5</v>
      </c>
      <c r="D15" s="4" t="s">
        <v>558</v>
      </c>
      <c r="E15" s="10">
        <v>4</v>
      </c>
      <c r="F15" s="39">
        <v>2</v>
      </c>
      <c r="G15" s="41" t="s">
        <v>66</v>
      </c>
      <c r="H15" s="15">
        <v>18</v>
      </c>
      <c r="I15" s="4" t="s">
        <v>58</v>
      </c>
      <c r="J15" s="5" t="s">
        <v>58</v>
      </c>
      <c r="K15" s="6"/>
      <c r="L15" s="1">
        <v>1025</v>
      </c>
      <c r="M15" s="7" t="s">
        <v>559</v>
      </c>
      <c r="N15" s="8"/>
      <c r="O15" s="8"/>
      <c r="P15" s="9">
        <v>1</v>
      </c>
      <c r="Q15" s="8">
        <v>97</v>
      </c>
      <c r="R15" s="8">
        <v>100</v>
      </c>
      <c r="S15" s="9" t="s">
        <v>56</v>
      </c>
      <c r="T15" s="25"/>
    </row>
    <row r="16" spans="1:20" ht="42" customHeight="1">
      <c r="A16" s="23">
        <v>43448</v>
      </c>
      <c r="B16" s="13">
        <v>3</v>
      </c>
      <c r="C16" s="12">
        <v>4</v>
      </c>
      <c r="D16" s="4" t="s">
        <v>512</v>
      </c>
      <c r="E16" s="10">
        <v>1.2</v>
      </c>
      <c r="F16" s="39">
        <v>2</v>
      </c>
      <c r="G16" s="41" t="s">
        <v>66</v>
      </c>
      <c r="H16" s="15">
        <v>15</v>
      </c>
      <c r="I16" s="4" t="s">
        <v>58</v>
      </c>
      <c r="J16" s="5" t="s">
        <v>58</v>
      </c>
      <c r="K16" s="6"/>
      <c r="L16" s="1">
        <v>1028</v>
      </c>
      <c r="M16" s="7" t="s">
        <v>560</v>
      </c>
      <c r="N16" s="8"/>
      <c r="O16" s="8"/>
      <c r="P16" s="9">
        <v>2</v>
      </c>
      <c r="Q16" s="8">
        <v>96</v>
      </c>
      <c r="R16" s="8">
        <v>100</v>
      </c>
      <c r="S16" s="9" t="s">
        <v>56</v>
      </c>
      <c r="T16" s="25"/>
    </row>
    <row r="17" spans="1:20" ht="42" customHeight="1">
      <c r="A17" s="23">
        <v>43449</v>
      </c>
      <c r="B17" s="13">
        <v>3</v>
      </c>
      <c r="C17" s="12">
        <v>5</v>
      </c>
      <c r="D17" s="4" t="s">
        <v>512</v>
      </c>
      <c r="E17" s="10">
        <v>1.5</v>
      </c>
      <c r="F17" s="39">
        <v>2</v>
      </c>
      <c r="G17" s="41" t="s">
        <v>66</v>
      </c>
      <c r="H17" s="15">
        <v>17</v>
      </c>
      <c r="I17" s="4" t="s">
        <v>58</v>
      </c>
      <c r="J17" s="5" t="s">
        <v>58</v>
      </c>
      <c r="K17" s="6"/>
      <c r="L17" s="1">
        <v>1031</v>
      </c>
      <c r="M17" s="7" t="s">
        <v>561</v>
      </c>
      <c r="N17" s="8"/>
      <c r="O17" s="8"/>
      <c r="P17" s="9">
        <v>2</v>
      </c>
      <c r="Q17" s="8">
        <v>95</v>
      </c>
      <c r="R17" s="8">
        <v>100</v>
      </c>
      <c r="S17" s="9" t="s">
        <v>56</v>
      </c>
      <c r="T17" s="25"/>
    </row>
    <row r="18" spans="1:20" ht="42" customHeight="1">
      <c r="A18" s="23">
        <v>43450</v>
      </c>
      <c r="B18" s="13">
        <v>3</v>
      </c>
      <c r="C18" s="12">
        <v>5</v>
      </c>
      <c r="D18" s="4" t="s">
        <v>558</v>
      </c>
      <c r="E18" s="47">
        <v>3.5</v>
      </c>
      <c r="F18" s="39">
        <v>3</v>
      </c>
      <c r="G18" s="41" t="s">
        <v>74</v>
      </c>
      <c r="H18" s="15">
        <v>21</v>
      </c>
      <c r="I18" s="4" t="s">
        <v>58</v>
      </c>
      <c r="J18" s="5" t="s">
        <v>58</v>
      </c>
      <c r="K18" s="6"/>
      <c r="L18" s="1">
        <v>1037</v>
      </c>
      <c r="M18" s="7" t="s">
        <v>562</v>
      </c>
      <c r="N18" s="8"/>
      <c r="O18" s="8"/>
      <c r="P18" s="9">
        <v>2</v>
      </c>
      <c r="Q18" s="8">
        <v>96</v>
      </c>
      <c r="R18" s="8">
        <v>100</v>
      </c>
      <c r="S18" s="9" t="s">
        <v>56</v>
      </c>
      <c r="T18" s="25"/>
    </row>
    <row r="19" spans="1:20" ht="42" customHeight="1">
      <c r="A19" s="23">
        <v>43451</v>
      </c>
      <c r="B19" s="13">
        <v>1</v>
      </c>
      <c r="C19" s="12">
        <v>4</v>
      </c>
      <c r="D19" s="4" t="s">
        <v>512</v>
      </c>
      <c r="E19" s="10">
        <v>0.6</v>
      </c>
      <c r="F19" s="39">
        <v>4</v>
      </c>
      <c r="G19" s="41" t="s">
        <v>74</v>
      </c>
      <c r="H19" s="15">
        <v>31</v>
      </c>
      <c r="I19" s="4" t="s">
        <v>58</v>
      </c>
      <c r="J19" s="5" t="s">
        <v>58</v>
      </c>
      <c r="K19" s="6"/>
      <c r="L19" s="1">
        <v>1036</v>
      </c>
      <c r="M19" s="7" t="s">
        <v>563</v>
      </c>
      <c r="N19" s="8"/>
      <c r="O19" s="8"/>
      <c r="P19" s="9">
        <v>1</v>
      </c>
      <c r="Q19" s="8">
        <v>95</v>
      </c>
      <c r="R19" s="8">
        <v>99</v>
      </c>
      <c r="S19" s="9" t="s">
        <v>56</v>
      </c>
      <c r="T19" s="25"/>
    </row>
    <row r="20" spans="1:20" ht="42" customHeight="1">
      <c r="A20" s="23">
        <v>43452</v>
      </c>
      <c r="B20" s="13">
        <v>2</v>
      </c>
      <c r="C20" s="12">
        <v>4</v>
      </c>
      <c r="D20" s="4" t="s">
        <v>564</v>
      </c>
      <c r="E20" s="10">
        <v>1.3</v>
      </c>
      <c r="F20" s="39">
        <v>4</v>
      </c>
      <c r="G20" s="41" t="s">
        <v>66</v>
      </c>
      <c r="H20" s="15">
        <v>32</v>
      </c>
      <c r="I20" s="4" t="s">
        <v>58</v>
      </c>
      <c r="J20" s="5" t="s">
        <v>58</v>
      </c>
      <c r="K20" s="6"/>
      <c r="L20" s="1">
        <v>1035</v>
      </c>
      <c r="M20" s="7" t="s">
        <v>565</v>
      </c>
      <c r="N20" s="8"/>
      <c r="O20" s="8"/>
      <c r="P20" s="9">
        <v>1</v>
      </c>
      <c r="Q20" s="8">
        <v>95</v>
      </c>
      <c r="R20" s="8">
        <v>100</v>
      </c>
      <c r="S20" s="9" t="s">
        <v>56</v>
      </c>
      <c r="T20" s="25"/>
    </row>
    <row r="21" spans="1:20" ht="42" customHeight="1">
      <c r="A21" s="23">
        <v>43453</v>
      </c>
      <c r="B21" s="13">
        <v>1</v>
      </c>
      <c r="C21" s="12">
        <v>4</v>
      </c>
      <c r="D21" s="4" t="s">
        <v>59</v>
      </c>
      <c r="E21" s="10">
        <v>5.5</v>
      </c>
      <c r="F21" s="39">
        <v>5</v>
      </c>
      <c r="G21" s="41" t="s">
        <v>74</v>
      </c>
      <c r="H21" s="15">
        <v>41</v>
      </c>
      <c r="I21" s="4" t="s">
        <v>58</v>
      </c>
      <c r="J21" s="5" t="s">
        <v>58</v>
      </c>
      <c r="K21" s="6"/>
      <c r="L21" s="1">
        <v>1019</v>
      </c>
      <c r="M21" s="7" t="s">
        <v>566</v>
      </c>
      <c r="N21" s="8"/>
      <c r="O21" s="8"/>
      <c r="P21" s="9">
        <v>1</v>
      </c>
      <c r="Q21" s="8">
        <v>96</v>
      </c>
      <c r="R21" s="8">
        <v>100</v>
      </c>
      <c r="S21" s="9" t="s">
        <v>56</v>
      </c>
      <c r="T21" s="25"/>
    </row>
    <row r="22" spans="1:20" ht="42" customHeight="1">
      <c r="A22" s="23">
        <v>43454</v>
      </c>
      <c r="B22" s="13">
        <v>-2</v>
      </c>
      <c r="C22" s="12">
        <v>1</v>
      </c>
      <c r="D22" s="4"/>
      <c r="E22" s="10">
        <v>0</v>
      </c>
      <c r="F22" s="39">
        <v>3</v>
      </c>
      <c r="G22" s="41" t="s">
        <v>74</v>
      </c>
      <c r="H22" s="15">
        <v>28</v>
      </c>
      <c r="I22" s="4" t="s">
        <v>58</v>
      </c>
      <c r="J22" s="5" t="s">
        <v>60</v>
      </c>
      <c r="K22" s="6"/>
      <c r="L22" s="1">
        <v>1024</v>
      </c>
      <c r="M22" s="7" t="s">
        <v>567</v>
      </c>
      <c r="N22" s="8"/>
      <c r="O22" s="8">
        <v>0.5</v>
      </c>
      <c r="P22" s="9">
        <v>-3</v>
      </c>
      <c r="Q22" s="8">
        <v>91</v>
      </c>
      <c r="R22" s="8">
        <v>96</v>
      </c>
      <c r="S22" s="9"/>
      <c r="T22" s="25"/>
    </row>
    <row r="23" spans="1:20" ht="42" customHeight="1">
      <c r="A23" s="23">
        <v>43455</v>
      </c>
      <c r="B23" s="13">
        <v>-4</v>
      </c>
      <c r="C23" s="12">
        <v>-1</v>
      </c>
      <c r="D23" s="4"/>
      <c r="E23" s="10">
        <v>0</v>
      </c>
      <c r="F23" s="39">
        <v>2</v>
      </c>
      <c r="G23" s="41" t="s">
        <v>74</v>
      </c>
      <c r="H23" s="15">
        <v>18</v>
      </c>
      <c r="I23" s="4" t="s">
        <v>58</v>
      </c>
      <c r="J23" s="5" t="s">
        <v>60</v>
      </c>
      <c r="K23" s="6"/>
      <c r="L23" s="1">
        <v>1025</v>
      </c>
      <c r="M23" s="7" t="s">
        <v>568</v>
      </c>
      <c r="N23" s="8"/>
      <c r="O23" s="8">
        <v>0.5</v>
      </c>
      <c r="P23" s="9">
        <v>-4</v>
      </c>
      <c r="Q23" s="8">
        <v>89</v>
      </c>
      <c r="R23" s="8">
        <v>96</v>
      </c>
      <c r="S23" s="9"/>
      <c r="T23" s="25"/>
    </row>
    <row r="24" spans="1:20" ht="42" customHeight="1">
      <c r="A24" s="23">
        <v>43456</v>
      </c>
      <c r="B24" s="13">
        <v>-7</v>
      </c>
      <c r="C24" s="12">
        <v>1</v>
      </c>
      <c r="D24" s="4"/>
      <c r="E24" s="10">
        <v>0</v>
      </c>
      <c r="F24" s="39">
        <v>3</v>
      </c>
      <c r="G24" s="41" t="s">
        <v>55</v>
      </c>
      <c r="H24" s="15">
        <v>27</v>
      </c>
      <c r="I24" s="4" t="s">
        <v>569</v>
      </c>
      <c r="J24" s="5" t="s">
        <v>70</v>
      </c>
      <c r="K24" s="6"/>
      <c r="L24" s="1">
        <v>1027</v>
      </c>
      <c r="M24" s="7" t="s">
        <v>570</v>
      </c>
      <c r="N24" s="8"/>
      <c r="O24" s="8">
        <v>7</v>
      </c>
      <c r="P24" s="9">
        <v>-9</v>
      </c>
      <c r="Q24" s="8">
        <v>85</v>
      </c>
      <c r="R24" s="8">
        <v>7</v>
      </c>
      <c r="S24" s="9"/>
      <c r="T24" s="25"/>
    </row>
    <row r="25" spans="1:20" ht="42" customHeight="1">
      <c r="A25" s="23">
        <v>43457</v>
      </c>
      <c r="B25" s="13">
        <v>-4</v>
      </c>
      <c r="C25" s="12">
        <v>3</v>
      </c>
      <c r="D25" s="4" t="s">
        <v>571</v>
      </c>
      <c r="E25" s="10">
        <v>1.5</v>
      </c>
      <c r="F25" s="39">
        <v>4</v>
      </c>
      <c r="G25" s="41" t="s">
        <v>57</v>
      </c>
      <c r="H25" s="15">
        <v>33</v>
      </c>
      <c r="I25" s="4" t="s">
        <v>54</v>
      </c>
      <c r="J25" s="5" t="s">
        <v>58</v>
      </c>
      <c r="K25" s="6"/>
      <c r="L25" s="1">
        <v>1005</v>
      </c>
      <c r="M25" s="7" t="s">
        <v>572</v>
      </c>
      <c r="N25" s="8"/>
      <c r="O25" s="8"/>
      <c r="P25" s="9">
        <v>-4</v>
      </c>
      <c r="Q25" s="8">
        <v>84</v>
      </c>
      <c r="R25" s="8">
        <v>96</v>
      </c>
      <c r="S25" s="9" t="s">
        <v>56</v>
      </c>
      <c r="T25" s="25"/>
    </row>
    <row r="26" spans="1:20" ht="42" customHeight="1">
      <c r="A26" s="23">
        <v>43458</v>
      </c>
      <c r="B26" s="13">
        <v>-1</v>
      </c>
      <c r="C26" s="12">
        <v>6</v>
      </c>
      <c r="D26" s="4" t="s">
        <v>573</v>
      </c>
      <c r="E26" s="10">
        <v>17</v>
      </c>
      <c r="F26" s="39">
        <v>4</v>
      </c>
      <c r="G26" s="41" t="s">
        <v>66</v>
      </c>
      <c r="H26" s="15">
        <v>38</v>
      </c>
      <c r="I26" s="4" t="s">
        <v>58</v>
      </c>
      <c r="J26" s="5" t="s">
        <v>58</v>
      </c>
      <c r="K26" s="6"/>
      <c r="L26" s="1">
        <v>999</v>
      </c>
      <c r="M26" s="61" t="s">
        <v>574</v>
      </c>
      <c r="N26" s="8"/>
      <c r="O26" s="8"/>
      <c r="P26" s="9">
        <v>-2</v>
      </c>
      <c r="Q26" s="8">
        <v>93</v>
      </c>
      <c r="R26" s="8">
        <v>99</v>
      </c>
      <c r="S26" s="9" t="s">
        <v>56</v>
      </c>
      <c r="T26" s="25"/>
    </row>
    <row r="27" spans="1:20" ht="42" customHeight="1">
      <c r="A27" s="23">
        <v>43459</v>
      </c>
      <c r="B27" s="13">
        <v>-17</v>
      </c>
      <c r="C27" s="12">
        <v>-2</v>
      </c>
      <c r="D27" s="4" t="s">
        <v>575</v>
      </c>
      <c r="E27" s="10">
        <v>2</v>
      </c>
      <c r="F27" s="39">
        <v>2</v>
      </c>
      <c r="G27" s="41" t="s">
        <v>69</v>
      </c>
      <c r="H27" s="15">
        <v>18</v>
      </c>
      <c r="I27" s="4" t="s">
        <v>58</v>
      </c>
      <c r="J27" s="5" t="s">
        <v>60</v>
      </c>
      <c r="K27" s="6"/>
      <c r="L27" s="1">
        <v>1010</v>
      </c>
      <c r="M27" s="7" t="s">
        <v>576</v>
      </c>
      <c r="N27" s="8"/>
      <c r="O27" s="8">
        <v>1</v>
      </c>
      <c r="P27" s="9">
        <v>-18</v>
      </c>
      <c r="Q27" s="8">
        <v>90</v>
      </c>
      <c r="R27" s="8">
        <v>90</v>
      </c>
      <c r="S27" s="9" t="s">
        <v>55</v>
      </c>
      <c r="T27" s="25" t="s">
        <v>61</v>
      </c>
    </row>
    <row r="28" spans="1:20" ht="42" customHeight="1">
      <c r="A28" s="23">
        <v>43460</v>
      </c>
      <c r="B28" s="13">
        <v>-12</v>
      </c>
      <c r="C28" s="12">
        <v>-2</v>
      </c>
      <c r="D28" s="4"/>
      <c r="E28" s="10">
        <v>0</v>
      </c>
      <c r="F28" s="39">
        <v>2</v>
      </c>
      <c r="G28" s="41" t="s">
        <v>64</v>
      </c>
      <c r="H28" s="15">
        <v>19</v>
      </c>
      <c r="I28" s="4" t="s">
        <v>67</v>
      </c>
      <c r="J28" s="5" t="s">
        <v>65</v>
      </c>
      <c r="K28" s="6"/>
      <c r="L28" s="1">
        <v>1013</v>
      </c>
      <c r="M28" s="7" t="s">
        <v>577</v>
      </c>
      <c r="N28" s="8"/>
      <c r="O28" s="8">
        <v>5</v>
      </c>
      <c r="P28" s="9">
        <v>-14</v>
      </c>
      <c r="Q28" s="8">
        <v>70</v>
      </c>
      <c r="R28" s="8">
        <v>28</v>
      </c>
      <c r="S28" s="9"/>
      <c r="T28" s="25" t="s">
        <v>61</v>
      </c>
    </row>
    <row r="29" spans="1:20" ht="42" customHeight="1">
      <c r="A29" s="23">
        <v>43461</v>
      </c>
      <c r="B29" s="13">
        <v>-3</v>
      </c>
      <c r="C29" s="12">
        <v>0</v>
      </c>
      <c r="D29" s="4" t="s">
        <v>578</v>
      </c>
      <c r="E29" s="10">
        <v>2</v>
      </c>
      <c r="F29" s="39">
        <v>4</v>
      </c>
      <c r="G29" s="41" t="s">
        <v>55</v>
      </c>
      <c r="H29" s="15">
        <v>32</v>
      </c>
      <c r="I29" s="4" t="s">
        <v>58</v>
      </c>
      <c r="J29" s="5" t="s">
        <v>60</v>
      </c>
      <c r="K29" s="6"/>
      <c r="L29" s="1">
        <v>1005</v>
      </c>
      <c r="M29" s="7" t="s">
        <v>579</v>
      </c>
      <c r="N29" s="8"/>
      <c r="O29" s="8">
        <v>1.5</v>
      </c>
      <c r="P29" s="9">
        <v>-4</v>
      </c>
      <c r="Q29" s="8">
        <v>90</v>
      </c>
      <c r="R29" s="8">
        <v>85</v>
      </c>
      <c r="S29" s="9" t="s">
        <v>56</v>
      </c>
      <c r="T29" s="25" t="s">
        <v>61</v>
      </c>
    </row>
    <row r="30" spans="1:20" ht="42" customHeight="1">
      <c r="A30" s="23">
        <v>43462</v>
      </c>
      <c r="B30" s="13">
        <v>-1</v>
      </c>
      <c r="C30" s="12">
        <v>3</v>
      </c>
      <c r="D30" s="4" t="s">
        <v>276</v>
      </c>
      <c r="E30" s="10">
        <v>3.4</v>
      </c>
      <c r="F30" s="39">
        <v>4</v>
      </c>
      <c r="G30" s="41" t="s">
        <v>55</v>
      </c>
      <c r="H30" s="15">
        <v>34</v>
      </c>
      <c r="I30" s="4" t="s">
        <v>58</v>
      </c>
      <c r="J30" s="5" t="s">
        <v>60</v>
      </c>
      <c r="K30" s="6"/>
      <c r="L30" s="1">
        <v>998</v>
      </c>
      <c r="M30" s="7" t="s">
        <v>580</v>
      </c>
      <c r="N30" s="8"/>
      <c r="O30" s="8">
        <v>2</v>
      </c>
      <c r="P30" s="9">
        <v>-2</v>
      </c>
      <c r="Q30" s="8">
        <v>91</v>
      </c>
      <c r="R30" s="8">
        <v>82</v>
      </c>
      <c r="S30" s="9" t="s">
        <v>56</v>
      </c>
      <c r="T30" s="25" t="s">
        <v>61</v>
      </c>
    </row>
    <row r="31" spans="1:20" ht="42" customHeight="1">
      <c r="A31" s="23">
        <v>43463</v>
      </c>
      <c r="B31" s="13">
        <v>2</v>
      </c>
      <c r="C31" s="12">
        <v>5</v>
      </c>
      <c r="D31" s="4" t="s">
        <v>581</v>
      </c>
      <c r="E31" s="10">
        <v>4.2</v>
      </c>
      <c r="F31" s="39">
        <v>3</v>
      </c>
      <c r="G31" s="41" t="s">
        <v>66</v>
      </c>
      <c r="H31" s="15">
        <v>28</v>
      </c>
      <c r="I31" s="4" t="s">
        <v>58</v>
      </c>
      <c r="J31" s="5" t="s">
        <v>58</v>
      </c>
      <c r="K31" s="6"/>
      <c r="L31" s="1">
        <v>1007</v>
      </c>
      <c r="M31" s="7" t="s">
        <v>582</v>
      </c>
      <c r="N31" s="8"/>
      <c r="O31" s="8"/>
      <c r="P31" s="9">
        <v>1</v>
      </c>
      <c r="Q31" s="8">
        <v>93</v>
      </c>
      <c r="R31" s="8">
        <v>99</v>
      </c>
      <c r="S31" s="9" t="s">
        <v>56</v>
      </c>
      <c r="T31" s="25"/>
    </row>
    <row r="32" spans="1:20" ht="42" customHeight="1">
      <c r="A32" s="23">
        <v>43829</v>
      </c>
      <c r="B32" s="13">
        <v>5</v>
      </c>
      <c r="C32" s="12">
        <v>11</v>
      </c>
      <c r="D32" s="4" t="s">
        <v>59</v>
      </c>
      <c r="E32" s="10">
        <v>4.5</v>
      </c>
      <c r="F32" s="39">
        <v>4</v>
      </c>
      <c r="G32" s="41" t="s">
        <v>66</v>
      </c>
      <c r="H32" s="15">
        <v>32</v>
      </c>
      <c r="I32" s="4" t="s">
        <v>58</v>
      </c>
      <c r="J32" s="5" t="s">
        <v>58</v>
      </c>
      <c r="K32" s="6"/>
      <c r="L32" s="1">
        <v>1016</v>
      </c>
      <c r="M32" s="7" t="s">
        <v>583</v>
      </c>
      <c r="N32" s="8"/>
      <c r="O32" s="8"/>
      <c r="P32" s="9">
        <v>3</v>
      </c>
      <c r="Q32" s="8">
        <v>92</v>
      </c>
      <c r="R32" s="8">
        <v>97</v>
      </c>
      <c r="S32" s="9" t="s">
        <v>56</v>
      </c>
      <c r="T32" s="25"/>
    </row>
    <row r="33" spans="1:20" ht="42" customHeight="1">
      <c r="A33" s="26">
        <v>43830</v>
      </c>
      <c r="B33" s="27">
        <v>9</v>
      </c>
      <c r="C33" s="28">
        <v>13</v>
      </c>
      <c r="D33" s="29" t="s">
        <v>291</v>
      </c>
      <c r="E33" s="30">
        <v>0.6</v>
      </c>
      <c r="F33" s="40">
        <v>4</v>
      </c>
      <c r="G33" s="42" t="s">
        <v>66</v>
      </c>
      <c r="H33" s="31">
        <v>34</v>
      </c>
      <c r="I33" s="29" t="s">
        <v>54</v>
      </c>
      <c r="J33" s="32" t="s">
        <v>54</v>
      </c>
      <c r="K33" s="33"/>
      <c r="L33" s="34">
        <v>1014</v>
      </c>
      <c r="M33" s="35" t="s">
        <v>584</v>
      </c>
      <c r="N33" s="36"/>
      <c r="O33" s="36">
        <v>3</v>
      </c>
      <c r="P33" s="37">
        <v>8</v>
      </c>
      <c r="Q33" s="36">
        <v>86</v>
      </c>
      <c r="R33" s="36">
        <v>64</v>
      </c>
      <c r="S33" s="37" t="s">
        <v>56</v>
      </c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3" t="s">
        <v>22</v>
      </c>
      <c r="B100" s="63"/>
      <c r="C100" s="63"/>
      <c r="D100" s="16">
        <f>AVERAGE(B3:B33,C3:C33)</f>
        <v>0.3870967741935484</v>
      </c>
      <c r="E100" s="63" t="s">
        <v>31</v>
      </c>
      <c r="F100" s="63"/>
      <c r="G100" s="63"/>
      <c r="H100" s="63"/>
      <c r="I100" s="17">
        <f>SUM(E3:E33)</f>
        <v>77.5</v>
      </c>
      <c r="J100" s="63" t="s">
        <v>38</v>
      </c>
      <c r="K100" s="63"/>
      <c r="L100" s="18">
        <f>SUM(O3:O33)</f>
        <v>39.5</v>
      </c>
    </row>
    <row r="101" spans="1:12" ht="30" customHeight="1">
      <c r="A101" s="63" t="s">
        <v>27</v>
      </c>
      <c r="B101" s="63"/>
      <c r="C101" s="63"/>
      <c r="D101" s="16">
        <f>AVERAGE(B3:B33)</f>
        <v>-1.967741935483871</v>
      </c>
      <c r="E101" s="63" t="s">
        <v>32</v>
      </c>
      <c r="F101" s="63"/>
      <c r="G101" s="63"/>
      <c r="H101" s="63"/>
      <c r="I101" s="17">
        <f>AVERAGE(E3:E33)</f>
        <v>2.5</v>
      </c>
      <c r="J101" s="63" t="s">
        <v>39</v>
      </c>
      <c r="K101" s="63"/>
      <c r="L101" s="18">
        <f>COUNTIF(R3:R33,"&lt;31")</f>
        <v>2</v>
      </c>
    </row>
    <row r="102" spans="1:12" ht="30" customHeight="1">
      <c r="A102" s="63" t="s">
        <v>28</v>
      </c>
      <c r="B102" s="63"/>
      <c r="C102" s="63"/>
      <c r="D102" s="16">
        <f>AVERAGE(C3:C33)</f>
        <v>2.7419354838709675</v>
      </c>
      <c r="E102" s="63" t="s">
        <v>33</v>
      </c>
      <c r="F102" s="63"/>
      <c r="G102" s="63"/>
      <c r="H102" s="63"/>
      <c r="I102" s="17">
        <f>MAX(E3:E33)</f>
        <v>17</v>
      </c>
      <c r="J102" s="63" t="s">
        <v>41</v>
      </c>
      <c r="K102" s="63"/>
      <c r="L102" s="18">
        <f>COUNTIF(C3:C33,"&gt;19")</f>
        <v>0</v>
      </c>
    </row>
    <row r="103" spans="1:12" ht="30" customHeight="1">
      <c r="A103" s="63" t="s">
        <v>23</v>
      </c>
      <c r="B103" s="63"/>
      <c r="C103" s="63"/>
      <c r="D103" s="18">
        <f>MAX(B3:B33,C3:C33)</f>
        <v>13</v>
      </c>
      <c r="E103" s="63" t="s">
        <v>34</v>
      </c>
      <c r="F103" s="63"/>
      <c r="G103" s="63"/>
      <c r="H103" s="63"/>
      <c r="I103" s="18">
        <f>COUNTA(S3:S33)</f>
        <v>23</v>
      </c>
      <c r="J103" s="63" t="s">
        <v>37</v>
      </c>
      <c r="K103" s="63"/>
      <c r="L103" s="18">
        <f>COUNTA(N3:N33)</f>
        <v>0</v>
      </c>
    </row>
    <row r="104" spans="1:12" ht="30" customHeight="1">
      <c r="A104" s="63" t="s">
        <v>24</v>
      </c>
      <c r="B104" s="63"/>
      <c r="C104" s="63"/>
      <c r="D104" s="18">
        <f>MIN(B3:B33,C3:C33)</f>
        <v>-17</v>
      </c>
      <c r="E104" s="63" t="s">
        <v>35</v>
      </c>
      <c r="F104" s="63"/>
      <c r="G104" s="63"/>
      <c r="H104" s="63"/>
      <c r="I104" s="18">
        <f>COUNTIF(S3:S33,"R")</f>
        <v>16</v>
      </c>
      <c r="J104" s="63" t="s">
        <v>45</v>
      </c>
      <c r="K104" s="63"/>
      <c r="L104" s="43">
        <f>AVERAGE(F3:F33)</f>
        <v>3.193548387096774</v>
      </c>
    </row>
    <row r="105" spans="1:12" ht="30" customHeight="1">
      <c r="A105" s="63" t="s">
        <v>26</v>
      </c>
      <c r="B105" s="63"/>
      <c r="C105" s="63"/>
      <c r="D105" s="18">
        <f>MAX(B3:B33)</f>
        <v>9</v>
      </c>
      <c r="E105" s="63" t="s">
        <v>36</v>
      </c>
      <c r="F105" s="63"/>
      <c r="G105" s="63"/>
      <c r="H105" s="63"/>
      <c r="I105" s="18">
        <f>COUNTIF(S3:S33,"S")</f>
        <v>7</v>
      </c>
      <c r="J105" s="63" t="s">
        <v>46</v>
      </c>
      <c r="K105" s="63"/>
      <c r="L105" s="43">
        <f>AVERAGE(H3:H33)</f>
        <v>27.29032258064516</v>
      </c>
    </row>
    <row r="106" spans="1:12" ht="30" customHeight="1">
      <c r="A106" s="63" t="s">
        <v>25</v>
      </c>
      <c r="B106" s="63"/>
      <c r="C106" s="63"/>
      <c r="D106" s="18">
        <f>MIN(C3:C33)</f>
        <v>-2</v>
      </c>
      <c r="E106" s="63" t="s">
        <v>50</v>
      </c>
      <c r="F106" s="63"/>
      <c r="G106" s="63"/>
      <c r="H106" s="63"/>
      <c r="I106" s="18">
        <f>COUNTIF(F3:F33,"&gt;5")</f>
        <v>0</v>
      </c>
      <c r="J106" s="63" t="s">
        <v>47</v>
      </c>
      <c r="K106" s="63"/>
      <c r="L106" s="19">
        <f>COUNTA(T3:T33)</f>
        <v>14</v>
      </c>
    </row>
    <row r="107" spans="1:12" ht="30" customHeight="1">
      <c r="A107" s="63" t="s">
        <v>29</v>
      </c>
      <c r="B107" s="63"/>
      <c r="C107" s="63"/>
      <c r="D107" s="18">
        <f>COUNTIF(B3:B33,"&lt;1")</f>
        <v>20</v>
      </c>
      <c r="E107" s="63" t="s">
        <v>42</v>
      </c>
      <c r="F107" s="63"/>
      <c r="G107" s="63"/>
      <c r="H107" s="63"/>
      <c r="I107" s="17">
        <f>MAX(H3:H33)</f>
        <v>48</v>
      </c>
      <c r="J107" s="63" t="s">
        <v>48</v>
      </c>
      <c r="K107" s="63"/>
      <c r="L107" s="19">
        <v>55.5</v>
      </c>
    </row>
    <row r="108" spans="1:12" ht="30" customHeight="1">
      <c r="A108" s="63" t="s">
        <v>30</v>
      </c>
      <c r="B108" s="63"/>
      <c r="C108" s="63"/>
      <c r="D108" s="18">
        <f>COUNTIF(C3:C33,"&lt;1")</f>
        <v>10</v>
      </c>
      <c r="E108" s="63" t="s">
        <v>43</v>
      </c>
      <c r="F108" s="63"/>
      <c r="G108" s="63"/>
      <c r="H108" s="63"/>
      <c r="I108" s="18">
        <f>MAX(L3:L33)</f>
        <v>1037</v>
      </c>
      <c r="J108" s="63" t="s">
        <v>49</v>
      </c>
      <c r="K108" s="63"/>
      <c r="L108" s="19">
        <v>22</v>
      </c>
    </row>
    <row r="109" spans="1:12" ht="30" customHeight="1">
      <c r="A109" s="63" t="s">
        <v>40</v>
      </c>
      <c r="B109" s="63"/>
      <c r="C109" s="63"/>
      <c r="D109" s="18">
        <f>MIN(P3:P33)</f>
        <v>-18</v>
      </c>
      <c r="E109" s="63" t="s">
        <v>44</v>
      </c>
      <c r="F109" s="63"/>
      <c r="G109" s="63"/>
      <c r="H109" s="63"/>
      <c r="I109" s="18">
        <f>MIN(L3:L33)</f>
        <v>990</v>
      </c>
      <c r="J109" s="63"/>
      <c r="K109" s="63"/>
      <c r="L109" s="19"/>
    </row>
  </sheetData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64" t="s">
        <v>16</v>
      </c>
      <c r="C1" s="65"/>
      <c r="D1" s="64" t="s">
        <v>17</v>
      </c>
      <c r="E1" s="65"/>
      <c r="F1" s="64" t="s">
        <v>15</v>
      </c>
      <c r="G1" s="74"/>
      <c r="H1" s="75"/>
      <c r="I1" s="64" t="s">
        <v>1</v>
      </c>
      <c r="J1" s="65"/>
      <c r="K1" s="70" t="s">
        <v>8</v>
      </c>
      <c r="L1" s="68" t="s">
        <v>10</v>
      </c>
      <c r="M1" s="72" t="s">
        <v>2</v>
      </c>
      <c r="N1" s="76" t="s">
        <v>19</v>
      </c>
      <c r="O1" s="76" t="s">
        <v>20</v>
      </c>
      <c r="P1" s="66" t="s">
        <v>21</v>
      </c>
      <c r="Q1" s="76" t="s">
        <v>14</v>
      </c>
      <c r="R1" s="76" t="s">
        <v>51</v>
      </c>
      <c r="S1" s="66" t="s">
        <v>52</v>
      </c>
      <c r="T1" s="78" t="s">
        <v>53</v>
      </c>
    </row>
    <row r="2" spans="1:20" ht="42" customHeight="1">
      <c r="A2" s="22" t="s">
        <v>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1"/>
      <c r="L2" s="69"/>
      <c r="M2" s="73"/>
      <c r="N2" s="77"/>
      <c r="O2" s="77"/>
      <c r="P2" s="67"/>
      <c r="Q2" s="82"/>
      <c r="R2" s="80"/>
      <c r="S2" s="81"/>
      <c r="T2" s="79"/>
    </row>
    <row r="3" spans="1:20" ht="42" customHeight="1">
      <c r="A3" s="23">
        <v>42736</v>
      </c>
      <c r="B3" s="13">
        <v>-1</v>
      </c>
      <c r="C3" s="12">
        <v>2</v>
      </c>
      <c r="D3" s="4" t="s">
        <v>95</v>
      </c>
      <c r="E3" s="10">
        <v>1</v>
      </c>
      <c r="F3" s="39">
        <v>2</v>
      </c>
      <c r="G3" s="41" t="s">
        <v>57</v>
      </c>
      <c r="H3" s="15">
        <v>18</v>
      </c>
      <c r="I3" s="4" t="s">
        <v>58</v>
      </c>
      <c r="J3" s="5" t="s">
        <v>96</v>
      </c>
      <c r="K3" s="6"/>
      <c r="L3" s="1">
        <v>1009</v>
      </c>
      <c r="M3" s="7" t="s">
        <v>97</v>
      </c>
      <c r="N3" s="8"/>
      <c r="O3" s="8"/>
      <c r="P3" s="9">
        <v>-1</v>
      </c>
      <c r="Q3" s="8">
        <v>87</v>
      </c>
      <c r="R3" s="20">
        <v>99</v>
      </c>
      <c r="S3" s="48" t="s">
        <v>55</v>
      </c>
      <c r="T3" s="24" t="s">
        <v>61</v>
      </c>
    </row>
    <row r="4" spans="1:20" ht="42" customHeight="1">
      <c r="A4" s="23">
        <v>42737</v>
      </c>
      <c r="B4" s="13">
        <v>-1</v>
      </c>
      <c r="C4" s="12">
        <v>1</v>
      </c>
      <c r="D4" s="4"/>
      <c r="E4" s="10">
        <v>0</v>
      </c>
      <c r="F4" s="39">
        <v>2</v>
      </c>
      <c r="G4" s="41" t="s">
        <v>69</v>
      </c>
      <c r="H4" s="15">
        <v>18</v>
      </c>
      <c r="I4" s="4" t="s">
        <v>58</v>
      </c>
      <c r="J4" s="5" t="s">
        <v>60</v>
      </c>
      <c r="K4" s="6"/>
      <c r="L4" s="1">
        <v>1014</v>
      </c>
      <c r="M4" s="7" t="s">
        <v>98</v>
      </c>
      <c r="N4" s="8"/>
      <c r="O4" s="8">
        <v>0.5</v>
      </c>
      <c r="P4" s="9">
        <v>-1</v>
      </c>
      <c r="Q4" s="8">
        <v>89</v>
      </c>
      <c r="R4" s="8">
        <v>92</v>
      </c>
      <c r="S4" s="9"/>
      <c r="T4" s="25" t="s">
        <v>61</v>
      </c>
    </row>
    <row r="5" spans="1:20" ht="42" customHeight="1">
      <c r="A5" s="23">
        <v>43103</v>
      </c>
      <c r="B5" s="13">
        <v>-1</v>
      </c>
      <c r="C5" s="12">
        <v>0</v>
      </c>
      <c r="D5" s="4" t="s">
        <v>99</v>
      </c>
      <c r="E5" s="10">
        <v>3.1</v>
      </c>
      <c r="F5" s="39">
        <v>2</v>
      </c>
      <c r="G5" s="41" t="s">
        <v>69</v>
      </c>
      <c r="H5" s="15">
        <v>17</v>
      </c>
      <c r="I5" s="4" t="s">
        <v>58</v>
      </c>
      <c r="J5" s="5" t="s">
        <v>100</v>
      </c>
      <c r="K5" s="6"/>
      <c r="L5" s="1">
        <v>1009</v>
      </c>
      <c r="M5" s="7" t="s">
        <v>101</v>
      </c>
      <c r="N5" s="8"/>
      <c r="O5" s="8"/>
      <c r="P5" s="9">
        <v>-1</v>
      </c>
      <c r="Q5" s="8">
        <v>92</v>
      </c>
      <c r="R5" s="8">
        <v>100</v>
      </c>
      <c r="S5" s="9" t="s">
        <v>55</v>
      </c>
      <c r="T5" s="25" t="s">
        <v>61</v>
      </c>
    </row>
    <row r="6" spans="1:20" ht="42" customHeight="1">
      <c r="A6" s="23">
        <v>43104</v>
      </c>
      <c r="B6" s="13">
        <v>-1</v>
      </c>
      <c r="C6" s="12">
        <v>0</v>
      </c>
      <c r="D6" s="4" t="s">
        <v>102</v>
      </c>
      <c r="E6" s="10">
        <v>0.9</v>
      </c>
      <c r="F6" s="39">
        <v>2</v>
      </c>
      <c r="G6" s="41" t="s">
        <v>69</v>
      </c>
      <c r="H6" s="15">
        <v>14</v>
      </c>
      <c r="I6" s="4" t="s">
        <v>58</v>
      </c>
      <c r="J6" s="5" t="s">
        <v>100</v>
      </c>
      <c r="K6" s="6"/>
      <c r="L6" s="1">
        <v>1015</v>
      </c>
      <c r="M6" s="7" t="s">
        <v>103</v>
      </c>
      <c r="N6" s="8"/>
      <c r="O6" s="8"/>
      <c r="P6" s="9">
        <v>-2</v>
      </c>
      <c r="Q6" s="8">
        <v>95</v>
      </c>
      <c r="R6" s="8">
        <v>100</v>
      </c>
      <c r="S6" s="9" t="s">
        <v>55</v>
      </c>
      <c r="T6" s="25" t="s">
        <v>61</v>
      </c>
    </row>
    <row r="7" spans="1:20" ht="42" customHeight="1">
      <c r="A7" s="23">
        <v>43105</v>
      </c>
      <c r="B7" s="13">
        <v>-2</v>
      </c>
      <c r="C7" s="12">
        <v>0</v>
      </c>
      <c r="D7" s="4" t="s">
        <v>102</v>
      </c>
      <c r="E7" s="10">
        <v>1.2</v>
      </c>
      <c r="F7" s="39">
        <v>1</v>
      </c>
      <c r="G7" s="41" t="s">
        <v>69</v>
      </c>
      <c r="H7" s="15">
        <v>10</v>
      </c>
      <c r="I7" s="4" t="s">
        <v>58</v>
      </c>
      <c r="J7" s="5" t="s">
        <v>100</v>
      </c>
      <c r="K7" s="6"/>
      <c r="L7" s="1">
        <v>1014</v>
      </c>
      <c r="M7" s="7" t="s">
        <v>104</v>
      </c>
      <c r="N7" s="8"/>
      <c r="O7" s="8"/>
      <c r="P7" s="9">
        <v>-2</v>
      </c>
      <c r="Q7" s="8">
        <v>96</v>
      </c>
      <c r="R7" s="8">
        <v>100</v>
      </c>
      <c r="S7" s="9" t="s">
        <v>55</v>
      </c>
      <c r="T7" s="25" t="s">
        <v>61</v>
      </c>
    </row>
    <row r="8" spans="1:20" ht="42" customHeight="1">
      <c r="A8" s="23">
        <v>43106</v>
      </c>
      <c r="B8" s="13">
        <v>-2</v>
      </c>
      <c r="C8" s="12">
        <v>0</v>
      </c>
      <c r="D8" s="4" t="s">
        <v>102</v>
      </c>
      <c r="E8" s="10">
        <v>0.8</v>
      </c>
      <c r="F8" s="39">
        <v>1</v>
      </c>
      <c r="G8" s="41" t="s">
        <v>66</v>
      </c>
      <c r="H8" s="15">
        <v>8</v>
      </c>
      <c r="I8" s="4" t="s">
        <v>58</v>
      </c>
      <c r="J8" s="5" t="s">
        <v>100</v>
      </c>
      <c r="K8" s="6"/>
      <c r="L8" s="1">
        <v>1011</v>
      </c>
      <c r="M8" s="7" t="s">
        <v>105</v>
      </c>
      <c r="N8" s="8"/>
      <c r="O8" s="8"/>
      <c r="P8" s="9">
        <v>-2</v>
      </c>
      <c r="Q8" s="8">
        <v>96</v>
      </c>
      <c r="R8" s="8">
        <v>100</v>
      </c>
      <c r="S8" s="9" t="s">
        <v>55</v>
      </c>
      <c r="T8" s="25" t="s">
        <v>61</v>
      </c>
    </row>
    <row r="9" spans="1:20" ht="42" customHeight="1">
      <c r="A9" s="23">
        <v>43107</v>
      </c>
      <c r="B9" s="13">
        <v>-3</v>
      </c>
      <c r="C9" s="12">
        <v>-1</v>
      </c>
      <c r="D9" s="4" t="s">
        <v>102</v>
      </c>
      <c r="E9" s="10">
        <v>1</v>
      </c>
      <c r="F9" s="39">
        <v>2</v>
      </c>
      <c r="G9" s="41" t="s">
        <v>57</v>
      </c>
      <c r="H9" s="15">
        <v>17</v>
      </c>
      <c r="I9" s="4" t="s">
        <v>58</v>
      </c>
      <c r="J9" s="5" t="s">
        <v>100</v>
      </c>
      <c r="K9" s="6"/>
      <c r="L9" s="1">
        <v>1012</v>
      </c>
      <c r="M9" s="7" t="s">
        <v>106</v>
      </c>
      <c r="N9" s="8"/>
      <c r="O9" s="8"/>
      <c r="P9" s="9">
        <v>-4</v>
      </c>
      <c r="Q9" s="8">
        <v>92</v>
      </c>
      <c r="R9" s="8">
        <v>100</v>
      </c>
      <c r="S9" s="9" t="s">
        <v>55</v>
      </c>
      <c r="T9" s="25" t="s">
        <v>61</v>
      </c>
    </row>
    <row r="10" spans="1:20" ht="42" customHeight="1">
      <c r="A10" s="23">
        <v>43108</v>
      </c>
      <c r="B10" s="13">
        <v>-3</v>
      </c>
      <c r="C10" s="12">
        <v>-1</v>
      </c>
      <c r="D10" s="4" t="s">
        <v>107</v>
      </c>
      <c r="E10" s="10">
        <v>1.6</v>
      </c>
      <c r="F10" s="39">
        <v>2</v>
      </c>
      <c r="G10" s="41" t="s">
        <v>57</v>
      </c>
      <c r="H10" s="15">
        <v>18</v>
      </c>
      <c r="I10" s="4" t="s">
        <v>58</v>
      </c>
      <c r="J10" s="5" t="s">
        <v>108</v>
      </c>
      <c r="K10" s="6"/>
      <c r="L10" s="1">
        <v>1016</v>
      </c>
      <c r="M10" s="7" t="s">
        <v>109</v>
      </c>
      <c r="N10" s="8"/>
      <c r="O10" s="8"/>
      <c r="P10" s="9">
        <v>-4</v>
      </c>
      <c r="Q10" s="8">
        <v>92</v>
      </c>
      <c r="R10" s="8">
        <v>100</v>
      </c>
      <c r="S10" s="9" t="s">
        <v>55</v>
      </c>
      <c r="T10" s="25" t="s">
        <v>61</v>
      </c>
    </row>
    <row r="11" spans="1:20" ht="42" customHeight="1">
      <c r="A11" s="23">
        <v>43109</v>
      </c>
      <c r="B11" s="13">
        <v>-3</v>
      </c>
      <c r="C11" s="12">
        <v>-2</v>
      </c>
      <c r="D11" s="4" t="s">
        <v>111</v>
      </c>
      <c r="E11" s="10">
        <v>4.3</v>
      </c>
      <c r="F11" s="39">
        <v>2</v>
      </c>
      <c r="G11" s="41" t="s">
        <v>66</v>
      </c>
      <c r="H11" s="15">
        <v>19</v>
      </c>
      <c r="I11" s="4" t="s">
        <v>58</v>
      </c>
      <c r="J11" s="5" t="s">
        <v>58</v>
      </c>
      <c r="K11" s="6"/>
      <c r="L11" s="1">
        <v>1022</v>
      </c>
      <c r="M11" s="7" t="s">
        <v>110</v>
      </c>
      <c r="N11" s="8"/>
      <c r="O11" s="8"/>
      <c r="P11" s="9">
        <v>-4</v>
      </c>
      <c r="Q11" s="8">
        <v>93</v>
      </c>
      <c r="R11" s="8">
        <v>100</v>
      </c>
      <c r="S11" s="9" t="s">
        <v>55</v>
      </c>
      <c r="T11" s="25" t="s">
        <v>61</v>
      </c>
    </row>
    <row r="12" spans="1:20" ht="42" customHeight="1">
      <c r="A12" s="23">
        <v>43110</v>
      </c>
      <c r="B12" s="13">
        <v>-8</v>
      </c>
      <c r="C12" s="12">
        <v>-1</v>
      </c>
      <c r="D12" s="4"/>
      <c r="E12" s="10">
        <v>0</v>
      </c>
      <c r="F12" s="39">
        <v>1</v>
      </c>
      <c r="G12" s="41" t="s">
        <v>78</v>
      </c>
      <c r="H12" s="15">
        <v>8</v>
      </c>
      <c r="I12" s="4" t="s">
        <v>58</v>
      </c>
      <c r="J12" s="5" t="s">
        <v>54</v>
      </c>
      <c r="K12" s="6"/>
      <c r="L12" s="1">
        <v>1025</v>
      </c>
      <c r="M12" s="7" t="s">
        <v>112</v>
      </c>
      <c r="N12" s="8"/>
      <c r="O12" s="8">
        <v>2</v>
      </c>
      <c r="P12" s="9">
        <v>-9</v>
      </c>
      <c r="Q12" s="8">
        <v>90</v>
      </c>
      <c r="R12" s="8">
        <v>74</v>
      </c>
      <c r="S12" s="9"/>
      <c r="T12" s="25" t="s">
        <v>61</v>
      </c>
    </row>
    <row r="13" spans="1:20" ht="42" customHeight="1">
      <c r="A13" s="23">
        <v>43111</v>
      </c>
      <c r="B13" s="13">
        <v>-10</v>
      </c>
      <c r="C13" s="12">
        <v>-1</v>
      </c>
      <c r="D13" s="4"/>
      <c r="E13" s="10">
        <v>0</v>
      </c>
      <c r="F13" s="39">
        <v>3</v>
      </c>
      <c r="G13" s="41" t="s">
        <v>57</v>
      </c>
      <c r="H13" s="15">
        <v>29</v>
      </c>
      <c r="I13" s="4" t="s">
        <v>91</v>
      </c>
      <c r="J13" s="5" t="s">
        <v>54</v>
      </c>
      <c r="K13" s="6"/>
      <c r="L13" s="1">
        <v>1020</v>
      </c>
      <c r="M13" s="7" t="s">
        <v>113</v>
      </c>
      <c r="N13" s="8"/>
      <c r="O13" s="8">
        <v>5</v>
      </c>
      <c r="P13" s="9">
        <v>-12</v>
      </c>
      <c r="Q13" s="8">
        <v>82</v>
      </c>
      <c r="R13" s="8">
        <v>45</v>
      </c>
      <c r="S13" s="9"/>
      <c r="T13" s="25" t="s">
        <v>61</v>
      </c>
    </row>
    <row r="14" spans="1:20" ht="42" customHeight="1">
      <c r="A14" s="23">
        <v>43112</v>
      </c>
      <c r="B14" s="13">
        <v>-4</v>
      </c>
      <c r="C14" s="12">
        <v>1</v>
      </c>
      <c r="D14" s="4" t="s">
        <v>114</v>
      </c>
      <c r="E14" s="10">
        <v>16</v>
      </c>
      <c r="F14" s="39">
        <v>4</v>
      </c>
      <c r="G14" s="41" t="s">
        <v>57</v>
      </c>
      <c r="H14" s="15">
        <v>37</v>
      </c>
      <c r="I14" s="4" t="s">
        <v>58</v>
      </c>
      <c r="J14" s="5" t="s">
        <v>58</v>
      </c>
      <c r="K14" s="6"/>
      <c r="L14" s="1">
        <v>1004</v>
      </c>
      <c r="M14" s="7" t="s">
        <v>115</v>
      </c>
      <c r="N14" s="8"/>
      <c r="O14" s="8"/>
      <c r="P14" s="9">
        <v>-6</v>
      </c>
      <c r="Q14" s="8">
        <v>94</v>
      </c>
      <c r="R14" s="8">
        <v>100</v>
      </c>
      <c r="S14" s="9" t="s">
        <v>55</v>
      </c>
      <c r="T14" s="25" t="s">
        <v>61</v>
      </c>
    </row>
    <row r="15" spans="1:20" ht="42" customHeight="1">
      <c r="A15" s="23">
        <v>43113</v>
      </c>
      <c r="B15" s="13">
        <v>-3</v>
      </c>
      <c r="C15" s="12">
        <v>-1</v>
      </c>
      <c r="D15" s="4" t="s">
        <v>107</v>
      </c>
      <c r="E15" s="10">
        <v>1.7</v>
      </c>
      <c r="F15" s="39">
        <v>4</v>
      </c>
      <c r="G15" s="41" t="s">
        <v>66</v>
      </c>
      <c r="H15" s="15">
        <v>38</v>
      </c>
      <c r="I15" s="4" t="s">
        <v>58</v>
      </c>
      <c r="J15" s="5" t="s">
        <v>58</v>
      </c>
      <c r="K15" s="6"/>
      <c r="L15" s="1">
        <v>1012</v>
      </c>
      <c r="M15" s="7" t="s">
        <v>118</v>
      </c>
      <c r="N15" s="8"/>
      <c r="O15" s="8"/>
      <c r="P15" s="9">
        <v>-4</v>
      </c>
      <c r="Q15" s="8">
        <v>93</v>
      </c>
      <c r="R15" s="8">
        <v>100</v>
      </c>
      <c r="S15" s="9" t="s">
        <v>55</v>
      </c>
      <c r="T15" s="25" t="s">
        <v>61</v>
      </c>
    </row>
    <row r="16" spans="1:20" ht="42" customHeight="1">
      <c r="A16" s="23">
        <v>43114</v>
      </c>
      <c r="B16" s="13">
        <v>-3</v>
      </c>
      <c r="C16" s="12">
        <v>-1</v>
      </c>
      <c r="D16" s="4" t="s">
        <v>116</v>
      </c>
      <c r="E16" s="10">
        <v>13</v>
      </c>
      <c r="F16" s="39">
        <v>5</v>
      </c>
      <c r="G16" s="41" t="s">
        <v>74</v>
      </c>
      <c r="H16" s="15">
        <v>48</v>
      </c>
      <c r="I16" s="4" t="s">
        <v>58</v>
      </c>
      <c r="J16" s="5" t="s">
        <v>58</v>
      </c>
      <c r="K16" s="6"/>
      <c r="L16" s="1">
        <v>1005</v>
      </c>
      <c r="M16" s="7" t="s">
        <v>119</v>
      </c>
      <c r="N16" s="8"/>
      <c r="O16" s="8"/>
      <c r="P16" s="9">
        <v>-5</v>
      </c>
      <c r="Q16" s="8">
        <v>96</v>
      </c>
      <c r="R16" s="8">
        <v>100</v>
      </c>
      <c r="S16" s="9" t="s">
        <v>55</v>
      </c>
      <c r="T16" s="25" t="s">
        <v>61</v>
      </c>
    </row>
    <row r="17" spans="1:20" ht="42" customHeight="1">
      <c r="A17" s="23">
        <v>43115</v>
      </c>
      <c r="B17" s="13">
        <v>-5</v>
      </c>
      <c r="C17" s="12">
        <v>-2</v>
      </c>
      <c r="D17" s="4" t="s">
        <v>117</v>
      </c>
      <c r="E17" s="10">
        <v>3.3</v>
      </c>
      <c r="F17" s="39">
        <v>3</v>
      </c>
      <c r="G17" s="41" t="s">
        <v>74</v>
      </c>
      <c r="H17" s="15">
        <v>28</v>
      </c>
      <c r="I17" s="4" t="s">
        <v>58</v>
      </c>
      <c r="J17" s="5" t="s">
        <v>58</v>
      </c>
      <c r="K17" s="6"/>
      <c r="L17" s="1">
        <v>1025</v>
      </c>
      <c r="M17" s="7" t="s">
        <v>120</v>
      </c>
      <c r="N17" s="8"/>
      <c r="O17" s="8"/>
      <c r="P17" s="9">
        <v>-7</v>
      </c>
      <c r="Q17" s="8">
        <v>94</v>
      </c>
      <c r="R17" s="8">
        <v>100</v>
      </c>
      <c r="S17" s="9" t="s">
        <v>55</v>
      </c>
      <c r="T17" s="25" t="s">
        <v>61</v>
      </c>
    </row>
    <row r="18" spans="1:20" ht="42" customHeight="1">
      <c r="A18" s="23">
        <v>43116</v>
      </c>
      <c r="B18" s="13">
        <v>-8</v>
      </c>
      <c r="C18" s="12">
        <v>-4</v>
      </c>
      <c r="D18" s="4" t="s">
        <v>121</v>
      </c>
      <c r="E18" s="47">
        <v>2.4</v>
      </c>
      <c r="F18" s="39">
        <v>3</v>
      </c>
      <c r="G18" s="41" t="s">
        <v>66</v>
      </c>
      <c r="H18" s="15">
        <v>21</v>
      </c>
      <c r="I18" s="4" t="s">
        <v>58</v>
      </c>
      <c r="J18" s="5" t="s">
        <v>58</v>
      </c>
      <c r="K18" s="6"/>
      <c r="L18" s="1">
        <v>1026</v>
      </c>
      <c r="M18" s="7" t="s">
        <v>122</v>
      </c>
      <c r="N18" s="8"/>
      <c r="O18" s="8"/>
      <c r="P18" s="9">
        <v>-10</v>
      </c>
      <c r="Q18" s="8">
        <v>92</v>
      </c>
      <c r="R18" s="8">
        <v>97</v>
      </c>
      <c r="S18" s="9" t="s">
        <v>55</v>
      </c>
      <c r="T18" s="25" t="s">
        <v>61</v>
      </c>
    </row>
    <row r="19" spans="1:20" ht="42" customHeight="1">
      <c r="A19" s="23">
        <v>43117</v>
      </c>
      <c r="B19" s="13">
        <v>-13</v>
      </c>
      <c r="C19" s="12">
        <v>-4</v>
      </c>
      <c r="D19" s="4"/>
      <c r="E19" s="10">
        <v>0</v>
      </c>
      <c r="F19" s="39">
        <v>2</v>
      </c>
      <c r="G19" s="41" t="s">
        <v>57</v>
      </c>
      <c r="H19" s="15">
        <v>18</v>
      </c>
      <c r="I19" s="4" t="s">
        <v>54</v>
      </c>
      <c r="J19" s="5" t="s">
        <v>70</v>
      </c>
      <c r="K19" s="6"/>
      <c r="L19" s="1">
        <v>1023</v>
      </c>
      <c r="M19" s="7" t="s">
        <v>123</v>
      </c>
      <c r="N19" s="8"/>
      <c r="O19" s="8">
        <v>7.5</v>
      </c>
      <c r="P19" s="9">
        <v>-15</v>
      </c>
      <c r="Q19" s="8">
        <v>86</v>
      </c>
      <c r="R19" s="8">
        <v>5</v>
      </c>
      <c r="S19" s="9"/>
      <c r="T19" s="25" t="s">
        <v>61</v>
      </c>
    </row>
    <row r="20" spans="1:20" ht="42" customHeight="1">
      <c r="A20" s="23">
        <v>43118</v>
      </c>
      <c r="B20" s="13">
        <v>-8</v>
      </c>
      <c r="C20" s="12">
        <v>0</v>
      </c>
      <c r="D20" s="4" t="s">
        <v>124</v>
      </c>
      <c r="E20" s="10">
        <v>2.2</v>
      </c>
      <c r="F20" s="39">
        <v>3</v>
      </c>
      <c r="G20" s="41" t="s">
        <v>57</v>
      </c>
      <c r="H20" s="15">
        <v>22</v>
      </c>
      <c r="I20" s="4" t="s">
        <v>54</v>
      </c>
      <c r="J20" s="5" t="s">
        <v>58</v>
      </c>
      <c r="K20" s="6"/>
      <c r="L20" s="1">
        <v>1022</v>
      </c>
      <c r="M20" s="7" t="s">
        <v>125</v>
      </c>
      <c r="N20" s="8"/>
      <c r="O20" s="8"/>
      <c r="P20" s="9">
        <v>-8</v>
      </c>
      <c r="Q20" s="8">
        <v>92</v>
      </c>
      <c r="R20" s="8">
        <v>100</v>
      </c>
      <c r="S20" s="9" t="s">
        <v>55</v>
      </c>
      <c r="T20" s="25" t="s">
        <v>61</v>
      </c>
    </row>
    <row r="21" spans="1:20" ht="42" customHeight="1">
      <c r="A21" s="23">
        <v>43119</v>
      </c>
      <c r="B21" s="13">
        <v>-1</v>
      </c>
      <c r="C21" s="12">
        <v>2</v>
      </c>
      <c r="D21" s="4" t="s">
        <v>126</v>
      </c>
      <c r="E21" s="10">
        <v>6</v>
      </c>
      <c r="F21" s="39">
        <v>4</v>
      </c>
      <c r="G21" s="41" t="s">
        <v>57</v>
      </c>
      <c r="H21" s="15">
        <v>37</v>
      </c>
      <c r="I21" s="4" t="s">
        <v>58</v>
      </c>
      <c r="J21" s="5" t="s">
        <v>58</v>
      </c>
      <c r="K21" s="6"/>
      <c r="L21" s="1">
        <v>1009</v>
      </c>
      <c r="M21" s="7" t="s">
        <v>127</v>
      </c>
      <c r="N21" s="8"/>
      <c r="O21" s="8"/>
      <c r="P21" s="9">
        <v>-2</v>
      </c>
      <c r="Q21" s="8">
        <v>94</v>
      </c>
      <c r="R21" s="8">
        <v>100</v>
      </c>
      <c r="S21" s="9" t="s">
        <v>55</v>
      </c>
      <c r="T21" s="25" t="s">
        <v>61</v>
      </c>
    </row>
    <row r="22" spans="1:20" ht="42" customHeight="1">
      <c r="A22" s="23">
        <v>43120</v>
      </c>
      <c r="B22" s="13">
        <v>2</v>
      </c>
      <c r="C22" s="12">
        <v>6</v>
      </c>
      <c r="D22" s="4"/>
      <c r="E22" s="10">
        <v>0</v>
      </c>
      <c r="F22" s="39">
        <v>4</v>
      </c>
      <c r="G22" s="41" t="s">
        <v>57</v>
      </c>
      <c r="H22" s="15">
        <v>31</v>
      </c>
      <c r="I22" s="4" t="s">
        <v>54</v>
      </c>
      <c r="J22" s="5" t="s">
        <v>54</v>
      </c>
      <c r="K22" s="6"/>
      <c r="L22" s="1">
        <v>1005</v>
      </c>
      <c r="M22" s="7" t="s">
        <v>128</v>
      </c>
      <c r="N22" s="8"/>
      <c r="O22" s="8">
        <v>4.5</v>
      </c>
      <c r="P22" s="9">
        <v>1</v>
      </c>
      <c r="Q22" s="8">
        <v>77</v>
      </c>
      <c r="R22" s="8">
        <v>55</v>
      </c>
      <c r="S22" s="9"/>
      <c r="T22" s="25" t="s">
        <v>61</v>
      </c>
    </row>
    <row r="23" spans="1:20" ht="42" customHeight="1">
      <c r="A23" s="23">
        <v>43121</v>
      </c>
      <c r="B23" s="13">
        <v>3</v>
      </c>
      <c r="C23" s="12">
        <v>8</v>
      </c>
      <c r="D23" s="4"/>
      <c r="E23" s="10">
        <v>0</v>
      </c>
      <c r="F23" s="39">
        <v>5</v>
      </c>
      <c r="G23" s="41" t="s">
        <v>73</v>
      </c>
      <c r="H23" s="15">
        <v>41</v>
      </c>
      <c r="I23" s="4" t="s">
        <v>54</v>
      </c>
      <c r="J23" s="5" t="s">
        <v>60</v>
      </c>
      <c r="K23" s="6"/>
      <c r="L23" s="1">
        <v>1000</v>
      </c>
      <c r="M23" s="7" t="s">
        <v>129</v>
      </c>
      <c r="N23" s="8"/>
      <c r="O23" s="8">
        <v>2.5</v>
      </c>
      <c r="P23" s="9">
        <v>1</v>
      </c>
      <c r="Q23" s="8">
        <v>69</v>
      </c>
      <c r="R23" s="8">
        <v>75</v>
      </c>
      <c r="S23" s="9"/>
      <c r="T23" s="25" t="s">
        <v>61</v>
      </c>
    </row>
    <row r="24" spans="1:20" ht="42" customHeight="1">
      <c r="A24" s="23">
        <v>43122</v>
      </c>
      <c r="B24" s="13">
        <v>1</v>
      </c>
      <c r="C24" s="12">
        <v>7</v>
      </c>
      <c r="D24" s="4" t="s">
        <v>130</v>
      </c>
      <c r="E24" s="10">
        <v>1</v>
      </c>
      <c r="F24" s="39">
        <v>4</v>
      </c>
      <c r="G24" s="41" t="s">
        <v>57</v>
      </c>
      <c r="H24" s="15">
        <v>32</v>
      </c>
      <c r="I24" s="4" t="s">
        <v>54</v>
      </c>
      <c r="J24" s="5" t="s">
        <v>54</v>
      </c>
      <c r="K24" s="6"/>
      <c r="L24" s="1">
        <v>993</v>
      </c>
      <c r="M24" s="7" t="s">
        <v>131</v>
      </c>
      <c r="N24" s="8"/>
      <c r="O24" s="8">
        <v>3</v>
      </c>
      <c r="P24" s="9">
        <v>0</v>
      </c>
      <c r="Q24" s="8">
        <v>76</v>
      </c>
      <c r="R24" s="8">
        <v>67</v>
      </c>
      <c r="S24" s="9" t="s">
        <v>56</v>
      </c>
      <c r="T24" s="25" t="s">
        <v>61</v>
      </c>
    </row>
    <row r="25" spans="1:20" ht="42" customHeight="1">
      <c r="A25" s="23">
        <v>43123</v>
      </c>
      <c r="B25" s="13">
        <v>-2</v>
      </c>
      <c r="C25" s="12">
        <v>1</v>
      </c>
      <c r="D25" s="4" t="s">
        <v>132</v>
      </c>
      <c r="E25" s="10">
        <v>15</v>
      </c>
      <c r="F25" s="39">
        <v>3</v>
      </c>
      <c r="G25" s="41" t="s">
        <v>63</v>
      </c>
      <c r="H25" s="15">
        <v>27</v>
      </c>
      <c r="I25" s="4" t="s">
        <v>58</v>
      </c>
      <c r="J25" s="5" t="s">
        <v>58</v>
      </c>
      <c r="K25" s="6"/>
      <c r="L25" s="1">
        <v>993</v>
      </c>
      <c r="M25" s="7" t="s">
        <v>133</v>
      </c>
      <c r="N25" s="8"/>
      <c r="O25" s="8"/>
      <c r="P25" s="9">
        <v>-3</v>
      </c>
      <c r="Q25" s="8">
        <v>95</v>
      </c>
      <c r="R25" s="8">
        <v>98</v>
      </c>
      <c r="S25" s="9" t="s">
        <v>55</v>
      </c>
      <c r="T25" s="25" t="s">
        <v>61</v>
      </c>
    </row>
    <row r="26" spans="1:20" ht="42" customHeight="1">
      <c r="A26" s="23">
        <v>43124</v>
      </c>
      <c r="B26" s="13">
        <v>-4</v>
      </c>
      <c r="C26" s="12">
        <v>0</v>
      </c>
      <c r="D26" s="4" t="s">
        <v>134</v>
      </c>
      <c r="E26" s="10">
        <v>4</v>
      </c>
      <c r="F26" s="39">
        <v>3</v>
      </c>
      <c r="G26" s="41" t="s">
        <v>66</v>
      </c>
      <c r="H26" s="15">
        <v>21</v>
      </c>
      <c r="I26" s="4" t="s">
        <v>58</v>
      </c>
      <c r="J26" s="5" t="s">
        <v>58</v>
      </c>
      <c r="K26" s="6"/>
      <c r="L26" s="1">
        <v>996</v>
      </c>
      <c r="M26" s="7" t="s">
        <v>135</v>
      </c>
      <c r="N26" s="8"/>
      <c r="O26" s="8"/>
      <c r="P26" s="9">
        <v>-4</v>
      </c>
      <c r="Q26" s="8">
        <v>93</v>
      </c>
      <c r="R26" s="8">
        <v>98</v>
      </c>
      <c r="S26" s="9" t="s">
        <v>55</v>
      </c>
      <c r="T26" s="25" t="s">
        <v>61</v>
      </c>
    </row>
    <row r="27" spans="1:20" ht="42" customHeight="1">
      <c r="A27" s="23">
        <v>43125</v>
      </c>
      <c r="B27" s="13">
        <v>-5</v>
      </c>
      <c r="C27" s="12">
        <v>0</v>
      </c>
      <c r="D27" s="4"/>
      <c r="E27" s="10">
        <v>0</v>
      </c>
      <c r="F27" s="39">
        <v>2</v>
      </c>
      <c r="G27" s="41" t="s">
        <v>66</v>
      </c>
      <c r="H27" s="15">
        <v>19</v>
      </c>
      <c r="I27" s="4" t="s">
        <v>58</v>
      </c>
      <c r="J27" s="5" t="s">
        <v>54</v>
      </c>
      <c r="K27" s="6"/>
      <c r="L27" s="1">
        <v>1010</v>
      </c>
      <c r="M27" s="7" t="s">
        <v>136</v>
      </c>
      <c r="N27" s="8"/>
      <c r="O27" s="8">
        <v>5</v>
      </c>
      <c r="P27" s="9">
        <v>-6</v>
      </c>
      <c r="Q27" s="8">
        <v>89</v>
      </c>
      <c r="R27" s="8">
        <v>45</v>
      </c>
      <c r="S27" s="9"/>
      <c r="T27" s="25" t="s">
        <v>61</v>
      </c>
    </row>
    <row r="28" spans="1:20" ht="42" customHeight="1">
      <c r="A28" s="23">
        <v>43126</v>
      </c>
      <c r="B28" s="13">
        <v>-7</v>
      </c>
      <c r="C28" s="12">
        <v>-1</v>
      </c>
      <c r="D28" s="4" t="s">
        <v>138</v>
      </c>
      <c r="E28" s="10">
        <v>2.9</v>
      </c>
      <c r="F28" s="39">
        <v>3</v>
      </c>
      <c r="G28" s="41" t="s">
        <v>74</v>
      </c>
      <c r="H28" s="15">
        <v>25</v>
      </c>
      <c r="I28" s="4" t="s">
        <v>54</v>
      </c>
      <c r="J28" s="5" t="s">
        <v>58</v>
      </c>
      <c r="K28" s="6"/>
      <c r="L28" s="1">
        <v>1015</v>
      </c>
      <c r="M28" s="7" t="s">
        <v>137</v>
      </c>
      <c r="N28" s="8"/>
      <c r="O28" s="8"/>
      <c r="P28" s="9">
        <v>-8</v>
      </c>
      <c r="Q28" s="8">
        <v>92</v>
      </c>
      <c r="R28" s="8">
        <v>98</v>
      </c>
      <c r="S28" s="9" t="s">
        <v>55</v>
      </c>
      <c r="T28" s="25" t="s">
        <v>61</v>
      </c>
    </row>
    <row r="29" spans="1:20" ht="42" customHeight="1">
      <c r="A29" s="23">
        <v>43127</v>
      </c>
      <c r="B29" s="13">
        <v>-5</v>
      </c>
      <c r="C29" s="12">
        <v>0</v>
      </c>
      <c r="D29" s="4"/>
      <c r="E29" s="10">
        <v>0</v>
      </c>
      <c r="F29" s="39">
        <v>2</v>
      </c>
      <c r="G29" s="41" t="s">
        <v>57</v>
      </c>
      <c r="H29" s="15">
        <v>19</v>
      </c>
      <c r="I29" s="4" t="s">
        <v>58</v>
      </c>
      <c r="J29" s="5" t="s">
        <v>65</v>
      </c>
      <c r="K29" s="6"/>
      <c r="L29" s="1">
        <v>1018</v>
      </c>
      <c r="M29" s="7" t="s">
        <v>139</v>
      </c>
      <c r="N29" s="8"/>
      <c r="O29" s="8">
        <v>6</v>
      </c>
      <c r="P29" s="9">
        <v>-8</v>
      </c>
      <c r="Q29" s="8">
        <v>90</v>
      </c>
      <c r="R29" s="8">
        <v>24</v>
      </c>
      <c r="S29" s="9"/>
      <c r="T29" s="25" t="s">
        <v>61</v>
      </c>
    </row>
    <row r="30" spans="1:20" ht="42" customHeight="1">
      <c r="A30" s="23">
        <v>43128</v>
      </c>
      <c r="B30" s="13">
        <v>-2</v>
      </c>
      <c r="C30" s="12">
        <v>2</v>
      </c>
      <c r="D30" s="4" t="s">
        <v>140</v>
      </c>
      <c r="E30" s="10">
        <v>4.7</v>
      </c>
      <c r="F30" s="39">
        <v>2</v>
      </c>
      <c r="G30" s="41" t="s">
        <v>63</v>
      </c>
      <c r="H30" s="15">
        <v>19</v>
      </c>
      <c r="I30" s="4" t="s">
        <v>58</v>
      </c>
      <c r="J30" s="5" t="s">
        <v>58</v>
      </c>
      <c r="K30" s="6"/>
      <c r="L30" s="1">
        <v>1002</v>
      </c>
      <c r="M30" s="7" t="s">
        <v>141</v>
      </c>
      <c r="N30" s="8"/>
      <c r="O30" s="8"/>
      <c r="P30" s="9">
        <v>-2</v>
      </c>
      <c r="Q30" s="8">
        <v>93</v>
      </c>
      <c r="R30" s="8">
        <v>100</v>
      </c>
      <c r="S30" s="9" t="s">
        <v>55</v>
      </c>
      <c r="T30" s="25" t="s">
        <v>61</v>
      </c>
    </row>
    <row r="31" spans="1:20" ht="42" customHeight="1">
      <c r="A31" s="23">
        <v>43129</v>
      </c>
      <c r="B31" s="13">
        <v>-2</v>
      </c>
      <c r="C31" s="12">
        <v>3</v>
      </c>
      <c r="D31" s="4" t="s">
        <v>142</v>
      </c>
      <c r="E31" s="10">
        <v>12</v>
      </c>
      <c r="F31" s="39">
        <v>4</v>
      </c>
      <c r="G31" s="41" t="s">
        <v>57</v>
      </c>
      <c r="H31" s="15">
        <v>34</v>
      </c>
      <c r="I31" s="4" t="s">
        <v>58</v>
      </c>
      <c r="J31" s="5" t="s">
        <v>58</v>
      </c>
      <c r="K31" s="6"/>
      <c r="L31" s="1">
        <v>994</v>
      </c>
      <c r="M31" s="7" t="s">
        <v>143</v>
      </c>
      <c r="N31" s="8"/>
      <c r="O31" s="8"/>
      <c r="P31" s="9">
        <v>-2</v>
      </c>
      <c r="Q31" s="8">
        <v>94</v>
      </c>
      <c r="R31" s="8">
        <v>99</v>
      </c>
      <c r="S31" s="9" t="s">
        <v>56</v>
      </c>
      <c r="T31" s="25" t="s">
        <v>61</v>
      </c>
    </row>
    <row r="32" spans="1:20" ht="42" customHeight="1">
      <c r="A32" s="23">
        <v>43130</v>
      </c>
      <c r="B32" s="13">
        <v>-5</v>
      </c>
      <c r="C32" s="12">
        <v>3</v>
      </c>
      <c r="D32" s="4" t="s">
        <v>144</v>
      </c>
      <c r="E32" s="10">
        <v>5</v>
      </c>
      <c r="F32" s="39">
        <v>4</v>
      </c>
      <c r="G32" s="41" t="s">
        <v>63</v>
      </c>
      <c r="H32" s="15">
        <v>33</v>
      </c>
      <c r="I32" s="4" t="s">
        <v>58</v>
      </c>
      <c r="J32" s="5" t="s">
        <v>58</v>
      </c>
      <c r="K32" s="6"/>
      <c r="L32" s="1">
        <v>1002</v>
      </c>
      <c r="M32" s="7" t="s">
        <v>145</v>
      </c>
      <c r="N32" s="8"/>
      <c r="O32" s="8"/>
      <c r="P32" s="9">
        <v>-6</v>
      </c>
      <c r="Q32" s="8">
        <v>94</v>
      </c>
      <c r="R32" s="8">
        <v>98</v>
      </c>
      <c r="S32" s="9" t="s">
        <v>55</v>
      </c>
      <c r="T32" s="25" t="s">
        <v>61</v>
      </c>
    </row>
    <row r="33" spans="1:20" ht="42" customHeight="1">
      <c r="A33" s="26">
        <v>43131</v>
      </c>
      <c r="B33" s="27">
        <v>-12</v>
      </c>
      <c r="C33" s="28">
        <v>0</v>
      </c>
      <c r="D33" s="29"/>
      <c r="E33" s="30">
        <v>0</v>
      </c>
      <c r="F33" s="40">
        <v>3</v>
      </c>
      <c r="G33" s="42" t="s">
        <v>64</v>
      </c>
      <c r="H33" s="31">
        <v>24</v>
      </c>
      <c r="I33" s="29" t="s">
        <v>54</v>
      </c>
      <c r="J33" s="32" t="s">
        <v>65</v>
      </c>
      <c r="K33" s="33"/>
      <c r="L33" s="34">
        <v>1008</v>
      </c>
      <c r="M33" s="35" t="s">
        <v>146</v>
      </c>
      <c r="N33" s="36"/>
      <c r="O33" s="36">
        <v>7</v>
      </c>
      <c r="P33" s="37">
        <v>-14</v>
      </c>
      <c r="Q33" s="36">
        <v>79</v>
      </c>
      <c r="R33" s="36">
        <v>18</v>
      </c>
      <c r="S33" s="37"/>
      <c r="T33" s="38" t="s">
        <v>147</v>
      </c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3" t="s">
        <v>22</v>
      </c>
      <c r="B100" s="63"/>
      <c r="C100" s="63"/>
      <c r="D100" s="16">
        <f>AVERAGE(B3:B33,C3:C33)</f>
        <v>-1.6290322580645162</v>
      </c>
      <c r="E100" s="63" t="s">
        <v>31</v>
      </c>
      <c r="F100" s="63"/>
      <c r="G100" s="63"/>
      <c r="H100" s="63"/>
      <c r="I100" s="17">
        <f>SUM(E3:E33)</f>
        <v>103.10000000000001</v>
      </c>
      <c r="J100" s="63" t="s">
        <v>38</v>
      </c>
      <c r="K100" s="63"/>
      <c r="L100" s="18">
        <f>SUM(O3:O33)</f>
        <v>43</v>
      </c>
    </row>
    <row r="101" spans="1:12" ht="30" customHeight="1">
      <c r="A101" s="63" t="s">
        <v>27</v>
      </c>
      <c r="B101" s="63"/>
      <c r="C101" s="63"/>
      <c r="D101" s="16">
        <f>AVERAGE(B3:B33)</f>
        <v>-3.806451612903226</v>
      </c>
      <c r="E101" s="63" t="s">
        <v>32</v>
      </c>
      <c r="F101" s="63"/>
      <c r="G101" s="63"/>
      <c r="H101" s="63"/>
      <c r="I101" s="17">
        <f>AVERAGE(E3:E33)</f>
        <v>3.3258064516129036</v>
      </c>
      <c r="J101" s="63" t="s">
        <v>39</v>
      </c>
      <c r="K101" s="63"/>
      <c r="L101" s="18">
        <f>COUNTIF(R3:R33,"&lt;31")</f>
        <v>3</v>
      </c>
    </row>
    <row r="102" spans="1:12" ht="30" customHeight="1">
      <c r="A102" s="63" t="s">
        <v>28</v>
      </c>
      <c r="B102" s="63"/>
      <c r="C102" s="63"/>
      <c r="D102" s="16">
        <f>AVERAGE(C3:C33)</f>
        <v>0.5483870967741935</v>
      </c>
      <c r="E102" s="63" t="s">
        <v>33</v>
      </c>
      <c r="F102" s="63"/>
      <c r="G102" s="63"/>
      <c r="H102" s="63"/>
      <c r="I102" s="17">
        <f>MAX(E3:E33)</f>
        <v>16</v>
      </c>
      <c r="J102" s="63" t="s">
        <v>41</v>
      </c>
      <c r="K102" s="63"/>
      <c r="L102" s="18">
        <f>COUNTIF(C3:C33,"&gt;19")</f>
        <v>0</v>
      </c>
    </row>
    <row r="103" spans="1:12" ht="30" customHeight="1">
      <c r="A103" s="63" t="s">
        <v>23</v>
      </c>
      <c r="B103" s="63"/>
      <c r="C103" s="63"/>
      <c r="D103" s="18">
        <f>MAX(B3:B33,C3:C33)</f>
        <v>8</v>
      </c>
      <c r="E103" s="63" t="s">
        <v>34</v>
      </c>
      <c r="F103" s="63"/>
      <c r="G103" s="63"/>
      <c r="H103" s="63"/>
      <c r="I103" s="18">
        <f>COUNTA(S3:S33)</f>
        <v>22</v>
      </c>
      <c r="J103" s="63" t="s">
        <v>37</v>
      </c>
      <c r="K103" s="63"/>
      <c r="L103" s="18">
        <f>COUNTA(N3:N33)</f>
        <v>0</v>
      </c>
    </row>
    <row r="104" spans="1:12" ht="30" customHeight="1">
      <c r="A104" s="63" t="s">
        <v>24</v>
      </c>
      <c r="B104" s="63"/>
      <c r="C104" s="63"/>
      <c r="D104" s="18">
        <f>MIN(B3:B33,C3:C33)</f>
        <v>-13</v>
      </c>
      <c r="E104" s="63" t="s">
        <v>35</v>
      </c>
      <c r="F104" s="63"/>
      <c r="G104" s="63"/>
      <c r="H104" s="63"/>
      <c r="I104" s="18">
        <f>COUNTIF(S3:S33,"R")</f>
        <v>2</v>
      </c>
      <c r="J104" s="63" t="s">
        <v>45</v>
      </c>
      <c r="K104" s="63"/>
      <c r="L104" s="43">
        <f>AVERAGE(F3:F33)</f>
        <v>2.806451612903226</v>
      </c>
    </row>
    <row r="105" spans="1:12" ht="30" customHeight="1">
      <c r="A105" s="63" t="s">
        <v>26</v>
      </c>
      <c r="B105" s="63"/>
      <c r="C105" s="63"/>
      <c r="D105" s="18">
        <f>MAX(B3:B33)</f>
        <v>3</v>
      </c>
      <c r="E105" s="63" t="s">
        <v>36</v>
      </c>
      <c r="F105" s="63"/>
      <c r="G105" s="63"/>
      <c r="H105" s="63"/>
      <c r="I105" s="18">
        <f>COUNTIF(S3:S33,"S")</f>
        <v>20</v>
      </c>
      <c r="J105" s="63" t="s">
        <v>46</v>
      </c>
      <c r="K105" s="63"/>
      <c r="L105" s="43">
        <f>AVERAGE(H3:H33)</f>
        <v>24.193548387096776</v>
      </c>
    </row>
    <row r="106" spans="1:12" ht="30" customHeight="1">
      <c r="A106" s="63" t="s">
        <v>25</v>
      </c>
      <c r="B106" s="63"/>
      <c r="C106" s="63"/>
      <c r="D106" s="18">
        <f>MIN(C3:C33)</f>
        <v>-4</v>
      </c>
      <c r="E106" s="63" t="s">
        <v>50</v>
      </c>
      <c r="F106" s="63"/>
      <c r="G106" s="63"/>
      <c r="H106" s="63"/>
      <c r="I106" s="18">
        <f>COUNTIF(F3:F33,"&gt;5")</f>
        <v>0</v>
      </c>
      <c r="J106" s="63" t="s">
        <v>47</v>
      </c>
      <c r="K106" s="63"/>
      <c r="L106" s="19">
        <f>COUNTA(T3:T33)</f>
        <v>31</v>
      </c>
    </row>
    <row r="107" spans="1:12" ht="30" customHeight="1">
      <c r="A107" s="63" t="s">
        <v>29</v>
      </c>
      <c r="B107" s="63"/>
      <c r="C107" s="63"/>
      <c r="D107" s="18">
        <f>COUNTIF(B3:B33,"&lt;1")</f>
        <v>28</v>
      </c>
      <c r="E107" s="63" t="s">
        <v>42</v>
      </c>
      <c r="F107" s="63"/>
      <c r="G107" s="63"/>
      <c r="H107" s="63"/>
      <c r="I107" s="17">
        <f>MAX(H3:H33)</f>
        <v>48</v>
      </c>
      <c r="J107" s="63" t="s">
        <v>48</v>
      </c>
      <c r="K107" s="63"/>
      <c r="L107" s="19">
        <v>14</v>
      </c>
    </row>
    <row r="108" spans="1:12" ht="30" customHeight="1">
      <c r="A108" s="63" t="s">
        <v>30</v>
      </c>
      <c r="B108" s="63"/>
      <c r="C108" s="63"/>
      <c r="D108" s="18">
        <f>COUNTIF(C3:C33,"&lt;1")</f>
        <v>20</v>
      </c>
      <c r="E108" s="63" t="s">
        <v>43</v>
      </c>
      <c r="F108" s="63"/>
      <c r="G108" s="63"/>
      <c r="H108" s="63"/>
      <c r="I108" s="18">
        <f>MAX(L3:L33)</f>
        <v>1026</v>
      </c>
      <c r="J108" s="63" t="s">
        <v>49</v>
      </c>
      <c r="K108" s="63"/>
      <c r="L108" s="19">
        <v>89.1</v>
      </c>
    </row>
    <row r="109" spans="1:12" ht="30" customHeight="1">
      <c r="A109" s="63" t="s">
        <v>40</v>
      </c>
      <c r="B109" s="63"/>
      <c r="C109" s="63"/>
      <c r="D109" s="18">
        <f>MIN(P3:P33)</f>
        <v>-15</v>
      </c>
      <c r="E109" s="63" t="s">
        <v>44</v>
      </c>
      <c r="F109" s="63"/>
      <c r="G109" s="63"/>
      <c r="H109" s="63"/>
      <c r="I109" s="18">
        <f>MIN(L3:L33)</f>
        <v>993</v>
      </c>
      <c r="J109" s="63"/>
      <c r="K109" s="63"/>
      <c r="L109" s="19"/>
    </row>
  </sheetData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64" t="s">
        <v>16</v>
      </c>
      <c r="C1" s="65"/>
      <c r="D1" s="64" t="s">
        <v>17</v>
      </c>
      <c r="E1" s="65"/>
      <c r="F1" s="64" t="s">
        <v>15</v>
      </c>
      <c r="G1" s="74"/>
      <c r="H1" s="75"/>
      <c r="I1" s="64" t="s">
        <v>1</v>
      </c>
      <c r="J1" s="65"/>
      <c r="K1" s="70" t="s">
        <v>8</v>
      </c>
      <c r="L1" s="68" t="s">
        <v>10</v>
      </c>
      <c r="M1" s="72" t="s">
        <v>2</v>
      </c>
      <c r="N1" s="76" t="s">
        <v>19</v>
      </c>
      <c r="O1" s="76" t="s">
        <v>20</v>
      </c>
      <c r="P1" s="66" t="s">
        <v>21</v>
      </c>
      <c r="Q1" s="76" t="s">
        <v>14</v>
      </c>
      <c r="R1" s="76" t="s">
        <v>51</v>
      </c>
      <c r="S1" s="66" t="s">
        <v>52</v>
      </c>
      <c r="T1" s="78" t="s">
        <v>53</v>
      </c>
    </row>
    <row r="2" spans="1:20" ht="42" customHeight="1">
      <c r="A2" s="22" t="s">
        <v>68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1"/>
      <c r="L2" s="69"/>
      <c r="M2" s="73"/>
      <c r="N2" s="77"/>
      <c r="O2" s="77"/>
      <c r="P2" s="67"/>
      <c r="Q2" s="82"/>
      <c r="R2" s="80"/>
      <c r="S2" s="81"/>
      <c r="T2" s="79"/>
    </row>
    <row r="3" spans="1:20" ht="42" customHeight="1">
      <c r="A3" s="23">
        <v>43132</v>
      </c>
      <c r="B3" s="13">
        <v>-5</v>
      </c>
      <c r="C3" s="12">
        <v>1</v>
      </c>
      <c r="D3" s="4" t="s">
        <v>148</v>
      </c>
      <c r="E3" s="10">
        <v>1.3</v>
      </c>
      <c r="F3" s="39">
        <v>4</v>
      </c>
      <c r="G3" s="41" t="s">
        <v>64</v>
      </c>
      <c r="H3" s="15">
        <v>33</v>
      </c>
      <c r="I3" s="4" t="s">
        <v>54</v>
      </c>
      <c r="J3" s="5" t="s">
        <v>60</v>
      </c>
      <c r="K3" s="6"/>
      <c r="L3" s="1">
        <v>998</v>
      </c>
      <c r="M3" s="7" t="s">
        <v>149</v>
      </c>
      <c r="N3" s="8"/>
      <c r="O3" s="8">
        <v>1.5</v>
      </c>
      <c r="P3" s="9">
        <v>-6</v>
      </c>
      <c r="Q3" s="8">
        <v>88</v>
      </c>
      <c r="R3" s="20">
        <v>82</v>
      </c>
      <c r="S3" s="48" t="s">
        <v>56</v>
      </c>
      <c r="T3" s="24" t="s">
        <v>61</v>
      </c>
    </row>
    <row r="4" spans="1:20" ht="42" customHeight="1">
      <c r="A4" s="23">
        <v>43133</v>
      </c>
      <c r="B4" s="13">
        <v>0</v>
      </c>
      <c r="C4" s="12">
        <v>5</v>
      </c>
      <c r="D4" s="4" t="s">
        <v>83</v>
      </c>
      <c r="E4" s="10">
        <v>1.4</v>
      </c>
      <c r="F4" s="39">
        <v>3</v>
      </c>
      <c r="G4" s="41" t="s">
        <v>57</v>
      </c>
      <c r="H4" s="15">
        <v>24</v>
      </c>
      <c r="I4" s="4" t="s">
        <v>58</v>
      </c>
      <c r="J4" s="5" t="s">
        <v>58</v>
      </c>
      <c r="K4" s="6"/>
      <c r="L4" s="1">
        <v>1006</v>
      </c>
      <c r="M4" s="7" t="s">
        <v>150</v>
      </c>
      <c r="N4" s="8"/>
      <c r="O4" s="8"/>
      <c r="P4" s="9">
        <v>-1</v>
      </c>
      <c r="Q4" s="8">
        <v>92</v>
      </c>
      <c r="R4" s="8">
        <v>99</v>
      </c>
      <c r="S4" s="9" t="s">
        <v>56</v>
      </c>
      <c r="T4" s="25" t="s">
        <v>61</v>
      </c>
    </row>
    <row r="5" spans="1:20" ht="42" customHeight="1">
      <c r="A5" s="23">
        <v>43134</v>
      </c>
      <c r="B5" s="13">
        <v>4</v>
      </c>
      <c r="C5" s="12">
        <v>8</v>
      </c>
      <c r="D5" s="4" t="s">
        <v>88</v>
      </c>
      <c r="E5" s="10">
        <v>6</v>
      </c>
      <c r="F5" s="39">
        <v>4</v>
      </c>
      <c r="G5" s="41" t="s">
        <v>66</v>
      </c>
      <c r="H5" s="15">
        <v>38</v>
      </c>
      <c r="I5" s="4" t="s">
        <v>54</v>
      </c>
      <c r="J5" s="5" t="s">
        <v>58</v>
      </c>
      <c r="K5" s="6"/>
      <c r="L5" s="1">
        <v>998</v>
      </c>
      <c r="M5" s="7" t="s">
        <v>151</v>
      </c>
      <c r="N5" s="8"/>
      <c r="O5" s="8"/>
      <c r="P5" s="9">
        <v>2</v>
      </c>
      <c r="Q5" s="8">
        <v>94</v>
      </c>
      <c r="R5" s="8">
        <v>97</v>
      </c>
      <c r="S5" s="9" t="s">
        <v>56</v>
      </c>
      <c r="T5" s="25" t="s">
        <v>61</v>
      </c>
    </row>
    <row r="6" spans="1:20" ht="42" customHeight="1">
      <c r="A6" s="23">
        <v>43135</v>
      </c>
      <c r="B6" s="13">
        <v>2</v>
      </c>
      <c r="C6" s="12">
        <v>7</v>
      </c>
      <c r="D6" s="4" t="s">
        <v>152</v>
      </c>
      <c r="E6" s="10">
        <v>11.2</v>
      </c>
      <c r="F6" s="39">
        <v>4</v>
      </c>
      <c r="G6" s="41" t="s">
        <v>57</v>
      </c>
      <c r="H6" s="15">
        <v>36</v>
      </c>
      <c r="I6" s="4" t="s">
        <v>58</v>
      </c>
      <c r="J6" s="5" t="s">
        <v>60</v>
      </c>
      <c r="K6" s="6"/>
      <c r="L6" s="1">
        <v>1016</v>
      </c>
      <c r="M6" s="7" t="s">
        <v>153</v>
      </c>
      <c r="N6" s="8"/>
      <c r="O6" s="8">
        <v>2.5</v>
      </c>
      <c r="P6" s="9">
        <v>1</v>
      </c>
      <c r="Q6" s="8">
        <v>87</v>
      </c>
      <c r="R6" s="8">
        <v>76</v>
      </c>
      <c r="S6" s="9" t="s">
        <v>56</v>
      </c>
      <c r="T6" s="25" t="s">
        <v>61</v>
      </c>
    </row>
    <row r="7" spans="1:20" ht="42" customHeight="1">
      <c r="A7" s="23">
        <v>43136</v>
      </c>
      <c r="B7" s="13">
        <v>-3</v>
      </c>
      <c r="C7" s="12">
        <v>4</v>
      </c>
      <c r="D7" s="4" t="s">
        <v>154</v>
      </c>
      <c r="E7" s="10">
        <v>3.2</v>
      </c>
      <c r="F7" s="39">
        <v>2</v>
      </c>
      <c r="G7" s="41" t="s">
        <v>64</v>
      </c>
      <c r="H7" s="15">
        <v>19</v>
      </c>
      <c r="I7" s="4" t="s">
        <v>58</v>
      </c>
      <c r="J7" s="5" t="s">
        <v>58</v>
      </c>
      <c r="K7" s="6"/>
      <c r="L7" s="1">
        <v>1017</v>
      </c>
      <c r="M7" s="7" t="s">
        <v>155</v>
      </c>
      <c r="N7" s="8"/>
      <c r="O7" s="8"/>
      <c r="P7" s="9">
        <v>-4</v>
      </c>
      <c r="Q7" s="8">
        <v>93</v>
      </c>
      <c r="R7" s="8">
        <v>99</v>
      </c>
      <c r="S7" s="9" t="s">
        <v>56</v>
      </c>
      <c r="T7" s="25"/>
    </row>
    <row r="8" spans="1:20" ht="42" customHeight="1">
      <c r="A8" s="23">
        <v>43137</v>
      </c>
      <c r="B8" s="13">
        <v>-4</v>
      </c>
      <c r="C8" s="12">
        <v>1</v>
      </c>
      <c r="D8" s="4" t="s">
        <v>156</v>
      </c>
      <c r="E8" s="10">
        <v>2.2</v>
      </c>
      <c r="F8" s="39">
        <v>3</v>
      </c>
      <c r="G8" s="41" t="s">
        <v>69</v>
      </c>
      <c r="H8" s="15">
        <v>27</v>
      </c>
      <c r="I8" s="4" t="s">
        <v>58</v>
      </c>
      <c r="J8" s="5" t="s">
        <v>58</v>
      </c>
      <c r="K8" s="6"/>
      <c r="L8" s="1">
        <v>1014</v>
      </c>
      <c r="M8" s="7" t="s">
        <v>157</v>
      </c>
      <c r="N8" s="8"/>
      <c r="O8" s="8"/>
      <c r="P8" s="9">
        <v>-5</v>
      </c>
      <c r="Q8" s="8">
        <v>95</v>
      </c>
      <c r="R8" s="8">
        <v>100</v>
      </c>
      <c r="S8" s="9" t="s">
        <v>55</v>
      </c>
      <c r="T8" s="25" t="s">
        <v>61</v>
      </c>
    </row>
    <row r="9" spans="1:20" ht="42" customHeight="1">
      <c r="A9" s="23">
        <v>43138</v>
      </c>
      <c r="B9" s="13">
        <v>-10</v>
      </c>
      <c r="C9" s="12">
        <v>-4</v>
      </c>
      <c r="D9" s="4" t="s">
        <v>158</v>
      </c>
      <c r="E9" s="10">
        <v>6</v>
      </c>
      <c r="F9" s="39">
        <v>4</v>
      </c>
      <c r="G9" s="41" t="s">
        <v>69</v>
      </c>
      <c r="H9" s="15">
        <v>35</v>
      </c>
      <c r="I9" s="4" t="s">
        <v>58</v>
      </c>
      <c r="J9" s="5" t="s">
        <v>58</v>
      </c>
      <c r="K9" s="6"/>
      <c r="L9" s="1">
        <v>1003</v>
      </c>
      <c r="M9" s="7" t="s">
        <v>160</v>
      </c>
      <c r="N9" s="8"/>
      <c r="O9" s="8"/>
      <c r="P9" s="9">
        <v>-12</v>
      </c>
      <c r="Q9" s="8">
        <v>92</v>
      </c>
      <c r="R9" s="8">
        <v>100</v>
      </c>
      <c r="S9" s="9" t="s">
        <v>55</v>
      </c>
      <c r="T9" s="25" t="s">
        <v>61</v>
      </c>
    </row>
    <row r="10" spans="1:20" ht="42" customHeight="1">
      <c r="A10" s="23">
        <v>43139</v>
      </c>
      <c r="B10" s="13">
        <v>-13</v>
      </c>
      <c r="C10" s="12">
        <v>-9</v>
      </c>
      <c r="D10" s="4" t="s">
        <v>159</v>
      </c>
      <c r="E10" s="10">
        <v>4</v>
      </c>
      <c r="F10" s="39">
        <v>3</v>
      </c>
      <c r="G10" s="41" t="s">
        <v>69</v>
      </c>
      <c r="H10" s="15">
        <v>26</v>
      </c>
      <c r="I10" s="4" t="s">
        <v>58</v>
      </c>
      <c r="J10" s="5" t="s">
        <v>58</v>
      </c>
      <c r="K10" s="6"/>
      <c r="L10" s="1">
        <v>1000</v>
      </c>
      <c r="M10" s="7" t="s">
        <v>161</v>
      </c>
      <c r="N10" s="8"/>
      <c r="O10" s="8"/>
      <c r="P10" s="9">
        <v>-14</v>
      </c>
      <c r="Q10" s="8">
        <v>92</v>
      </c>
      <c r="R10" s="8">
        <v>99</v>
      </c>
      <c r="S10" s="9" t="s">
        <v>55</v>
      </c>
      <c r="T10" s="25" t="s">
        <v>61</v>
      </c>
    </row>
    <row r="11" spans="1:20" ht="42" customHeight="1">
      <c r="A11" s="23">
        <v>43140</v>
      </c>
      <c r="B11" s="13">
        <v>-19</v>
      </c>
      <c r="C11" s="12">
        <v>-9</v>
      </c>
      <c r="D11" s="4" t="s">
        <v>162</v>
      </c>
      <c r="E11" s="10">
        <v>1.4</v>
      </c>
      <c r="F11" s="39">
        <v>2</v>
      </c>
      <c r="G11" s="41" t="s">
        <v>74</v>
      </c>
      <c r="H11" s="15">
        <v>14</v>
      </c>
      <c r="I11" s="4" t="s">
        <v>58</v>
      </c>
      <c r="J11" s="5" t="s">
        <v>58</v>
      </c>
      <c r="K11" s="6"/>
      <c r="L11" s="1">
        <v>1007</v>
      </c>
      <c r="M11" s="7" t="s">
        <v>163</v>
      </c>
      <c r="N11" s="8"/>
      <c r="O11" s="8"/>
      <c r="P11" s="9">
        <v>-20</v>
      </c>
      <c r="Q11" s="8">
        <v>90</v>
      </c>
      <c r="R11" s="8">
        <v>98</v>
      </c>
      <c r="S11" s="9" t="s">
        <v>55</v>
      </c>
      <c r="T11" s="25" t="s">
        <v>61</v>
      </c>
    </row>
    <row r="12" spans="1:20" ht="42" customHeight="1">
      <c r="A12" s="23">
        <v>43141</v>
      </c>
      <c r="B12" s="13">
        <v>-21</v>
      </c>
      <c r="C12" s="12">
        <v>-10</v>
      </c>
      <c r="D12" s="4" t="s">
        <v>164</v>
      </c>
      <c r="E12" s="10">
        <v>0.2</v>
      </c>
      <c r="F12" s="39">
        <v>2</v>
      </c>
      <c r="G12" s="41" t="s">
        <v>74</v>
      </c>
      <c r="H12" s="15">
        <v>13</v>
      </c>
      <c r="I12" s="4" t="s">
        <v>54</v>
      </c>
      <c r="J12" s="5" t="s">
        <v>54</v>
      </c>
      <c r="K12" s="6"/>
      <c r="L12" s="1">
        <v>1017</v>
      </c>
      <c r="M12" s="7" t="s">
        <v>167</v>
      </c>
      <c r="N12" s="8"/>
      <c r="O12" s="8">
        <v>5</v>
      </c>
      <c r="P12" s="9">
        <v>-25</v>
      </c>
      <c r="Q12" s="8">
        <v>88</v>
      </c>
      <c r="R12" s="8">
        <v>45</v>
      </c>
      <c r="S12" s="9" t="s">
        <v>55</v>
      </c>
      <c r="T12" s="25" t="s">
        <v>61</v>
      </c>
    </row>
    <row r="13" spans="1:20" ht="42" customHeight="1">
      <c r="A13" s="23">
        <v>43142</v>
      </c>
      <c r="B13" s="13">
        <v>-13</v>
      </c>
      <c r="C13" s="12">
        <v>-6</v>
      </c>
      <c r="D13" s="4" t="s">
        <v>165</v>
      </c>
      <c r="E13" s="10">
        <v>2</v>
      </c>
      <c r="F13" s="39">
        <v>2</v>
      </c>
      <c r="G13" s="41" t="s">
        <v>74</v>
      </c>
      <c r="H13" s="15">
        <v>17</v>
      </c>
      <c r="I13" s="4" t="s">
        <v>58</v>
      </c>
      <c r="J13" s="5" t="s">
        <v>58</v>
      </c>
      <c r="K13" s="6"/>
      <c r="L13" s="1">
        <v>1031</v>
      </c>
      <c r="M13" s="7" t="s">
        <v>166</v>
      </c>
      <c r="N13" s="8"/>
      <c r="O13" s="8">
        <v>0.5</v>
      </c>
      <c r="P13" s="9">
        <v>-17</v>
      </c>
      <c r="Q13" s="8">
        <v>91</v>
      </c>
      <c r="R13" s="8">
        <v>95</v>
      </c>
      <c r="S13" s="9" t="s">
        <v>55</v>
      </c>
      <c r="T13" s="25" t="s">
        <v>61</v>
      </c>
    </row>
    <row r="14" spans="1:20" ht="42" customHeight="1">
      <c r="A14" s="23">
        <v>43143</v>
      </c>
      <c r="B14" s="13">
        <v>-13</v>
      </c>
      <c r="C14" s="12">
        <v>-6</v>
      </c>
      <c r="D14" s="4" t="s">
        <v>169</v>
      </c>
      <c r="E14" s="10">
        <v>1</v>
      </c>
      <c r="F14" s="39">
        <v>2</v>
      </c>
      <c r="G14" s="41" t="s">
        <v>69</v>
      </c>
      <c r="H14" s="15">
        <v>18</v>
      </c>
      <c r="I14" s="4" t="s">
        <v>58</v>
      </c>
      <c r="J14" s="5" t="s">
        <v>60</v>
      </c>
      <c r="K14" s="6"/>
      <c r="L14" s="1">
        <v>1037</v>
      </c>
      <c r="M14" s="7" t="s">
        <v>168</v>
      </c>
      <c r="N14" s="8"/>
      <c r="O14" s="8">
        <v>0.5</v>
      </c>
      <c r="P14" s="9">
        <v>-15</v>
      </c>
      <c r="Q14" s="8">
        <v>90</v>
      </c>
      <c r="R14" s="8">
        <v>95</v>
      </c>
      <c r="S14" s="9" t="s">
        <v>55</v>
      </c>
      <c r="T14" s="25" t="s">
        <v>61</v>
      </c>
    </row>
    <row r="15" spans="1:20" ht="42" customHeight="1">
      <c r="A15" s="23">
        <v>43144</v>
      </c>
      <c r="B15" s="13">
        <v>-11</v>
      </c>
      <c r="C15" s="12">
        <v>-5</v>
      </c>
      <c r="D15" s="4" t="s">
        <v>169</v>
      </c>
      <c r="E15" s="10">
        <v>0.4</v>
      </c>
      <c r="F15" s="39">
        <v>2</v>
      </c>
      <c r="G15" s="41" t="s">
        <v>66</v>
      </c>
      <c r="H15" s="15">
        <v>16</v>
      </c>
      <c r="I15" s="4" t="s">
        <v>58</v>
      </c>
      <c r="J15" s="5" t="s">
        <v>58</v>
      </c>
      <c r="K15" s="6"/>
      <c r="L15" s="1">
        <v>1040</v>
      </c>
      <c r="M15" s="7" t="s">
        <v>170</v>
      </c>
      <c r="N15" s="8"/>
      <c r="O15" s="8">
        <v>0</v>
      </c>
      <c r="P15" s="9">
        <v>-12</v>
      </c>
      <c r="Q15" s="8">
        <v>91</v>
      </c>
      <c r="R15" s="8">
        <v>99</v>
      </c>
      <c r="S15" s="9" t="s">
        <v>55</v>
      </c>
      <c r="T15" s="25" t="s">
        <v>61</v>
      </c>
    </row>
    <row r="16" spans="1:20" ht="42" customHeight="1">
      <c r="A16" s="23">
        <v>43145</v>
      </c>
      <c r="B16" s="13">
        <v>-18</v>
      </c>
      <c r="C16" s="12">
        <v>-2</v>
      </c>
      <c r="D16" s="4"/>
      <c r="E16" s="10">
        <v>0</v>
      </c>
      <c r="F16" s="39">
        <v>1</v>
      </c>
      <c r="G16" s="41" t="s">
        <v>57</v>
      </c>
      <c r="H16" s="15">
        <v>9</v>
      </c>
      <c r="I16" s="4" t="s">
        <v>54</v>
      </c>
      <c r="J16" s="5" t="s">
        <v>70</v>
      </c>
      <c r="K16" s="6"/>
      <c r="L16" s="1">
        <v>1044</v>
      </c>
      <c r="M16" s="7" t="s">
        <v>171</v>
      </c>
      <c r="N16" s="8"/>
      <c r="O16" s="8">
        <v>9.5</v>
      </c>
      <c r="P16" s="9">
        <v>-21</v>
      </c>
      <c r="Q16" s="8">
        <v>87</v>
      </c>
      <c r="R16" s="8">
        <v>1</v>
      </c>
      <c r="S16" s="9"/>
      <c r="T16" s="25" t="s">
        <v>61</v>
      </c>
    </row>
    <row r="17" spans="1:20" ht="42" customHeight="1">
      <c r="A17" s="23">
        <v>43146</v>
      </c>
      <c r="B17" s="13">
        <v>-18</v>
      </c>
      <c r="C17" s="12">
        <v>-2</v>
      </c>
      <c r="D17" s="4" t="s">
        <v>172</v>
      </c>
      <c r="E17" s="10">
        <v>2.1</v>
      </c>
      <c r="F17" s="39">
        <v>4</v>
      </c>
      <c r="G17" s="41" t="s">
        <v>57</v>
      </c>
      <c r="H17" s="15">
        <v>38</v>
      </c>
      <c r="I17" s="4" t="s">
        <v>67</v>
      </c>
      <c r="J17" s="5" t="s">
        <v>60</v>
      </c>
      <c r="K17" s="6"/>
      <c r="L17" s="1">
        <v>1032</v>
      </c>
      <c r="M17" s="7" t="s">
        <v>188</v>
      </c>
      <c r="N17" s="8"/>
      <c r="O17" s="8">
        <v>2.5</v>
      </c>
      <c r="P17" s="9">
        <v>-20</v>
      </c>
      <c r="Q17" s="8">
        <v>92</v>
      </c>
      <c r="R17" s="8">
        <v>77</v>
      </c>
      <c r="S17" s="9" t="s">
        <v>55</v>
      </c>
      <c r="T17" s="25" t="s">
        <v>61</v>
      </c>
    </row>
    <row r="18" spans="1:20" ht="42" customHeight="1">
      <c r="A18" s="23">
        <v>43147</v>
      </c>
      <c r="B18" s="13">
        <v>-2</v>
      </c>
      <c r="C18" s="12">
        <v>7</v>
      </c>
      <c r="D18" s="4"/>
      <c r="E18" s="47">
        <v>0</v>
      </c>
      <c r="F18" s="39">
        <v>3</v>
      </c>
      <c r="G18" s="41" t="s">
        <v>57</v>
      </c>
      <c r="H18" s="15">
        <v>26</v>
      </c>
      <c r="I18" s="4" t="s">
        <v>58</v>
      </c>
      <c r="J18" s="5" t="s">
        <v>58</v>
      </c>
      <c r="K18" s="6"/>
      <c r="L18" s="1">
        <v>1017</v>
      </c>
      <c r="M18" s="7" t="s">
        <v>173</v>
      </c>
      <c r="N18" s="8"/>
      <c r="O18" s="8"/>
      <c r="P18" s="9">
        <v>-3</v>
      </c>
      <c r="Q18" s="8">
        <v>92</v>
      </c>
      <c r="R18" s="8">
        <v>98</v>
      </c>
      <c r="S18" s="9"/>
      <c r="T18" s="25" t="s">
        <v>61</v>
      </c>
    </row>
    <row r="19" spans="1:20" ht="42" customHeight="1">
      <c r="A19" s="23">
        <v>43148</v>
      </c>
      <c r="B19" s="13">
        <v>2</v>
      </c>
      <c r="C19" s="12">
        <v>6</v>
      </c>
      <c r="D19" s="4" t="s">
        <v>59</v>
      </c>
      <c r="E19" s="10">
        <v>6</v>
      </c>
      <c r="F19" s="39">
        <v>3</v>
      </c>
      <c r="G19" s="41" t="s">
        <v>57</v>
      </c>
      <c r="H19" s="15">
        <v>28</v>
      </c>
      <c r="I19" s="4" t="s">
        <v>58</v>
      </c>
      <c r="J19" s="5" t="s">
        <v>58</v>
      </c>
      <c r="K19" s="6"/>
      <c r="L19" s="1">
        <v>1014</v>
      </c>
      <c r="M19" s="7" t="s">
        <v>174</v>
      </c>
      <c r="N19" s="8"/>
      <c r="O19" s="8"/>
      <c r="P19" s="9">
        <v>1</v>
      </c>
      <c r="Q19" s="8">
        <v>88</v>
      </c>
      <c r="R19" s="8">
        <v>97</v>
      </c>
      <c r="S19" s="9" t="s">
        <v>56</v>
      </c>
      <c r="T19" s="25" t="s">
        <v>61</v>
      </c>
    </row>
    <row r="20" spans="1:20" ht="42" customHeight="1">
      <c r="A20" s="23">
        <v>43149</v>
      </c>
      <c r="B20" s="13">
        <v>0</v>
      </c>
      <c r="C20" s="12">
        <v>9</v>
      </c>
      <c r="D20" s="4"/>
      <c r="E20" s="10">
        <v>0</v>
      </c>
      <c r="F20" s="39">
        <v>4</v>
      </c>
      <c r="G20" s="41" t="s">
        <v>64</v>
      </c>
      <c r="H20" s="15">
        <v>37</v>
      </c>
      <c r="I20" s="4" t="s">
        <v>54</v>
      </c>
      <c r="J20" s="5" t="s">
        <v>65</v>
      </c>
      <c r="K20" s="6"/>
      <c r="L20" s="1">
        <v>1021</v>
      </c>
      <c r="M20" s="7" t="s">
        <v>175</v>
      </c>
      <c r="N20" s="8"/>
      <c r="O20" s="8">
        <v>8</v>
      </c>
      <c r="P20" s="9">
        <v>0</v>
      </c>
      <c r="Q20" s="8">
        <v>78</v>
      </c>
      <c r="R20" s="8">
        <v>28</v>
      </c>
      <c r="S20" s="9"/>
      <c r="T20" s="25" t="s">
        <v>61</v>
      </c>
    </row>
    <row r="21" spans="1:20" ht="42" customHeight="1">
      <c r="A21" s="23">
        <v>43150</v>
      </c>
      <c r="B21" s="13">
        <v>-1</v>
      </c>
      <c r="C21" s="12">
        <v>8</v>
      </c>
      <c r="D21" s="4"/>
      <c r="E21" s="10">
        <v>0</v>
      </c>
      <c r="F21" s="39">
        <v>4</v>
      </c>
      <c r="G21" s="41" t="s">
        <v>57</v>
      </c>
      <c r="H21" s="15">
        <v>36</v>
      </c>
      <c r="I21" s="4" t="s">
        <v>54</v>
      </c>
      <c r="J21" s="5" t="s">
        <v>65</v>
      </c>
      <c r="K21" s="6"/>
      <c r="L21" s="1">
        <v>1020</v>
      </c>
      <c r="M21" s="7" t="s">
        <v>176</v>
      </c>
      <c r="N21" s="8"/>
      <c r="O21" s="8">
        <v>6</v>
      </c>
      <c r="P21" s="9">
        <v>-2</v>
      </c>
      <c r="Q21" s="8">
        <v>70</v>
      </c>
      <c r="R21" s="8">
        <v>29</v>
      </c>
      <c r="S21" s="9"/>
      <c r="T21" s="25" t="s">
        <v>61</v>
      </c>
    </row>
    <row r="22" spans="1:20" ht="42" customHeight="1">
      <c r="A22" s="23">
        <v>43151</v>
      </c>
      <c r="B22" s="13">
        <v>-2</v>
      </c>
      <c r="C22" s="12">
        <v>11</v>
      </c>
      <c r="D22" s="4"/>
      <c r="E22" s="10">
        <v>0</v>
      </c>
      <c r="F22" s="39">
        <v>4</v>
      </c>
      <c r="G22" s="41" t="s">
        <v>55</v>
      </c>
      <c r="H22" s="15">
        <v>32</v>
      </c>
      <c r="I22" s="4" t="s">
        <v>54</v>
      </c>
      <c r="J22" s="5" t="s">
        <v>65</v>
      </c>
      <c r="K22" s="6"/>
      <c r="L22" s="1">
        <v>1022</v>
      </c>
      <c r="M22" s="7" t="s">
        <v>177</v>
      </c>
      <c r="N22" s="8"/>
      <c r="O22" s="8">
        <v>8</v>
      </c>
      <c r="P22" s="9">
        <v>-4</v>
      </c>
      <c r="Q22" s="8">
        <v>73</v>
      </c>
      <c r="R22" s="8">
        <v>24</v>
      </c>
      <c r="S22" s="9"/>
      <c r="T22" s="25"/>
    </row>
    <row r="23" spans="1:20" ht="42" customHeight="1">
      <c r="A23" s="23">
        <v>43152</v>
      </c>
      <c r="B23" s="13">
        <v>2</v>
      </c>
      <c r="C23" s="12">
        <v>11</v>
      </c>
      <c r="D23" s="4"/>
      <c r="E23" s="10">
        <v>0</v>
      </c>
      <c r="F23" s="39">
        <v>3</v>
      </c>
      <c r="G23" s="41" t="s">
        <v>55</v>
      </c>
      <c r="H23" s="15">
        <v>22</v>
      </c>
      <c r="I23" s="4" t="s">
        <v>67</v>
      </c>
      <c r="J23" s="5" t="s">
        <v>70</v>
      </c>
      <c r="K23" s="6"/>
      <c r="L23" s="1">
        <v>1020</v>
      </c>
      <c r="M23" s="7" t="s">
        <v>178</v>
      </c>
      <c r="N23" s="8"/>
      <c r="O23" s="8">
        <v>10</v>
      </c>
      <c r="P23" s="9">
        <v>0</v>
      </c>
      <c r="Q23" s="8">
        <v>72</v>
      </c>
      <c r="R23" s="8">
        <v>2</v>
      </c>
      <c r="S23" s="9"/>
      <c r="T23" s="25"/>
    </row>
    <row r="24" spans="1:20" ht="42" customHeight="1">
      <c r="A24" s="23">
        <v>43153</v>
      </c>
      <c r="B24" s="13">
        <v>-1</v>
      </c>
      <c r="C24" s="12">
        <v>12</v>
      </c>
      <c r="D24" s="4"/>
      <c r="E24" s="10">
        <v>0</v>
      </c>
      <c r="F24" s="39">
        <v>3</v>
      </c>
      <c r="G24" s="41" t="s">
        <v>55</v>
      </c>
      <c r="H24" s="15">
        <v>22</v>
      </c>
      <c r="I24" s="4" t="s">
        <v>67</v>
      </c>
      <c r="J24" s="5" t="s">
        <v>70</v>
      </c>
      <c r="K24" s="6"/>
      <c r="L24" s="1">
        <v>1027</v>
      </c>
      <c r="M24" s="7" t="s">
        <v>179</v>
      </c>
      <c r="N24" s="8"/>
      <c r="O24" s="8">
        <v>10</v>
      </c>
      <c r="P24" s="9">
        <v>-2</v>
      </c>
      <c r="Q24" s="8">
        <v>71</v>
      </c>
      <c r="R24" s="8">
        <v>2</v>
      </c>
      <c r="S24" s="9"/>
      <c r="T24" s="25"/>
    </row>
    <row r="25" spans="1:20" ht="42" customHeight="1">
      <c r="A25" s="23">
        <v>43154</v>
      </c>
      <c r="B25" s="13">
        <v>2</v>
      </c>
      <c r="C25" s="12">
        <v>17</v>
      </c>
      <c r="D25" s="4"/>
      <c r="E25" s="10">
        <v>0</v>
      </c>
      <c r="F25" s="39">
        <v>2</v>
      </c>
      <c r="G25" s="41" t="s">
        <v>55</v>
      </c>
      <c r="H25" s="15">
        <v>18</v>
      </c>
      <c r="I25" s="4" t="s">
        <v>67</v>
      </c>
      <c r="J25" s="5" t="s">
        <v>65</v>
      </c>
      <c r="K25" s="6"/>
      <c r="L25" s="1">
        <v>1035</v>
      </c>
      <c r="M25" s="7" t="s">
        <v>180</v>
      </c>
      <c r="N25" s="8"/>
      <c r="O25" s="8">
        <v>8</v>
      </c>
      <c r="P25" s="9">
        <v>0</v>
      </c>
      <c r="Q25" s="8">
        <v>74</v>
      </c>
      <c r="R25" s="8">
        <v>28</v>
      </c>
      <c r="S25" s="9"/>
      <c r="T25" s="25"/>
    </row>
    <row r="26" spans="1:20" ht="42" customHeight="1">
      <c r="A26" s="23">
        <v>43155</v>
      </c>
      <c r="B26" s="13">
        <v>4</v>
      </c>
      <c r="C26" s="12">
        <v>18</v>
      </c>
      <c r="D26" s="4"/>
      <c r="E26" s="10">
        <v>0</v>
      </c>
      <c r="F26" s="39">
        <v>3</v>
      </c>
      <c r="G26" s="41" t="s">
        <v>57</v>
      </c>
      <c r="H26" s="15">
        <v>21</v>
      </c>
      <c r="I26" s="4" t="s">
        <v>67</v>
      </c>
      <c r="J26" s="5" t="s">
        <v>65</v>
      </c>
      <c r="K26" s="6"/>
      <c r="L26" s="1">
        <v>1034</v>
      </c>
      <c r="M26" s="7" t="s">
        <v>181</v>
      </c>
      <c r="N26" s="8"/>
      <c r="O26" s="8">
        <v>9</v>
      </c>
      <c r="P26" s="9">
        <v>1</v>
      </c>
      <c r="Q26" s="8">
        <v>77</v>
      </c>
      <c r="R26" s="8">
        <v>25</v>
      </c>
      <c r="S26" s="9"/>
      <c r="T26" s="25"/>
    </row>
    <row r="27" spans="1:20" ht="42" customHeight="1">
      <c r="A27" s="23">
        <v>43156</v>
      </c>
      <c r="B27" s="13">
        <v>1</v>
      </c>
      <c r="C27" s="12">
        <v>19</v>
      </c>
      <c r="D27" s="4"/>
      <c r="E27" s="10">
        <v>0</v>
      </c>
      <c r="F27" s="39">
        <v>3</v>
      </c>
      <c r="G27" s="41" t="s">
        <v>57</v>
      </c>
      <c r="H27" s="15">
        <v>26</v>
      </c>
      <c r="I27" s="4" t="s">
        <v>67</v>
      </c>
      <c r="J27" s="5" t="s">
        <v>65</v>
      </c>
      <c r="K27" s="6"/>
      <c r="L27" s="1">
        <v>1032</v>
      </c>
      <c r="M27" s="7" t="s">
        <v>182</v>
      </c>
      <c r="N27" s="8"/>
      <c r="O27" s="8">
        <v>9</v>
      </c>
      <c r="P27" s="9">
        <v>0</v>
      </c>
      <c r="Q27" s="8">
        <v>75</v>
      </c>
      <c r="R27" s="8">
        <v>21</v>
      </c>
      <c r="S27" s="9"/>
      <c r="T27" s="25"/>
    </row>
    <row r="28" spans="1:20" ht="42" customHeight="1">
      <c r="A28" s="23">
        <v>43157</v>
      </c>
      <c r="B28" s="13">
        <v>0</v>
      </c>
      <c r="C28" s="12">
        <v>7</v>
      </c>
      <c r="D28" s="4" t="s">
        <v>183</v>
      </c>
      <c r="E28" s="10">
        <v>6</v>
      </c>
      <c r="F28" s="39">
        <v>3</v>
      </c>
      <c r="G28" s="41" t="s">
        <v>74</v>
      </c>
      <c r="H28" s="15">
        <v>27</v>
      </c>
      <c r="I28" s="4" t="s">
        <v>54</v>
      </c>
      <c r="J28" s="5" t="s">
        <v>60</v>
      </c>
      <c r="K28" s="6"/>
      <c r="L28" s="1">
        <v>1027</v>
      </c>
      <c r="M28" s="7" t="s">
        <v>184</v>
      </c>
      <c r="N28" s="8"/>
      <c r="O28" s="8">
        <v>1</v>
      </c>
      <c r="P28" s="9">
        <v>0</v>
      </c>
      <c r="Q28" s="8">
        <v>93</v>
      </c>
      <c r="R28" s="8">
        <v>91</v>
      </c>
      <c r="S28" s="9" t="s">
        <v>55</v>
      </c>
      <c r="T28" s="25" t="s">
        <v>61</v>
      </c>
    </row>
    <row r="29" spans="1:20" ht="42" customHeight="1">
      <c r="A29" s="23">
        <v>43158</v>
      </c>
      <c r="B29" s="13">
        <v>-1</v>
      </c>
      <c r="C29" s="12">
        <v>2</v>
      </c>
      <c r="D29" s="4" t="s">
        <v>185</v>
      </c>
      <c r="E29" s="10">
        <v>1.6</v>
      </c>
      <c r="F29" s="39">
        <v>3</v>
      </c>
      <c r="G29" s="41" t="s">
        <v>74</v>
      </c>
      <c r="H29" s="15">
        <v>26</v>
      </c>
      <c r="I29" s="4" t="s">
        <v>58</v>
      </c>
      <c r="J29" s="5" t="s">
        <v>58</v>
      </c>
      <c r="K29" s="6"/>
      <c r="L29" s="1">
        <v>1039</v>
      </c>
      <c r="M29" s="7" t="s">
        <v>186</v>
      </c>
      <c r="N29" s="8"/>
      <c r="O29" s="8"/>
      <c r="P29" s="9">
        <v>-2</v>
      </c>
      <c r="Q29" s="8">
        <v>94</v>
      </c>
      <c r="R29" s="8">
        <v>99</v>
      </c>
      <c r="S29" s="9" t="s">
        <v>56</v>
      </c>
      <c r="T29" s="25"/>
    </row>
    <row r="30" spans="1:20" ht="42" customHeight="1">
      <c r="A30" s="23">
        <v>43159</v>
      </c>
      <c r="B30" s="13">
        <v>-2</v>
      </c>
      <c r="C30" s="12">
        <v>9</v>
      </c>
      <c r="D30" s="4"/>
      <c r="E30" s="10">
        <v>0</v>
      </c>
      <c r="F30" s="39">
        <v>2</v>
      </c>
      <c r="G30" s="41" t="s">
        <v>74</v>
      </c>
      <c r="H30" s="15">
        <v>18</v>
      </c>
      <c r="I30" s="4" t="s">
        <v>58</v>
      </c>
      <c r="J30" s="5" t="s">
        <v>65</v>
      </c>
      <c r="K30" s="6"/>
      <c r="L30" s="1">
        <v>1038</v>
      </c>
      <c r="M30" s="7" t="s">
        <v>187</v>
      </c>
      <c r="N30" s="8"/>
      <c r="O30" s="8">
        <v>8</v>
      </c>
      <c r="P30" s="9">
        <v>-3</v>
      </c>
      <c r="Q30" s="8">
        <v>87</v>
      </c>
      <c r="R30" s="8">
        <v>28</v>
      </c>
      <c r="S30" s="9"/>
      <c r="T30" s="25"/>
    </row>
    <row r="31" spans="1:20" ht="42" customHeight="1">
      <c r="A31" s="23"/>
      <c r="B31" s="13"/>
      <c r="C31" s="12"/>
      <c r="D31" s="4"/>
      <c r="E31" s="10"/>
      <c r="F31" s="39"/>
      <c r="G31" s="41"/>
      <c r="H31" s="15"/>
      <c r="I31" s="4"/>
      <c r="J31" s="5"/>
      <c r="K31" s="6"/>
      <c r="L31" s="1"/>
      <c r="M31" s="7"/>
      <c r="N31" s="8"/>
      <c r="O31" s="8"/>
      <c r="P31" s="9"/>
      <c r="Q31" s="8"/>
      <c r="R31" s="8"/>
      <c r="S31" s="9"/>
      <c r="T31" s="25"/>
    </row>
    <row r="32" spans="1:20" ht="42" customHeight="1">
      <c r="A32" s="23"/>
      <c r="B32" s="13"/>
      <c r="C32" s="12"/>
      <c r="D32" s="4"/>
      <c r="E32" s="10"/>
      <c r="F32" s="39"/>
      <c r="G32" s="41"/>
      <c r="H32" s="15"/>
      <c r="I32" s="4"/>
      <c r="J32" s="5"/>
      <c r="K32" s="6"/>
      <c r="L32" s="1"/>
      <c r="M32" s="7"/>
      <c r="N32" s="8"/>
      <c r="O32" s="8"/>
      <c r="P32" s="9"/>
      <c r="Q32" s="8"/>
      <c r="R32" s="8"/>
      <c r="S32" s="9"/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3" t="s">
        <v>22</v>
      </c>
      <c r="B100" s="63"/>
      <c r="C100" s="63"/>
      <c r="D100" s="16">
        <f>AVERAGE(B3:B33,C3:C33)</f>
        <v>-0.5535714285714286</v>
      </c>
      <c r="E100" s="63" t="s">
        <v>31</v>
      </c>
      <c r="F100" s="63"/>
      <c r="G100" s="63"/>
      <c r="H100" s="63"/>
      <c r="I100" s="17">
        <f>SUM(E3:E33)</f>
        <v>56</v>
      </c>
      <c r="J100" s="63" t="s">
        <v>38</v>
      </c>
      <c r="K100" s="63"/>
      <c r="L100" s="18">
        <f>SUM(O3:O33)</f>
        <v>99</v>
      </c>
    </row>
    <row r="101" spans="1:12" ht="30" customHeight="1">
      <c r="A101" s="63" t="s">
        <v>27</v>
      </c>
      <c r="B101" s="63"/>
      <c r="C101" s="63"/>
      <c r="D101" s="16">
        <f>AVERAGE(B3:B33)</f>
        <v>-5</v>
      </c>
      <c r="E101" s="63" t="s">
        <v>32</v>
      </c>
      <c r="F101" s="63"/>
      <c r="G101" s="63"/>
      <c r="H101" s="63"/>
      <c r="I101" s="17">
        <f>AVERAGE(E3:E33)</f>
        <v>2</v>
      </c>
      <c r="J101" s="63" t="s">
        <v>39</v>
      </c>
      <c r="K101" s="63"/>
      <c r="L101" s="18">
        <f>COUNTIF(R3:R33,"&lt;31")</f>
        <v>10</v>
      </c>
    </row>
    <row r="102" spans="1:12" ht="30" customHeight="1">
      <c r="A102" s="63" t="s">
        <v>28</v>
      </c>
      <c r="B102" s="63"/>
      <c r="C102" s="63"/>
      <c r="D102" s="16">
        <f>AVERAGE(C3:C33)</f>
        <v>3.892857142857143</v>
      </c>
      <c r="E102" s="63" t="s">
        <v>33</v>
      </c>
      <c r="F102" s="63"/>
      <c r="G102" s="63"/>
      <c r="H102" s="63"/>
      <c r="I102" s="17">
        <f>MAX(E3:E33)</f>
        <v>11.2</v>
      </c>
      <c r="J102" s="63" t="s">
        <v>41</v>
      </c>
      <c r="K102" s="63"/>
      <c r="L102" s="18">
        <f>COUNTIF(C3:C33,"&gt;19")</f>
        <v>0</v>
      </c>
    </row>
    <row r="103" spans="1:12" ht="30" customHeight="1">
      <c r="A103" s="63" t="s">
        <v>23</v>
      </c>
      <c r="B103" s="63"/>
      <c r="C103" s="63"/>
      <c r="D103" s="18">
        <f>MAX(B3:B33,C3:C33)</f>
        <v>19</v>
      </c>
      <c r="E103" s="63" t="s">
        <v>34</v>
      </c>
      <c r="F103" s="63"/>
      <c r="G103" s="63"/>
      <c r="H103" s="63"/>
      <c r="I103" s="18">
        <f>COUNTA(S3:S33)</f>
        <v>17</v>
      </c>
      <c r="J103" s="63" t="s">
        <v>37</v>
      </c>
      <c r="K103" s="63"/>
      <c r="L103" s="18">
        <f>COUNTA(N3:N33)</f>
        <v>0</v>
      </c>
    </row>
    <row r="104" spans="1:12" ht="30" customHeight="1">
      <c r="A104" s="63" t="s">
        <v>24</v>
      </c>
      <c r="B104" s="63"/>
      <c r="C104" s="63"/>
      <c r="D104" s="18">
        <f>MIN(B3:B33,C3:C33)</f>
        <v>-21</v>
      </c>
      <c r="E104" s="63" t="s">
        <v>35</v>
      </c>
      <c r="F104" s="63"/>
      <c r="G104" s="63"/>
      <c r="H104" s="63"/>
      <c r="I104" s="18">
        <f>COUNTIF(S3:S33,"R")</f>
        <v>7</v>
      </c>
      <c r="J104" s="63" t="s">
        <v>45</v>
      </c>
      <c r="K104" s="63"/>
      <c r="L104" s="43">
        <f>AVERAGE(F3:F33)</f>
        <v>2.9285714285714284</v>
      </c>
    </row>
    <row r="105" spans="1:12" ht="30" customHeight="1">
      <c r="A105" s="63" t="s">
        <v>26</v>
      </c>
      <c r="B105" s="63"/>
      <c r="C105" s="63"/>
      <c r="D105" s="18">
        <f>MAX(B3:B33)</f>
        <v>4</v>
      </c>
      <c r="E105" s="63" t="s">
        <v>36</v>
      </c>
      <c r="F105" s="63"/>
      <c r="G105" s="63"/>
      <c r="H105" s="63"/>
      <c r="I105" s="18">
        <f>COUNTIF(S3:S33,"S")</f>
        <v>10</v>
      </c>
      <c r="J105" s="63" t="s">
        <v>46</v>
      </c>
      <c r="K105" s="63"/>
      <c r="L105" s="43">
        <f>AVERAGE(H3:H33)</f>
        <v>25.071428571428573</v>
      </c>
    </row>
    <row r="106" spans="1:12" ht="30" customHeight="1">
      <c r="A106" s="63" t="s">
        <v>25</v>
      </c>
      <c r="B106" s="63"/>
      <c r="C106" s="63"/>
      <c r="D106" s="18">
        <f>MIN(C3:C33)</f>
        <v>-10</v>
      </c>
      <c r="E106" s="63" t="s">
        <v>50</v>
      </c>
      <c r="F106" s="63"/>
      <c r="G106" s="63"/>
      <c r="H106" s="63"/>
      <c r="I106" s="18">
        <f>COUNTIF(F3:F33,"&gt;5")</f>
        <v>0</v>
      </c>
      <c r="J106" s="63" t="s">
        <v>47</v>
      </c>
      <c r="K106" s="63"/>
      <c r="L106" s="19">
        <f>COUNTA(T3:T33)</f>
        <v>19</v>
      </c>
    </row>
    <row r="107" spans="1:12" ht="30" customHeight="1">
      <c r="A107" s="63" t="s">
        <v>29</v>
      </c>
      <c r="B107" s="63"/>
      <c r="C107" s="63"/>
      <c r="D107" s="18">
        <f>COUNTIF(B3:B33,"&lt;1")</f>
        <v>21</v>
      </c>
      <c r="E107" s="63" t="s">
        <v>42</v>
      </c>
      <c r="F107" s="63"/>
      <c r="G107" s="63"/>
      <c r="H107" s="63"/>
      <c r="I107" s="17">
        <f>MAX(H3:H33)</f>
        <v>38</v>
      </c>
      <c r="J107" s="63" t="s">
        <v>48</v>
      </c>
      <c r="K107" s="63"/>
      <c r="L107" s="19">
        <v>32</v>
      </c>
    </row>
    <row r="108" spans="1:12" ht="30" customHeight="1">
      <c r="A108" s="63" t="s">
        <v>30</v>
      </c>
      <c r="B108" s="63"/>
      <c r="C108" s="63"/>
      <c r="D108" s="18">
        <f>COUNTIF(C3:C33,"&lt;1")</f>
        <v>9</v>
      </c>
      <c r="E108" s="63" t="s">
        <v>43</v>
      </c>
      <c r="F108" s="63"/>
      <c r="G108" s="63"/>
      <c r="H108" s="63"/>
      <c r="I108" s="18">
        <f>MAX(L3:L33)</f>
        <v>1044</v>
      </c>
      <c r="J108" s="63" t="s">
        <v>49</v>
      </c>
      <c r="K108" s="63"/>
      <c r="L108" s="19">
        <v>24</v>
      </c>
    </row>
    <row r="109" spans="1:12" ht="30" customHeight="1">
      <c r="A109" s="63" t="s">
        <v>40</v>
      </c>
      <c r="B109" s="63"/>
      <c r="C109" s="63"/>
      <c r="D109" s="18">
        <f>MIN(P3:P33)</f>
        <v>-25</v>
      </c>
      <c r="E109" s="63" t="s">
        <v>44</v>
      </c>
      <c r="F109" s="63"/>
      <c r="G109" s="63"/>
      <c r="H109" s="63"/>
      <c r="I109" s="18">
        <f>MIN(L3:L33)</f>
        <v>998</v>
      </c>
      <c r="J109" s="63"/>
      <c r="K109" s="63"/>
      <c r="L109" s="19"/>
    </row>
  </sheetData>
  <sheetProtection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64" t="s">
        <v>16</v>
      </c>
      <c r="C1" s="65"/>
      <c r="D1" s="64" t="s">
        <v>17</v>
      </c>
      <c r="E1" s="65"/>
      <c r="F1" s="64" t="s">
        <v>15</v>
      </c>
      <c r="G1" s="74"/>
      <c r="H1" s="75"/>
      <c r="I1" s="64" t="s">
        <v>1</v>
      </c>
      <c r="J1" s="65"/>
      <c r="K1" s="70" t="s">
        <v>8</v>
      </c>
      <c r="L1" s="68" t="s">
        <v>10</v>
      </c>
      <c r="M1" s="72" t="s">
        <v>2</v>
      </c>
      <c r="N1" s="76" t="s">
        <v>19</v>
      </c>
      <c r="O1" s="76" t="s">
        <v>20</v>
      </c>
      <c r="P1" s="66" t="s">
        <v>21</v>
      </c>
      <c r="Q1" s="76" t="s">
        <v>14</v>
      </c>
      <c r="R1" s="76" t="s">
        <v>51</v>
      </c>
      <c r="S1" s="66" t="s">
        <v>52</v>
      </c>
      <c r="T1" s="78" t="s">
        <v>53</v>
      </c>
    </row>
    <row r="2" spans="1:20" ht="42" customHeight="1">
      <c r="A2" s="22" t="s">
        <v>71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1"/>
      <c r="L2" s="69"/>
      <c r="M2" s="73"/>
      <c r="N2" s="77"/>
      <c r="O2" s="77"/>
      <c r="P2" s="67"/>
      <c r="Q2" s="82"/>
      <c r="R2" s="80"/>
      <c r="S2" s="81"/>
      <c r="T2" s="79"/>
    </row>
    <row r="3" spans="1:20" ht="42" customHeight="1">
      <c r="A3" s="23">
        <v>43160</v>
      </c>
      <c r="B3" s="13">
        <v>-2</v>
      </c>
      <c r="C3" s="12">
        <v>9</v>
      </c>
      <c r="D3" s="4"/>
      <c r="E3" s="10">
        <v>0</v>
      </c>
      <c r="F3" s="39">
        <v>2</v>
      </c>
      <c r="G3" s="41" t="s">
        <v>69</v>
      </c>
      <c r="H3" s="15">
        <v>16</v>
      </c>
      <c r="I3" s="4" t="s">
        <v>54</v>
      </c>
      <c r="J3" s="5" t="s">
        <v>65</v>
      </c>
      <c r="K3" s="6"/>
      <c r="L3" s="1">
        <v>1035</v>
      </c>
      <c r="M3" s="7" t="s">
        <v>189</v>
      </c>
      <c r="N3" s="8"/>
      <c r="O3" s="8">
        <v>8</v>
      </c>
      <c r="P3" s="9">
        <v>-4</v>
      </c>
      <c r="Q3" s="8">
        <v>90</v>
      </c>
      <c r="R3" s="20">
        <v>23</v>
      </c>
      <c r="S3" s="48"/>
      <c r="T3" s="24"/>
    </row>
    <row r="4" spans="1:20" ht="42" customHeight="1">
      <c r="A4" s="23">
        <v>43161</v>
      </c>
      <c r="B4" s="13">
        <v>-3</v>
      </c>
      <c r="C4" s="12">
        <v>16</v>
      </c>
      <c r="D4" s="4"/>
      <c r="E4" s="10">
        <v>0</v>
      </c>
      <c r="F4" s="39">
        <v>2</v>
      </c>
      <c r="G4" s="41" t="s">
        <v>55</v>
      </c>
      <c r="H4" s="15">
        <v>18</v>
      </c>
      <c r="I4" s="4" t="s">
        <v>67</v>
      </c>
      <c r="J4" s="5" t="s">
        <v>70</v>
      </c>
      <c r="K4" s="6"/>
      <c r="L4" s="1">
        <v>1033</v>
      </c>
      <c r="M4" s="7" t="s">
        <v>191</v>
      </c>
      <c r="N4" s="8"/>
      <c r="O4" s="8">
        <v>10.5</v>
      </c>
      <c r="P4" s="9">
        <v>-6</v>
      </c>
      <c r="Q4" s="8">
        <v>87</v>
      </c>
      <c r="R4" s="8">
        <v>3</v>
      </c>
      <c r="S4" s="9"/>
      <c r="T4" s="25"/>
    </row>
    <row r="5" spans="1:20" ht="42" customHeight="1">
      <c r="A5" s="23">
        <v>43162</v>
      </c>
      <c r="B5" s="13">
        <v>-3</v>
      </c>
      <c r="C5" s="12">
        <v>12</v>
      </c>
      <c r="D5" s="4"/>
      <c r="E5" s="10">
        <v>0</v>
      </c>
      <c r="F5" s="39">
        <v>2</v>
      </c>
      <c r="G5" s="41" t="s">
        <v>66</v>
      </c>
      <c r="H5" s="15">
        <v>19</v>
      </c>
      <c r="I5" s="4" t="s">
        <v>67</v>
      </c>
      <c r="J5" s="5" t="s">
        <v>54</v>
      </c>
      <c r="K5" s="6"/>
      <c r="L5" s="1">
        <v>1024</v>
      </c>
      <c r="M5" s="7" t="s">
        <v>190</v>
      </c>
      <c r="N5" s="8"/>
      <c r="O5" s="8">
        <v>6</v>
      </c>
      <c r="P5" s="9">
        <v>-6</v>
      </c>
      <c r="Q5" s="8">
        <v>75</v>
      </c>
      <c r="R5" s="8">
        <v>45</v>
      </c>
      <c r="S5" s="9"/>
      <c r="T5" s="25"/>
    </row>
    <row r="6" spans="1:20" ht="42" customHeight="1">
      <c r="A6" s="23">
        <v>43163</v>
      </c>
      <c r="B6" s="13">
        <v>-1</v>
      </c>
      <c r="C6" s="12">
        <v>9</v>
      </c>
      <c r="D6" s="4" t="s">
        <v>192</v>
      </c>
      <c r="E6" s="10">
        <v>6.5</v>
      </c>
      <c r="F6" s="39">
        <v>3</v>
      </c>
      <c r="G6" s="41" t="s">
        <v>74</v>
      </c>
      <c r="H6" s="15">
        <v>23</v>
      </c>
      <c r="I6" s="4" t="s">
        <v>54</v>
      </c>
      <c r="J6" s="5" t="s">
        <v>58</v>
      </c>
      <c r="K6" s="6"/>
      <c r="L6" s="1">
        <v>1016</v>
      </c>
      <c r="M6" s="7" t="s">
        <v>193</v>
      </c>
      <c r="N6" s="8"/>
      <c r="O6" s="8"/>
      <c r="P6" s="9">
        <v>-1</v>
      </c>
      <c r="Q6" s="8">
        <v>92</v>
      </c>
      <c r="R6" s="8">
        <v>95</v>
      </c>
      <c r="S6" s="9" t="s">
        <v>56</v>
      </c>
      <c r="T6" s="25"/>
    </row>
    <row r="7" spans="1:20" ht="42" customHeight="1">
      <c r="A7" s="23">
        <v>43164</v>
      </c>
      <c r="B7" s="13">
        <v>-5</v>
      </c>
      <c r="C7" s="12">
        <v>2</v>
      </c>
      <c r="D7" s="4" t="s">
        <v>194</v>
      </c>
      <c r="E7" s="10">
        <v>1.5</v>
      </c>
      <c r="F7" s="39">
        <v>3</v>
      </c>
      <c r="G7" s="41" t="s">
        <v>74</v>
      </c>
      <c r="H7" s="15">
        <v>29</v>
      </c>
      <c r="I7" s="4" t="s">
        <v>58</v>
      </c>
      <c r="J7" s="5" t="s">
        <v>54</v>
      </c>
      <c r="K7" s="6"/>
      <c r="L7" s="1">
        <v>1030</v>
      </c>
      <c r="M7" s="7" t="s">
        <v>195</v>
      </c>
      <c r="N7" s="8"/>
      <c r="O7" s="8">
        <v>4</v>
      </c>
      <c r="P7" s="9">
        <v>-5</v>
      </c>
      <c r="Q7" s="8">
        <v>76</v>
      </c>
      <c r="R7" s="8">
        <v>62</v>
      </c>
      <c r="S7" s="9" t="s">
        <v>55</v>
      </c>
      <c r="T7" s="25"/>
    </row>
    <row r="8" spans="1:20" ht="42" customHeight="1">
      <c r="A8" s="23">
        <v>43165</v>
      </c>
      <c r="B8" s="13">
        <v>-6</v>
      </c>
      <c r="C8" s="12">
        <v>3</v>
      </c>
      <c r="D8" s="4"/>
      <c r="E8" s="10">
        <v>0</v>
      </c>
      <c r="F8" s="39">
        <v>3</v>
      </c>
      <c r="G8" s="41" t="s">
        <v>74</v>
      </c>
      <c r="H8" s="15">
        <v>26</v>
      </c>
      <c r="I8" s="4" t="s">
        <v>67</v>
      </c>
      <c r="J8" s="5" t="s">
        <v>70</v>
      </c>
      <c r="K8" s="6"/>
      <c r="L8" s="1">
        <v>1034</v>
      </c>
      <c r="M8" s="7" t="s">
        <v>196</v>
      </c>
      <c r="N8" s="8"/>
      <c r="O8" s="8">
        <v>10.5</v>
      </c>
      <c r="P8" s="9">
        <v>-8</v>
      </c>
      <c r="Q8" s="8">
        <v>74</v>
      </c>
      <c r="R8" s="8">
        <v>2</v>
      </c>
      <c r="S8" s="9"/>
      <c r="T8" s="25"/>
    </row>
    <row r="9" spans="1:20" ht="42" customHeight="1">
      <c r="A9" s="23">
        <v>43166</v>
      </c>
      <c r="B9" s="13">
        <v>-6</v>
      </c>
      <c r="C9" s="12">
        <v>4</v>
      </c>
      <c r="D9" s="4"/>
      <c r="E9" s="10">
        <v>0</v>
      </c>
      <c r="F9" s="39">
        <v>3</v>
      </c>
      <c r="G9" s="41" t="s">
        <v>66</v>
      </c>
      <c r="H9" s="15">
        <v>25</v>
      </c>
      <c r="I9" s="4" t="s">
        <v>67</v>
      </c>
      <c r="J9" s="5" t="s">
        <v>54</v>
      </c>
      <c r="K9" s="6"/>
      <c r="L9" s="1">
        <v>1020</v>
      </c>
      <c r="M9" s="7" t="s">
        <v>197</v>
      </c>
      <c r="N9" s="8"/>
      <c r="O9" s="8">
        <v>5</v>
      </c>
      <c r="P9" s="9">
        <v>-7</v>
      </c>
      <c r="Q9" s="8">
        <v>85</v>
      </c>
      <c r="R9" s="8">
        <v>55</v>
      </c>
      <c r="S9" s="9"/>
      <c r="T9" s="25"/>
    </row>
    <row r="10" spans="1:20" ht="42" customHeight="1">
      <c r="A10" s="23">
        <v>43167</v>
      </c>
      <c r="B10" s="13">
        <v>-5</v>
      </c>
      <c r="C10" s="12">
        <v>4</v>
      </c>
      <c r="D10" s="4" t="s">
        <v>198</v>
      </c>
      <c r="E10" s="10">
        <v>2.3</v>
      </c>
      <c r="F10" s="39">
        <v>3</v>
      </c>
      <c r="G10" s="41" t="s">
        <v>63</v>
      </c>
      <c r="H10" s="15">
        <v>21</v>
      </c>
      <c r="I10" s="4" t="s">
        <v>54</v>
      </c>
      <c r="J10" s="5" t="s">
        <v>54</v>
      </c>
      <c r="K10" s="6"/>
      <c r="L10" s="1">
        <v>1023</v>
      </c>
      <c r="M10" s="7" t="s">
        <v>199</v>
      </c>
      <c r="N10" s="8"/>
      <c r="O10" s="8">
        <v>4</v>
      </c>
      <c r="P10" s="9">
        <v>-7</v>
      </c>
      <c r="Q10" s="8">
        <v>85</v>
      </c>
      <c r="R10" s="8">
        <v>62</v>
      </c>
      <c r="S10" s="9" t="s">
        <v>55</v>
      </c>
      <c r="T10" s="25" t="s">
        <v>61</v>
      </c>
    </row>
    <row r="11" spans="1:20" ht="42" customHeight="1">
      <c r="A11" s="23">
        <v>43168</v>
      </c>
      <c r="B11" s="13">
        <v>-7</v>
      </c>
      <c r="C11" s="12">
        <v>4</v>
      </c>
      <c r="D11" s="4"/>
      <c r="E11" s="10">
        <v>0</v>
      </c>
      <c r="F11" s="39">
        <v>3</v>
      </c>
      <c r="G11" s="41" t="s">
        <v>64</v>
      </c>
      <c r="H11" s="15">
        <v>21</v>
      </c>
      <c r="I11" s="4" t="s">
        <v>67</v>
      </c>
      <c r="J11" s="5" t="s">
        <v>54</v>
      </c>
      <c r="K11" s="6"/>
      <c r="L11" s="1">
        <v>1019</v>
      </c>
      <c r="M11" s="7" t="s">
        <v>200</v>
      </c>
      <c r="N11" s="8"/>
      <c r="O11" s="8">
        <v>3.5</v>
      </c>
      <c r="P11" s="9">
        <v>-8</v>
      </c>
      <c r="Q11" s="8">
        <v>62</v>
      </c>
      <c r="R11" s="8">
        <v>69</v>
      </c>
      <c r="S11" s="9"/>
      <c r="T11" s="25"/>
    </row>
    <row r="12" spans="1:20" ht="42" customHeight="1">
      <c r="A12" s="23">
        <v>43169</v>
      </c>
      <c r="B12" s="13">
        <v>-3</v>
      </c>
      <c r="C12" s="12">
        <v>4</v>
      </c>
      <c r="D12" s="4"/>
      <c r="E12" s="10">
        <v>0</v>
      </c>
      <c r="F12" s="39">
        <v>2</v>
      </c>
      <c r="G12" s="41" t="s">
        <v>57</v>
      </c>
      <c r="H12" s="15">
        <v>18</v>
      </c>
      <c r="I12" s="4" t="s">
        <v>54</v>
      </c>
      <c r="J12" s="5" t="s">
        <v>60</v>
      </c>
      <c r="K12" s="6"/>
      <c r="L12" s="1">
        <v>1019</v>
      </c>
      <c r="M12" s="7" t="s">
        <v>201</v>
      </c>
      <c r="N12" s="8"/>
      <c r="O12" s="8">
        <v>3</v>
      </c>
      <c r="P12" s="9">
        <v>-6</v>
      </c>
      <c r="Q12" s="8">
        <v>73</v>
      </c>
      <c r="R12" s="8">
        <v>72</v>
      </c>
      <c r="S12" s="9"/>
      <c r="T12" s="25"/>
    </row>
    <row r="13" spans="1:20" ht="42" customHeight="1">
      <c r="A13" s="23">
        <v>43170</v>
      </c>
      <c r="B13" s="13">
        <v>1</v>
      </c>
      <c r="C13" s="12">
        <v>9</v>
      </c>
      <c r="D13" s="4" t="s">
        <v>202</v>
      </c>
      <c r="E13" s="10">
        <v>2.9</v>
      </c>
      <c r="F13" s="39">
        <v>5</v>
      </c>
      <c r="G13" s="41" t="s">
        <v>57</v>
      </c>
      <c r="H13" s="15">
        <v>47</v>
      </c>
      <c r="I13" s="4" t="s">
        <v>54</v>
      </c>
      <c r="J13" s="5" t="s">
        <v>58</v>
      </c>
      <c r="K13" s="6"/>
      <c r="L13" s="1">
        <v>1001</v>
      </c>
      <c r="M13" s="7" t="s">
        <v>203</v>
      </c>
      <c r="N13" s="8"/>
      <c r="O13" s="8">
        <v>0.5</v>
      </c>
      <c r="P13" s="9">
        <v>0</v>
      </c>
      <c r="Q13" s="8">
        <v>80</v>
      </c>
      <c r="R13" s="8">
        <v>97</v>
      </c>
      <c r="S13" s="9" t="s">
        <v>56</v>
      </c>
      <c r="T13" s="25"/>
    </row>
    <row r="14" spans="1:20" ht="42" customHeight="1">
      <c r="A14" s="23">
        <v>43171</v>
      </c>
      <c r="B14" s="13">
        <v>1</v>
      </c>
      <c r="C14" s="12">
        <v>7</v>
      </c>
      <c r="D14" s="4" t="s">
        <v>90</v>
      </c>
      <c r="E14" s="10">
        <v>1</v>
      </c>
      <c r="F14" s="39">
        <v>5</v>
      </c>
      <c r="G14" s="41" t="s">
        <v>66</v>
      </c>
      <c r="H14" s="15">
        <v>48</v>
      </c>
      <c r="I14" s="4" t="s">
        <v>58</v>
      </c>
      <c r="J14" s="5" t="s">
        <v>60</v>
      </c>
      <c r="K14" s="6"/>
      <c r="L14" s="1">
        <v>1007</v>
      </c>
      <c r="M14" s="7" t="s">
        <v>204</v>
      </c>
      <c r="N14" s="8"/>
      <c r="O14" s="8">
        <v>2</v>
      </c>
      <c r="P14" s="9">
        <v>1</v>
      </c>
      <c r="Q14" s="8">
        <v>76</v>
      </c>
      <c r="R14" s="8">
        <v>84</v>
      </c>
      <c r="S14" s="9" t="s">
        <v>56</v>
      </c>
      <c r="T14" s="25"/>
    </row>
    <row r="15" spans="1:20" ht="42" customHeight="1">
      <c r="A15" s="23">
        <v>43172</v>
      </c>
      <c r="B15" s="13">
        <v>1</v>
      </c>
      <c r="C15" s="12">
        <v>9</v>
      </c>
      <c r="D15" s="4" t="s">
        <v>59</v>
      </c>
      <c r="E15" s="10">
        <v>1.8</v>
      </c>
      <c r="F15" s="39">
        <v>6</v>
      </c>
      <c r="G15" s="41" t="s">
        <v>57</v>
      </c>
      <c r="H15" s="15">
        <v>55</v>
      </c>
      <c r="I15" s="4" t="s">
        <v>54</v>
      </c>
      <c r="J15" s="5" t="s">
        <v>60</v>
      </c>
      <c r="K15" s="6"/>
      <c r="L15" s="1">
        <v>999</v>
      </c>
      <c r="M15" s="7" t="s">
        <v>205</v>
      </c>
      <c r="N15" s="8"/>
      <c r="O15" s="8">
        <v>2</v>
      </c>
      <c r="P15" s="9">
        <v>1</v>
      </c>
      <c r="Q15" s="8">
        <v>74</v>
      </c>
      <c r="R15" s="8">
        <v>81</v>
      </c>
      <c r="S15" s="9" t="s">
        <v>56</v>
      </c>
      <c r="T15" s="25"/>
    </row>
    <row r="16" spans="1:20" ht="42" customHeight="1">
      <c r="A16" s="23">
        <v>43173</v>
      </c>
      <c r="B16" s="13">
        <v>0</v>
      </c>
      <c r="C16" s="12">
        <v>4</v>
      </c>
      <c r="D16" s="4" t="s">
        <v>206</v>
      </c>
      <c r="E16" s="10">
        <v>1.6</v>
      </c>
      <c r="F16" s="39">
        <v>5</v>
      </c>
      <c r="G16" s="41" t="s">
        <v>66</v>
      </c>
      <c r="H16" s="15">
        <v>52</v>
      </c>
      <c r="I16" s="4" t="s">
        <v>54</v>
      </c>
      <c r="J16" s="5" t="s">
        <v>60</v>
      </c>
      <c r="K16" s="6"/>
      <c r="L16" s="1">
        <v>1009</v>
      </c>
      <c r="M16" s="7" t="s">
        <v>207</v>
      </c>
      <c r="N16" s="8"/>
      <c r="O16" s="8">
        <v>1.5</v>
      </c>
      <c r="P16" s="9">
        <v>0</v>
      </c>
      <c r="Q16" s="8">
        <v>79</v>
      </c>
      <c r="R16" s="8">
        <v>85</v>
      </c>
      <c r="S16" s="9" t="s">
        <v>55</v>
      </c>
      <c r="T16" s="25"/>
    </row>
    <row r="17" spans="1:20" ht="42" customHeight="1">
      <c r="A17" s="23">
        <v>43174</v>
      </c>
      <c r="B17" s="13">
        <v>0</v>
      </c>
      <c r="C17" s="12">
        <v>5</v>
      </c>
      <c r="D17" s="4" t="s">
        <v>208</v>
      </c>
      <c r="E17" s="10">
        <v>2.3</v>
      </c>
      <c r="F17" s="39">
        <v>3</v>
      </c>
      <c r="G17" s="41" t="s">
        <v>66</v>
      </c>
      <c r="H17" s="15">
        <v>27</v>
      </c>
      <c r="I17" s="4" t="s">
        <v>54</v>
      </c>
      <c r="J17" s="5" t="s">
        <v>60</v>
      </c>
      <c r="K17" s="6"/>
      <c r="L17" s="1">
        <v>1010</v>
      </c>
      <c r="M17" s="7" t="s">
        <v>209</v>
      </c>
      <c r="N17" s="8"/>
      <c r="O17" s="8">
        <v>1</v>
      </c>
      <c r="P17" s="9">
        <v>0</v>
      </c>
      <c r="Q17" s="8">
        <v>82</v>
      </c>
      <c r="R17" s="8">
        <v>87</v>
      </c>
      <c r="S17" s="9" t="s">
        <v>55</v>
      </c>
      <c r="T17" s="25"/>
    </row>
    <row r="18" spans="1:20" ht="42" customHeight="1">
      <c r="A18" s="23">
        <v>43175</v>
      </c>
      <c r="B18" s="13">
        <v>-1</v>
      </c>
      <c r="C18" s="12">
        <v>3</v>
      </c>
      <c r="D18" s="4" t="s">
        <v>210</v>
      </c>
      <c r="E18" s="47">
        <v>4</v>
      </c>
      <c r="F18" s="39">
        <v>4</v>
      </c>
      <c r="G18" s="41" t="s">
        <v>74</v>
      </c>
      <c r="H18" s="15">
        <v>33</v>
      </c>
      <c r="I18" s="4" t="s">
        <v>58</v>
      </c>
      <c r="J18" s="5" t="s">
        <v>60</v>
      </c>
      <c r="K18" s="6"/>
      <c r="L18" s="1">
        <v>1021</v>
      </c>
      <c r="M18" s="7" t="s">
        <v>211</v>
      </c>
      <c r="N18" s="8"/>
      <c r="O18" s="8">
        <v>1</v>
      </c>
      <c r="P18" s="9">
        <v>-1</v>
      </c>
      <c r="Q18" s="8">
        <v>84</v>
      </c>
      <c r="R18" s="8">
        <v>91</v>
      </c>
      <c r="S18" s="9" t="s">
        <v>55</v>
      </c>
      <c r="T18" s="25" t="s">
        <v>61</v>
      </c>
    </row>
    <row r="19" spans="1:20" ht="42" customHeight="1">
      <c r="A19" s="23">
        <v>43176</v>
      </c>
      <c r="B19" s="13">
        <v>-1</v>
      </c>
      <c r="C19" s="12">
        <v>1</v>
      </c>
      <c r="D19" s="4" t="s">
        <v>212</v>
      </c>
      <c r="E19" s="10">
        <v>2</v>
      </c>
      <c r="F19" s="39">
        <v>3</v>
      </c>
      <c r="G19" s="41" t="s">
        <v>74</v>
      </c>
      <c r="H19" s="15">
        <v>27</v>
      </c>
      <c r="I19" s="4" t="s">
        <v>58</v>
      </c>
      <c r="J19" s="5" t="s">
        <v>58</v>
      </c>
      <c r="K19" s="6"/>
      <c r="L19" s="1">
        <v>1024</v>
      </c>
      <c r="M19" s="7" t="s">
        <v>213</v>
      </c>
      <c r="N19" s="8"/>
      <c r="O19" s="8"/>
      <c r="P19" s="9">
        <v>-2</v>
      </c>
      <c r="Q19" s="8">
        <v>89</v>
      </c>
      <c r="R19" s="8">
        <v>98</v>
      </c>
      <c r="S19" s="9" t="s">
        <v>55</v>
      </c>
      <c r="T19" s="25"/>
    </row>
    <row r="20" spans="1:20" ht="42" customHeight="1">
      <c r="A20" s="23">
        <v>43177</v>
      </c>
      <c r="B20" s="13">
        <v>-2</v>
      </c>
      <c r="C20" s="12">
        <v>3</v>
      </c>
      <c r="D20" s="4" t="s">
        <v>214</v>
      </c>
      <c r="E20" s="10">
        <v>3.3</v>
      </c>
      <c r="F20" s="39">
        <v>3</v>
      </c>
      <c r="G20" s="41" t="s">
        <v>74</v>
      </c>
      <c r="H20" s="15">
        <v>29</v>
      </c>
      <c r="I20" s="4" t="s">
        <v>58</v>
      </c>
      <c r="J20" s="5" t="s">
        <v>60</v>
      </c>
      <c r="K20" s="6"/>
      <c r="L20" s="1">
        <v>1023</v>
      </c>
      <c r="M20" s="7" t="s">
        <v>215</v>
      </c>
      <c r="N20" s="8"/>
      <c r="O20" s="8">
        <v>1</v>
      </c>
      <c r="P20" s="9">
        <v>-2</v>
      </c>
      <c r="Q20" s="8">
        <v>91</v>
      </c>
      <c r="R20" s="8">
        <v>94</v>
      </c>
      <c r="S20" s="9" t="s">
        <v>55</v>
      </c>
      <c r="T20" s="25" t="s">
        <v>61</v>
      </c>
    </row>
    <row r="21" spans="1:20" ht="42" customHeight="1">
      <c r="A21" s="23">
        <v>43178</v>
      </c>
      <c r="B21" s="13">
        <v>-5</v>
      </c>
      <c r="C21" s="12">
        <v>1</v>
      </c>
      <c r="D21" s="4" t="s">
        <v>216</v>
      </c>
      <c r="E21" s="10">
        <v>4</v>
      </c>
      <c r="F21" s="39">
        <v>3</v>
      </c>
      <c r="G21" s="41" t="s">
        <v>63</v>
      </c>
      <c r="H21" s="15">
        <v>28</v>
      </c>
      <c r="I21" s="4" t="s">
        <v>58</v>
      </c>
      <c r="J21" s="5" t="s">
        <v>60</v>
      </c>
      <c r="K21" s="6"/>
      <c r="L21" s="1">
        <v>1024</v>
      </c>
      <c r="M21" s="7" t="s">
        <v>217</v>
      </c>
      <c r="N21" s="8"/>
      <c r="O21" s="8">
        <v>1</v>
      </c>
      <c r="P21" s="9">
        <v>-6</v>
      </c>
      <c r="Q21" s="8">
        <v>89</v>
      </c>
      <c r="R21" s="8">
        <v>92</v>
      </c>
      <c r="S21" s="9" t="s">
        <v>55</v>
      </c>
      <c r="T21" s="25" t="s">
        <v>61</v>
      </c>
    </row>
    <row r="22" spans="1:20" ht="42" customHeight="1">
      <c r="A22" s="23">
        <v>43179</v>
      </c>
      <c r="B22" s="13">
        <v>-8</v>
      </c>
      <c r="C22" s="12">
        <v>0</v>
      </c>
      <c r="D22" s="4" t="s">
        <v>218</v>
      </c>
      <c r="E22" s="10">
        <v>0.6</v>
      </c>
      <c r="F22" s="39">
        <v>3</v>
      </c>
      <c r="G22" s="41" t="s">
        <v>74</v>
      </c>
      <c r="H22" s="15">
        <v>21</v>
      </c>
      <c r="I22" s="4" t="s">
        <v>54</v>
      </c>
      <c r="J22" s="5" t="s">
        <v>54</v>
      </c>
      <c r="K22" s="6"/>
      <c r="L22" s="1">
        <v>1029</v>
      </c>
      <c r="M22" s="7" t="s">
        <v>219</v>
      </c>
      <c r="N22" s="8"/>
      <c r="O22" s="8">
        <v>3</v>
      </c>
      <c r="P22" s="9">
        <v>-8</v>
      </c>
      <c r="Q22" s="8">
        <v>72</v>
      </c>
      <c r="R22" s="8">
        <v>64</v>
      </c>
      <c r="S22" s="9" t="s">
        <v>55</v>
      </c>
      <c r="T22" s="25" t="s">
        <v>61</v>
      </c>
    </row>
    <row r="23" spans="1:20" ht="42" customHeight="1">
      <c r="A23" s="23">
        <v>43180</v>
      </c>
      <c r="B23" s="13">
        <v>-2</v>
      </c>
      <c r="C23" s="12">
        <v>2</v>
      </c>
      <c r="D23" s="4" t="s">
        <v>220</v>
      </c>
      <c r="E23" s="10">
        <v>2</v>
      </c>
      <c r="F23" s="39">
        <v>4</v>
      </c>
      <c r="G23" s="41" t="s">
        <v>66</v>
      </c>
      <c r="H23" s="15">
        <v>31</v>
      </c>
      <c r="I23" s="4" t="s">
        <v>58</v>
      </c>
      <c r="J23" s="5" t="s">
        <v>58</v>
      </c>
      <c r="K23" s="6"/>
      <c r="L23" s="1">
        <v>1017</v>
      </c>
      <c r="M23" s="7" t="s">
        <v>221</v>
      </c>
      <c r="N23" s="8"/>
      <c r="O23" s="8"/>
      <c r="P23" s="9">
        <v>-3</v>
      </c>
      <c r="Q23" s="8">
        <v>93</v>
      </c>
      <c r="R23" s="8">
        <v>99</v>
      </c>
      <c r="S23" s="9" t="s">
        <v>55</v>
      </c>
      <c r="T23" s="25" t="s">
        <v>61</v>
      </c>
    </row>
    <row r="24" spans="1:20" ht="42" customHeight="1">
      <c r="A24" s="23">
        <v>43181</v>
      </c>
      <c r="B24" s="13">
        <v>-2</v>
      </c>
      <c r="C24" s="12">
        <v>5</v>
      </c>
      <c r="D24" s="4" t="s">
        <v>222</v>
      </c>
      <c r="E24" s="10">
        <v>1.3</v>
      </c>
      <c r="F24" s="39">
        <v>3</v>
      </c>
      <c r="G24" s="41" t="s">
        <v>74</v>
      </c>
      <c r="H24" s="15">
        <v>27</v>
      </c>
      <c r="I24" s="4" t="s">
        <v>58</v>
      </c>
      <c r="J24" s="5" t="s">
        <v>60</v>
      </c>
      <c r="K24" s="6"/>
      <c r="L24" s="1">
        <v>1022</v>
      </c>
      <c r="M24" s="7" t="s">
        <v>223</v>
      </c>
      <c r="N24" s="8"/>
      <c r="O24" s="8">
        <v>1.5</v>
      </c>
      <c r="P24" s="9">
        <v>-3</v>
      </c>
      <c r="Q24" s="8">
        <v>89</v>
      </c>
      <c r="R24" s="8">
        <v>86</v>
      </c>
      <c r="S24" s="9" t="s">
        <v>55</v>
      </c>
      <c r="T24" s="25" t="s">
        <v>61</v>
      </c>
    </row>
    <row r="25" spans="1:20" ht="42" customHeight="1">
      <c r="A25" s="23">
        <v>43182</v>
      </c>
      <c r="B25" s="13">
        <v>0</v>
      </c>
      <c r="C25" s="12">
        <v>3</v>
      </c>
      <c r="D25" s="4" t="s">
        <v>224</v>
      </c>
      <c r="E25" s="10">
        <v>1</v>
      </c>
      <c r="F25" s="39">
        <v>3</v>
      </c>
      <c r="G25" s="41" t="s">
        <v>66</v>
      </c>
      <c r="H25" s="15">
        <v>27</v>
      </c>
      <c r="I25" s="4" t="s">
        <v>58</v>
      </c>
      <c r="J25" s="5" t="s">
        <v>58</v>
      </c>
      <c r="K25" s="6"/>
      <c r="L25" s="1">
        <v>1026</v>
      </c>
      <c r="M25" s="7" t="s">
        <v>225</v>
      </c>
      <c r="N25" s="8"/>
      <c r="O25" s="8"/>
      <c r="P25" s="9">
        <v>0</v>
      </c>
      <c r="Q25" s="8">
        <v>91</v>
      </c>
      <c r="R25" s="8">
        <v>99</v>
      </c>
      <c r="S25" s="9" t="s">
        <v>56</v>
      </c>
      <c r="T25" s="25"/>
    </row>
    <row r="26" spans="1:20" ht="42" customHeight="1">
      <c r="A26" s="23">
        <v>43183</v>
      </c>
      <c r="B26" s="13">
        <v>0</v>
      </c>
      <c r="C26" s="12">
        <v>11</v>
      </c>
      <c r="D26" s="4"/>
      <c r="E26" s="10">
        <v>0</v>
      </c>
      <c r="F26" s="39">
        <v>2</v>
      </c>
      <c r="G26" s="41" t="s">
        <v>66</v>
      </c>
      <c r="H26" s="15">
        <v>18</v>
      </c>
      <c r="I26" s="4" t="s">
        <v>58</v>
      </c>
      <c r="J26" s="5" t="s">
        <v>54</v>
      </c>
      <c r="K26" s="6"/>
      <c r="L26" s="1">
        <v>1025</v>
      </c>
      <c r="M26" s="7" t="s">
        <v>226</v>
      </c>
      <c r="N26" s="8"/>
      <c r="O26" s="8">
        <v>7</v>
      </c>
      <c r="P26" s="9">
        <v>-1</v>
      </c>
      <c r="Q26" s="8">
        <v>87</v>
      </c>
      <c r="R26" s="8">
        <v>35</v>
      </c>
      <c r="S26" s="9"/>
      <c r="T26" s="25"/>
    </row>
    <row r="27" spans="1:20" ht="42" customHeight="1">
      <c r="A27" s="23">
        <v>43184</v>
      </c>
      <c r="B27" s="13">
        <v>-1</v>
      </c>
      <c r="C27" s="12">
        <v>15</v>
      </c>
      <c r="D27" s="4"/>
      <c r="E27" s="10">
        <v>0</v>
      </c>
      <c r="F27" s="39">
        <v>2</v>
      </c>
      <c r="G27" s="41" t="s">
        <v>66</v>
      </c>
      <c r="H27" s="15">
        <v>18</v>
      </c>
      <c r="I27" s="4" t="s">
        <v>67</v>
      </c>
      <c r="J27" s="5" t="s">
        <v>65</v>
      </c>
      <c r="K27" s="6"/>
      <c r="L27" s="1">
        <v>1022</v>
      </c>
      <c r="M27" s="7" t="s">
        <v>227</v>
      </c>
      <c r="N27" s="8"/>
      <c r="O27" s="8">
        <v>8</v>
      </c>
      <c r="P27" s="9">
        <v>-2</v>
      </c>
      <c r="Q27" s="8">
        <v>86</v>
      </c>
      <c r="R27" s="8">
        <v>29</v>
      </c>
      <c r="S27" s="9"/>
      <c r="T27" s="25"/>
    </row>
    <row r="28" spans="1:20" ht="42" customHeight="1">
      <c r="A28" s="23">
        <v>43185</v>
      </c>
      <c r="B28" s="13">
        <v>-1</v>
      </c>
      <c r="C28" s="12">
        <v>14</v>
      </c>
      <c r="D28" s="4"/>
      <c r="E28" s="10">
        <v>0</v>
      </c>
      <c r="F28" s="39">
        <v>3</v>
      </c>
      <c r="G28" s="41" t="s">
        <v>57</v>
      </c>
      <c r="H28" s="15">
        <v>27</v>
      </c>
      <c r="I28" s="4" t="s">
        <v>54</v>
      </c>
      <c r="J28" s="5" t="s">
        <v>54</v>
      </c>
      <c r="K28" s="6"/>
      <c r="L28" s="1">
        <v>1023</v>
      </c>
      <c r="M28" s="7" t="s">
        <v>228</v>
      </c>
      <c r="N28" s="8"/>
      <c r="O28" s="8">
        <v>7</v>
      </c>
      <c r="P28" s="9">
        <v>-2</v>
      </c>
      <c r="Q28" s="8">
        <v>75</v>
      </c>
      <c r="R28" s="8">
        <v>34</v>
      </c>
      <c r="S28" s="9"/>
      <c r="T28" s="25"/>
    </row>
    <row r="29" spans="1:20" ht="42" customHeight="1">
      <c r="A29" s="23">
        <v>43186</v>
      </c>
      <c r="B29" s="13">
        <v>0</v>
      </c>
      <c r="C29" s="12">
        <v>9</v>
      </c>
      <c r="D29" s="4" t="s">
        <v>229</v>
      </c>
      <c r="E29" s="10">
        <v>4.5</v>
      </c>
      <c r="F29" s="39">
        <v>6</v>
      </c>
      <c r="G29" s="41" t="s">
        <v>66</v>
      </c>
      <c r="H29" s="15">
        <v>55</v>
      </c>
      <c r="I29" s="4" t="s">
        <v>54</v>
      </c>
      <c r="J29" s="5" t="s">
        <v>54</v>
      </c>
      <c r="K29" s="6"/>
      <c r="L29" s="1">
        <v>1027</v>
      </c>
      <c r="M29" s="7" t="s">
        <v>230</v>
      </c>
      <c r="N29" s="8"/>
      <c r="O29" s="8">
        <v>3.5</v>
      </c>
      <c r="P29" s="9">
        <v>-1</v>
      </c>
      <c r="Q29" s="8">
        <v>88</v>
      </c>
      <c r="R29" s="8">
        <v>69</v>
      </c>
      <c r="S29" s="9" t="s">
        <v>55</v>
      </c>
      <c r="T29" s="25"/>
    </row>
    <row r="30" spans="1:20" ht="42" customHeight="1">
      <c r="A30" s="23">
        <v>43187</v>
      </c>
      <c r="B30" s="13">
        <v>-1</v>
      </c>
      <c r="C30" s="12">
        <v>10</v>
      </c>
      <c r="D30" s="4"/>
      <c r="E30" s="10">
        <v>0</v>
      </c>
      <c r="F30" s="39">
        <v>4</v>
      </c>
      <c r="G30" s="41" t="s">
        <v>57</v>
      </c>
      <c r="H30" s="15">
        <v>31</v>
      </c>
      <c r="I30" s="4" t="s">
        <v>54</v>
      </c>
      <c r="J30" s="5" t="s">
        <v>54</v>
      </c>
      <c r="K30" s="6"/>
      <c r="L30" s="1">
        <v>1031</v>
      </c>
      <c r="M30" s="7" t="s">
        <v>231</v>
      </c>
      <c r="N30" s="8"/>
      <c r="O30" s="8">
        <v>4</v>
      </c>
      <c r="P30" s="9">
        <v>-2</v>
      </c>
      <c r="Q30" s="8">
        <v>84</v>
      </c>
      <c r="R30" s="8">
        <v>73</v>
      </c>
      <c r="S30" s="9"/>
      <c r="T30" s="25"/>
    </row>
    <row r="31" spans="1:20" ht="42" customHeight="1">
      <c r="A31" s="23">
        <v>43188</v>
      </c>
      <c r="B31" s="13">
        <v>4</v>
      </c>
      <c r="C31" s="12">
        <v>17</v>
      </c>
      <c r="D31" s="4"/>
      <c r="E31" s="10">
        <v>0</v>
      </c>
      <c r="F31" s="39">
        <v>3</v>
      </c>
      <c r="G31" s="41" t="s">
        <v>57</v>
      </c>
      <c r="H31" s="15">
        <v>27</v>
      </c>
      <c r="I31" s="4" t="s">
        <v>54</v>
      </c>
      <c r="J31" s="5" t="s">
        <v>54</v>
      </c>
      <c r="K31" s="6"/>
      <c r="L31" s="1">
        <v>1030</v>
      </c>
      <c r="M31" s="7" t="s">
        <v>232</v>
      </c>
      <c r="N31" s="8"/>
      <c r="O31" s="8">
        <v>7</v>
      </c>
      <c r="P31" s="9">
        <v>2</v>
      </c>
      <c r="Q31" s="8">
        <v>69</v>
      </c>
      <c r="R31" s="8">
        <v>45</v>
      </c>
      <c r="S31" s="9"/>
      <c r="T31" s="25"/>
    </row>
    <row r="32" spans="1:20" ht="42" customHeight="1">
      <c r="A32" s="23">
        <v>43189</v>
      </c>
      <c r="B32" s="13">
        <v>2</v>
      </c>
      <c r="C32" s="12">
        <v>20</v>
      </c>
      <c r="D32" s="4"/>
      <c r="E32" s="10">
        <v>0</v>
      </c>
      <c r="F32" s="39">
        <v>2</v>
      </c>
      <c r="G32" s="41" t="s">
        <v>57</v>
      </c>
      <c r="H32" s="15">
        <v>19</v>
      </c>
      <c r="I32" s="4" t="s">
        <v>67</v>
      </c>
      <c r="J32" s="5" t="s">
        <v>70</v>
      </c>
      <c r="K32" s="6"/>
      <c r="L32" s="1">
        <v>1034</v>
      </c>
      <c r="M32" s="7" t="s">
        <v>233</v>
      </c>
      <c r="N32" s="8"/>
      <c r="O32" s="8">
        <v>11.5</v>
      </c>
      <c r="P32" s="9">
        <v>1</v>
      </c>
      <c r="Q32" s="8">
        <v>61</v>
      </c>
      <c r="R32" s="8">
        <v>8</v>
      </c>
      <c r="S32" s="9"/>
      <c r="T32" s="25"/>
    </row>
    <row r="33" spans="1:20" ht="42" customHeight="1">
      <c r="A33" s="26">
        <v>43190</v>
      </c>
      <c r="B33" s="27">
        <v>1</v>
      </c>
      <c r="C33" s="28">
        <v>22</v>
      </c>
      <c r="D33" s="29"/>
      <c r="E33" s="30">
        <v>0</v>
      </c>
      <c r="F33" s="40">
        <v>2</v>
      </c>
      <c r="G33" s="42"/>
      <c r="H33" s="31">
        <v>18</v>
      </c>
      <c r="I33" s="29" t="s">
        <v>67</v>
      </c>
      <c r="J33" s="32" t="s">
        <v>70</v>
      </c>
      <c r="K33" s="33"/>
      <c r="L33" s="34">
        <v>1027</v>
      </c>
      <c r="M33" s="35"/>
      <c r="N33" s="36"/>
      <c r="O33" s="36">
        <v>11</v>
      </c>
      <c r="P33" s="37">
        <v>0</v>
      </c>
      <c r="Q33" s="36">
        <v>45</v>
      </c>
      <c r="R33" s="36">
        <v>9</v>
      </c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3" t="s">
        <v>22</v>
      </c>
      <c r="B100" s="63"/>
      <c r="C100" s="63"/>
      <c r="D100" s="16">
        <f>AVERAGE(B3:B33,C3:C33)</f>
        <v>2.935483870967742</v>
      </c>
      <c r="E100" s="63" t="s">
        <v>31</v>
      </c>
      <c r="F100" s="63"/>
      <c r="G100" s="63"/>
      <c r="H100" s="63"/>
      <c r="I100" s="17">
        <f>SUM(E3:E33)</f>
        <v>42.6</v>
      </c>
      <c r="J100" s="63" t="s">
        <v>38</v>
      </c>
      <c r="K100" s="63"/>
      <c r="L100" s="18">
        <f>SUM(O3:O33)</f>
        <v>128</v>
      </c>
    </row>
    <row r="101" spans="1:12" ht="30" customHeight="1">
      <c r="A101" s="63" t="s">
        <v>27</v>
      </c>
      <c r="B101" s="63"/>
      <c r="C101" s="63"/>
      <c r="D101" s="16">
        <f>AVERAGE(B3:B33)</f>
        <v>-1.7741935483870968</v>
      </c>
      <c r="E101" s="63" t="s">
        <v>32</v>
      </c>
      <c r="F101" s="63"/>
      <c r="G101" s="63"/>
      <c r="H101" s="63"/>
      <c r="I101" s="17">
        <f>AVERAGE(E3:E33)</f>
        <v>1.3741935483870968</v>
      </c>
      <c r="J101" s="63" t="s">
        <v>39</v>
      </c>
      <c r="K101" s="63"/>
      <c r="L101" s="18">
        <f>COUNTIF(R3:R33,"&lt;31")</f>
        <v>6</v>
      </c>
    </row>
    <row r="102" spans="1:12" ht="30" customHeight="1">
      <c r="A102" s="63" t="s">
        <v>28</v>
      </c>
      <c r="B102" s="63"/>
      <c r="C102" s="63"/>
      <c r="D102" s="16">
        <f>AVERAGE(C3:C33)</f>
        <v>7.645161290322581</v>
      </c>
      <c r="E102" s="63" t="s">
        <v>33</v>
      </c>
      <c r="F102" s="63"/>
      <c r="G102" s="63"/>
      <c r="H102" s="63"/>
      <c r="I102" s="17">
        <f>MAX(E3:E33)</f>
        <v>6.5</v>
      </c>
      <c r="J102" s="63" t="s">
        <v>41</v>
      </c>
      <c r="K102" s="63"/>
      <c r="L102" s="18">
        <f>COUNTIF(C3:C33,"&gt;19")</f>
        <v>2</v>
      </c>
    </row>
    <row r="103" spans="1:12" ht="30" customHeight="1">
      <c r="A103" s="63" t="s">
        <v>23</v>
      </c>
      <c r="B103" s="63"/>
      <c r="C103" s="63"/>
      <c r="D103" s="18">
        <f>MAX(B3:B33,C3:C33)</f>
        <v>22</v>
      </c>
      <c r="E103" s="63" t="s">
        <v>34</v>
      </c>
      <c r="F103" s="63"/>
      <c r="G103" s="63"/>
      <c r="H103" s="63"/>
      <c r="I103" s="18">
        <f>COUNTA(S3:S33)</f>
        <v>17</v>
      </c>
      <c r="J103" s="63" t="s">
        <v>37</v>
      </c>
      <c r="K103" s="63"/>
      <c r="L103" s="18">
        <f>COUNTA(N3:N33)</f>
        <v>0</v>
      </c>
    </row>
    <row r="104" spans="1:12" ht="30" customHeight="1">
      <c r="A104" s="63" t="s">
        <v>24</v>
      </c>
      <c r="B104" s="63"/>
      <c r="C104" s="63"/>
      <c r="D104" s="18">
        <f>MIN(B3:B33,C3:C33)</f>
        <v>-8</v>
      </c>
      <c r="E104" s="63" t="s">
        <v>35</v>
      </c>
      <c r="F104" s="63"/>
      <c r="G104" s="63"/>
      <c r="H104" s="63"/>
      <c r="I104" s="18">
        <f>COUNTIF(S3:S33,"R")</f>
        <v>5</v>
      </c>
      <c r="J104" s="63" t="s">
        <v>45</v>
      </c>
      <c r="K104" s="63"/>
      <c r="L104" s="43">
        <f>AVERAGE(F3:F33)</f>
        <v>3.225806451612903</v>
      </c>
    </row>
    <row r="105" spans="1:12" ht="30" customHeight="1">
      <c r="A105" s="63" t="s">
        <v>26</v>
      </c>
      <c r="B105" s="63"/>
      <c r="C105" s="63"/>
      <c r="D105" s="18">
        <f>MAX(B3:B33)</f>
        <v>4</v>
      </c>
      <c r="E105" s="63" t="s">
        <v>36</v>
      </c>
      <c r="F105" s="63"/>
      <c r="G105" s="63"/>
      <c r="H105" s="63"/>
      <c r="I105" s="18">
        <f>COUNTIF(S3:S33,"S")</f>
        <v>12</v>
      </c>
      <c r="J105" s="63" t="s">
        <v>46</v>
      </c>
      <c r="K105" s="63"/>
      <c r="L105" s="43">
        <f>AVERAGE(H3:H33)</f>
        <v>28.419354838709676</v>
      </c>
    </row>
    <row r="106" spans="1:12" ht="30" customHeight="1">
      <c r="A106" s="63" t="s">
        <v>25</v>
      </c>
      <c r="B106" s="63"/>
      <c r="C106" s="63"/>
      <c r="D106" s="18">
        <f>MIN(C3:C33)</f>
        <v>0</v>
      </c>
      <c r="E106" s="63" t="s">
        <v>50</v>
      </c>
      <c r="F106" s="63"/>
      <c r="G106" s="63"/>
      <c r="H106" s="63"/>
      <c r="I106" s="18">
        <f>COUNTIF(F3:F33,"&gt;5")</f>
        <v>2</v>
      </c>
      <c r="J106" s="63" t="s">
        <v>47</v>
      </c>
      <c r="K106" s="63"/>
      <c r="L106" s="19">
        <f>COUNTA(T3:T33)</f>
        <v>7</v>
      </c>
    </row>
    <row r="107" spans="1:12" ht="30" customHeight="1">
      <c r="A107" s="63" t="s">
        <v>29</v>
      </c>
      <c r="B107" s="63"/>
      <c r="C107" s="63"/>
      <c r="D107" s="18">
        <f>COUNTIF(B3:B33,"&lt;1")</f>
        <v>25</v>
      </c>
      <c r="E107" s="63" t="s">
        <v>42</v>
      </c>
      <c r="F107" s="63"/>
      <c r="G107" s="63"/>
      <c r="H107" s="63"/>
      <c r="I107" s="17">
        <f>MAX(H3:H33)</f>
        <v>55</v>
      </c>
      <c r="J107" s="63" t="s">
        <v>48</v>
      </c>
      <c r="K107" s="63"/>
      <c r="L107" s="19">
        <v>22</v>
      </c>
    </row>
    <row r="108" spans="1:12" ht="30" customHeight="1">
      <c r="A108" s="63" t="s">
        <v>30</v>
      </c>
      <c r="B108" s="63"/>
      <c r="C108" s="63"/>
      <c r="D108" s="18">
        <f>COUNTIF(C3:C33,"&lt;1")</f>
        <v>1</v>
      </c>
      <c r="E108" s="63" t="s">
        <v>43</v>
      </c>
      <c r="F108" s="63"/>
      <c r="G108" s="63"/>
      <c r="H108" s="63"/>
      <c r="I108" s="18">
        <f>MAX(L3:L33)</f>
        <v>1035</v>
      </c>
      <c r="J108" s="63" t="s">
        <v>49</v>
      </c>
      <c r="K108" s="63"/>
      <c r="L108" s="19">
        <v>20.6</v>
      </c>
    </row>
    <row r="109" spans="1:12" ht="30" customHeight="1">
      <c r="A109" s="63" t="s">
        <v>40</v>
      </c>
      <c r="B109" s="63"/>
      <c r="C109" s="63"/>
      <c r="D109" s="18">
        <f>MIN(P3:P33)</f>
        <v>-8</v>
      </c>
      <c r="E109" s="63" t="s">
        <v>44</v>
      </c>
      <c r="F109" s="63"/>
      <c r="G109" s="63"/>
      <c r="H109" s="63"/>
      <c r="I109" s="18">
        <f>MIN(L3:L33)</f>
        <v>999</v>
      </c>
      <c r="J109" s="63"/>
      <c r="K109" s="63"/>
      <c r="L109" s="19"/>
    </row>
  </sheetData>
  <sheetProtection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64" t="s">
        <v>16</v>
      </c>
      <c r="C1" s="65"/>
      <c r="D1" s="64" t="s">
        <v>17</v>
      </c>
      <c r="E1" s="65"/>
      <c r="F1" s="64" t="s">
        <v>15</v>
      </c>
      <c r="G1" s="74"/>
      <c r="H1" s="75"/>
      <c r="I1" s="64" t="s">
        <v>1</v>
      </c>
      <c r="J1" s="65"/>
      <c r="K1" s="70" t="s">
        <v>8</v>
      </c>
      <c r="L1" s="68" t="s">
        <v>10</v>
      </c>
      <c r="M1" s="72" t="s">
        <v>2</v>
      </c>
      <c r="N1" s="76" t="s">
        <v>19</v>
      </c>
      <c r="O1" s="76" t="s">
        <v>20</v>
      </c>
      <c r="P1" s="66" t="s">
        <v>21</v>
      </c>
      <c r="Q1" s="76" t="s">
        <v>14</v>
      </c>
      <c r="R1" s="76" t="s">
        <v>51</v>
      </c>
      <c r="S1" s="66" t="s">
        <v>52</v>
      </c>
      <c r="T1" s="78" t="s">
        <v>53</v>
      </c>
    </row>
    <row r="2" spans="1:20" ht="42" customHeight="1">
      <c r="A2" s="22" t="s">
        <v>76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1"/>
      <c r="L2" s="69"/>
      <c r="M2" s="73"/>
      <c r="N2" s="77"/>
      <c r="O2" s="77"/>
      <c r="P2" s="67"/>
      <c r="Q2" s="82"/>
      <c r="R2" s="80"/>
      <c r="S2" s="81"/>
      <c r="T2" s="79"/>
    </row>
    <row r="3" spans="1:20" ht="42" customHeight="1">
      <c r="A3" s="23">
        <v>43191</v>
      </c>
      <c r="B3" s="13">
        <v>4</v>
      </c>
      <c r="C3" s="12">
        <v>19</v>
      </c>
      <c r="D3" s="4" t="s">
        <v>234</v>
      </c>
      <c r="E3" s="10">
        <v>0.2</v>
      </c>
      <c r="F3" s="39">
        <v>3</v>
      </c>
      <c r="G3" s="41" t="s">
        <v>74</v>
      </c>
      <c r="H3" s="15">
        <v>28</v>
      </c>
      <c r="I3" s="4" t="s">
        <v>67</v>
      </c>
      <c r="J3" s="5" t="s">
        <v>54</v>
      </c>
      <c r="K3" s="6"/>
      <c r="L3" s="1">
        <v>1019</v>
      </c>
      <c r="M3" s="7" t="s">
        <v>235</v>
      </c>
      <c r="N3" s="8"/>
      <c r="O3" s="8">
        <v>4.5</v>
      </c>
      <c r="P3" s="9">
        <v>2</v>
      </c>
      <c r="Q3" s="8">
        <v>71</v>
      </c>
      <c r="R3" s="20">
        <v>67</v>
      </c>
      <c r="S3" s="48"/>
      <c r="T3" s="24"/>
    </row>
    <row r="4" spans="1:20" ht="42" customHeight="1">
      <c r="A4" s="23">
        <v>43192</v>
      </c>
      <c r="B4" s="13">
        <v>2</v>
      </c>
      <c r="C4" s="12">
        <v>6</v>
      </c>
      <c r="D4" s="4" t="s">
        <v>236</v>
      </c>
      <c r="E4" s="10">
        <v>1</v>
      </c>
      <c r="F4" s="39">
        <v>3</v>
      </c>
      <c r="G4" s="41" t="s">
        <v>74</v>
      </c>
      <c r="H4" s="15">
        <v>28</v>
      </c>
      <c r="I4" s="4" t="s">
        <v>58</v>
      </c>
      <c r="J4" s="5" t="s">
        <v>60</v>
      </c>
      <c r="K4" s="6"/>
      <c r="L4" s="1">
        <v>1020</v>
      </c>
      <c r="M4" s="7" t="s">
        <v>238</v>
      </c>
      <c r="N4" s="8"/>
      <c r="O4" s="8">
        <v>1.5</v>
      </c>
      <c r="P4" s="9">
        <v>1</v>
      </c>
      <c r="Q4" s="8">
        <v>88</v>
      </c>
      <c r="R4" s="8">
        <v>92</v>
      </c>
      <c r="S4" s="9" t="s">
        <v>56</v>
      </c>
      <c r="T4" s="25"/>
    </row>
    <row r="5" spans="1:20" ht="42" customHeight="1">
      <c r="A5" s="23">
        <v>43193</v>
      </c>
      <c r="B5" s="13">
        <v>-2</v>
      </c>
      <c r="C5" s="12">
        <v>5</v>
      </c>
      <c r="D5" s="4" t="s">
        <v>237</v>
      </c>
      <c r="E5" s="10">
        <v>3.5</v>
      </c>
      <c r="F5" s="39">
        <v>4</v>
      </c>
      <c r="G5" s="41" t="s">
        <v>74</v>
      </c>
      <c r="H5" s="15">
        <v>31</v>
      </c>
      <c r="I5" s="4" t="s">
        <v>58</v>
      </c>
      <c r="J5" s="5" t="s">
        <v>60</v>
      </c>
      <c r="K5" s="6"/>
      <c r="L5" s="1">
        <v>1022</v>
      </c>
      <c r="M5" s="7" t="s">
        <v>239</v>
      </c>
      <c r="N5" s="8"/>
      <c r="O5" s="8">
        <v>2.5</v>
      </c>
      <c r="P5" s="9">
        <v>-4</v>
      </c>
      <c r="Q5" s="8">
        <v>79</v>
      </c>
      <c r="R5" s="8">
        <v>75</v>
      </c>
      <c r="S5" s="9" t="s">
        <v>55</v>
      </c>
      <c r="T5" s="25"/>
    </row>
    <row r="6" spans="1:20" ht="42" customHeight="1">
      <c r="A6" s="23">
        <v>43194</v>
      </c>
      <c r="B6" s="13">
        <v>-6</v>
      </c>
      <c r="C6" s="12">
        <v>9</v>
      </c>
      <c r="D6" s="4"/>
      <c r="E6" s="10">
        <v>0</v>
      </c>
      <c r="F6" s="39">
        <v>3</v>
      </c>
      <c r="G6" s="41" t="s">
        <v>66</v>
      </c>
      <c r="H6" s="15">
        <v>22</v>
      </c>
      <c r="I6" s="4" t="s">
        <v>67</v>
      </c>
      <c r="J6" s="5" t="s">
        <v>65</v>
      </c>
      <c r="K6" s="6"/>
      <c r="L6" s="1">
        <v>1024</v>
      </c>
      <c r="M6" s="7" t="s">
        <v>240</v>
      </c>
      <c r="N6" s="8"/>
      <c r="O6" s="8">
        <v>9</v>
      </c>
      <c r="P6" s="9">
        <v>-7</v>
      </c>
      <c r="Q6" s="8">
        <v>75</v>
      </c>
      <c r="R6" s="8">
        <v>27</v>
      </c>
      <c r="S6" s="9"/>
      <c r="T6" s="25"/>
    </row>
    <row r="7" spans="1:20" ht="42" customHeight="1">
      <c r="A7" s="23">
        <v>43195</v>
      </c>
      <c r="B7" s="13">
        <v>-5</v>
      </c>
      <c r="C7" s="12">
        <v>7</v>
      </c>
      <c r="D7" s="4" t="s">
        <v>241</v>
      </c>
      <c r="E7" s="10">
        <v>6</v>
      </c>
      <c r="F7" s="39">
        <v>5</v>
      </c>
      <c r="G7" s="41" t="s">
        <v>74</v>
      </c>
      <c r="H7" s="15">
        <v>48</v>
      </c>
      <c r="I7" s="4" t="s">
        <v>54</v>
      </c>
      <c r="J7" s="5" t="s">
        <v>58</v>
      </c>
      <c r="K7" s="6"/>
      <c r="L7" s="1">
        <v>1002</v>
      </c>
      <c r="M7" s="7" t="s">
        <v>242</v>
      </c>
      <c r="N7" s="8"/>
      <c r="O7" s="8">
        <v>0.5</v>
      </c>
      <c r="P7" s="9">
        <v>-6</v>
      </c>
      <c r="Q7" s="8">
        <v>89</v>
      </c>
      <c r="R7" s="8">
        <v>97</v>
      </c>
      <c r="S7" s="9" t="s">
        <v>55</v>
      </c>
      <c r="T7" s="25" t="s">
        <v>61</v>
      </c>
    </row>
    <row r="8" spans="1:20" ht="42" customHeight="1">
      <c r="A8" s="23">
        <v>43196</v>
      </c>
      <c r="B8" s="13">
        <v>-5</v>
      </c>
      <c r="C8" s="12">
        <v>2</v>
      </c>
      <c r="D8" s="4" t="s">
        <v>243</v>
      </c>
      <c r="E8" s="10">
        <v>5</v>
      </c>
      <c r="F8" s="39">
        <v>4</v>
      </c>
      <c r="G8" s="41" t="s">
        <v>74</v>
      </c>
      <c r="H8" s="15">
        <v>39</v>
      </c>
      <c r="I8" s="4" t="s">
        <v>58</v>
      </c>
      <c r="J8" s="5" t="s">
        <v>60</v>
      </c>
      <c r="K8" s="6"/>
      <c r="L8" s="1">
        <v>1009</v>
      </c>
      <c r="M8" s="7" t="s">
        <v>244</v>
      </c>
      <c r="N8" s="8"/>
      <c r="O8" s="8">
        <v>1.5</v>
      </c>
      <c r="P8" s="9">
        <v>-6</v>
      </c>
      <c r="Q8" s="8">
        <v>87</v>
      </c>
      <c r="R8" s="8">
        <v>82</v>
      </c>
      <c r="S8" s="9" t="s">
        <v>55</v>
      </c>
      <c r="T8" s="25" t="s">
        <v>61</v>
      </c>
    </row>
    <row r="9" spans="1:20" ht="42" customHeight="1">
      <c r="A9" s="23">
        <v>43197</v>
      </c>
      <c r="B9" s="13">
        <v>-3</v>
      </c>
      <c r="C9" s="12">
        <v>3</v>
      </c>
      <c r="D9" s="4" t="s">
        <v>245</v>
      </c>
      <c r="E9" s="10">
        <v>3</v>
      </c>
      <c r="F9" s="39">
        <v>4</v>
      </c>
      <c r="G9" s="41" t="s">
        <v>66</v>
      </c>
      <c r="H9" s="15">
        <v>37</v>
      </c>
      <c r="I9" s="4" t="s">
        <v>58</v>
      </c>
      <c r="J9" s="5" t="s">
        <v>60</v>
      </c>
      <c r="K9" s="6"/>
      <c r="L9" s="1">
        <v>1015</v>
      </c>
      <c r="M9" s="7" t="s">
        <v>246</v>
      </c>
      <c r="N9" s="8"/>
      <c r="O9" s="8">
        <v>2.5</v>
      </c>
      <c r="P9" s="9">
        <v>-4</v>
      </c>
      <c r="Q9" s="8">
        <v>78</v>
      </c>
      <c r="R9" s="8">
        <v>76</v>
      </c>
      <c r="S9" s="9" t="s">
        <v>55</v>
      </c>
      <c r="T9" s="25" t="s">
        <v>61</v>
      </c>
    </row>
    <row r="10" spans="1:20" ht="42" customHeight="1">
      <c r="A10" s="23">
        <v>43198</v>
      </c>
      <c r="B10" s="13">
        <v>-2</v>
      </c>
      <c r="C10" s="12">
        <v>4</v>
      </c>
      <c r="D10" s="4" t="s">
        <v>245</v>
      </c>
      <c r="E10" s="10">
        <v>3.3</v>
      </c>
      <c r="F10" s="39">
        <v>4</v>
      </c>
      <c r="G10" s="41" t="s">
        <v>66</v>
      </c>
      <c r="H10" s="15">
        <v>33</v>
      </c>
      <c r="I10" s="4" t="s">
        <v>54</v>
      </c>
      <c r="J10" s="5" t="s">
        <v>60</v>
      </c>
      <c r="K10" s="6"/>
      <c r="L10" s="1">
        <v>1024</v>
      </c>
      <c r="M10" s="7" t="s">
        <v>247</v>
      </c>
      <c r="N10" s="8"/>
      <c r="O10" s="8">
        <v>1.5</v>
      </c>
      <c r="P10" s="9">
        <v>-5</v>
      </c>
      <c r="Q10" s="8">
        <v>84</v>
      </c>
      <c r="R10" s="8">
        <v>82</v>
      </c>
      <c r="S10" s="9" t="s">
        <v>55</v>
      </c>
      <c r="T10" s="25" t="s">
        <v>61</v>
      </c>
    </row>
    <row r="11" spans="1:20" ht="42" customHeight="1">
      <c r="A11" s="23">
        <v>43199</v>
      </c>
      <c r="B11" s="13">
        <v>-2</v>
      </c>
      <c r="C11" s="12">
        <v>9</v>
      </c>
      <c r="D11" s="4"/>
      <c r="E11" s="10">
        <v>0</v>
      </c>
      <c r="F11" s="39">
        <v>3</v>
      </c>
      <c r="G11" s="41" t="s">
        <v>57</v>
      </c>
      <c r="H11" s="15">
        <v>29</v>
      </c>
      <c r="I11" s="4" t="s">
        <v>54</v>
      </c>
      <c r="J11" s="5" t="s">
        <v>54</v>
      </c>
      <c r="K11" s="6"/>
      <c r="L11" s="1">
        <v>1016</v>
      </c>
      <c r="M11" s="7" t="s">
        <v>248</v>
      </c>
      <c r="N11" s="8"/>
      <c r="O11" s="8">
        <v>6</v>
      </c>
      <c r="P11" s="9">
        <v>-2</v>
      </c>
      <c r="Q11" s="8">
        <v>79</v>
      </c>
      <c r="R11" s="8">
        <v>55</v>
      </c>
      <c r="S11" s="9"/>
      <c r="T11" s="25" t="s">
        <v>61</v>
      </c>
    </row>
    <row r="12" spans="1:20" ht="42" customHeight="1">
      <c r="A12" s="23">
        <v>43200</v>
      </c>
      <c r="B12" s="13">
        <v>1</v>
      </c>
      <c r="C12" s="12">
        <v>9</v>
      </c>
      <c r="D12" s="4" t="s">
        <v>249</v>
      </c>
      <c r="E12" s="10">
        <v>1.3</v>
      </c>
      <c r="F12" s="39">
        <v>3</v>
      </c>
      <c r="G12" s="41" t="s">
        <v>57</v>
      </c>
      <c r="H12" s="15">
        <v>26</v>
      </c>
      <c r="I12" s="4" t="s">
        <v>54</v>
      </c>
      <c r="J12" s="5" t="s">
        <v>58</v>
      </c>
      <c r="K12" s="6"/>
      <c r="L12" s="1">
        <v>1015</v>
      </c>
      <c r="M12" s="7" t="s">
        <v>250</v>
      </c>
      <c r="N12" s="8"/>
      <c r="O12" s="8"/>
      <c r="P12" s="9">
        <v>2</v>
      </c>
      <c r="Q12" s="8">
        <v>82</v>
      </c>
      <c r="R12" s="8">
        <v>99</v>
      </c>
      <c r="S12" s="9" t="s">
        <v>56</v>
      </c>
      <c r="T12" s="25"/>
    </row>
    <row r="13" spans="1:20" ht="42" customHeight="1">
      <c r="A13" s="23">
        <v>43201</v>
      </c>
      <c r="B13" s="13">
        <v>4</v>
      </c>
      <c r="C13" s="12">
        <v>17</v>
      </c>
      <c r="D13" s="4"/>
      <c r="E13" s="10">
        <v>0</v>
      </c>
      <c r="F13" s="39">
        <v>4</v>
      </c>
      <c r="G13" s="41" t="s">
        <v>73</v>
      </c>
      <c r="H13" s="15">
        <v>31</v>
      </c>
      <c r="I13" s="4" t="s">
        <v>54</v>
      </c>
      <c r="J13" s="5" t="s">
        <v>65</v>
      </c>
      <c r="K13" s="6"/>
      <c r="L13" s="1">
        <v>1011</v>
      </c>
      <c r="M13" s="7" t="s">
        <v>251</v>
      </c>
      <c r="N13" s="8"/>
      <c r="O13" s="8">
        <v>8</v>
      </c>
      <c r="P13" s="9">
        <v>2</v>
      </c>
      <c r="Q13" s="8">
        <v>62</v>
      </c>
      <c r="R13" s="8">
        <v>30</v>
      </c>
      <c r="S13" s="9"/>
      <c r="T13" s="25"/>
    </row>
    <row r="14" spans="1:20" ht="42" customHeight="1">
      <c r="A14" s="23">
        <v>43202</v>
      </c>
      <c r="B14" s="13">
        <v>-1</v>
      </c>
      <c r="C14" s="12">
        <v>3</v>
      </c>
      <c r="D14" s="4" t="s">
        <v>252</v>
      </c>
      <c r="E14" s="10">
        <v>9</v>
      </c>
      <c r="F14" s="39">
        <v>3</v>
      </c>
      <c r="G14" s="41" t="s">
        <v>74</v>
      </c>
      <c r="H14" s="15">
        <v>27</v>
      </c>
      <c r="I14" s="4" t="s">
        <v>58</v>
      </c>
      <c r="J14" s="5" t="s">
        <v>58</v>
      </c>
      <c r="K14" s="6"/>
      <c r="L14" s="1">
        <v>1025</v>
      </c>
      <c r="M14" s="7" t="s">
        <v>253</v>
      </c>
      <c r="N14" s="8"/>
      <c r="O14" s="8"/>
      <c r="P14" s="9">
        <v>-1</v>
      </c>
      <c r="Q14" s="8">
        <v>92</v>
      </c>
      <c r="R14" s="8">
        <v>99</v>
      </c>
      <c r="S14" s="9" t="s">
        <v>55</v>
      </c>
      <c r="T14" s="25" t="s">
        <v>61</v>
      </c>
    </row>
    <row r="15" spans="1:20" ht="42" customHeight="1">
      <c r="A15" s="23">
        <v>43203</v>
      </c>
      <c r="B15" s="13">
        <v>-2</v>
      </c>
      <c r="C15" s="12">
        <v>5</v>
      </c>
      <c r="D15" s="4" t="s">
        <v>254</v>
      </c>
      <c r="E15" s="10">
        <v>0.6</v>
      </c>
      <c r="F15" s="39">
        <v>3</v>
      </c>
      <c r="G15" s="41" t="s">
        <v>74</v>
      </c>
      <c r="H15" s="15">
        <v>28</v>
      </c>
      <c r="I15" s="4" t="s">
        <v>58</v>
      </c>
      <c r="J15" s="5" t="s">
        <v>60</v>
      </c>
      <c r="K15" s="6"/>
      <c r="L15" s="1">
        <v>1031</v>
      </c>
      <c r="M15" s="7" t="s">
        <v>255</v>
      </c>
      <c r="N15" s="8"/>
      <c r="O15" s="8">
        <v>2.5</v>
      </c>
      <c r="P15" s="9">
        <v>-3</v>
      </c>
      <c r="Q15" s="8">
        <v>88</v>
      </c>
      <c r="R15" s="8">
        <v>81</v>
      </c>
      <c r="S15" s="9" t="s">
        <v>55</v>
      </c>
      <c r="T15" s="25"/>
    </row>
    <row r="16" spans="1:20" ht="42" customHeight="1">
      <c r="A16" s="23">
        <v>43204</v>
      </c>
      <c r="B16" s="13">
        <v>-1</v>
      </c>
      <c r="C16" s="12">
        <v>5</v>
      </c>
      <c r="D16" s="4"/>
      <c r="E16" s="10">
        <v>0</v>
      </c>
      <c r="F16" s="39">
        <v>3</v>
      </c>
      <c r="G16" s="41" t="s">
        <v>74</v>
      </c>
      <c r="H16" s="15">
        <v>22</v>
      </c>
      <c r="I16" s="4" t="s">
        <v>58</v>
      </c>
      <c r="J16" s="5" t="s">
        <v>58</v>
      </c>
      <c r="K16" s="6"/>
      <c r="L16" s="1">
        <v>1030</v>
      </c>
      <c r="M16" s="7" t="s">
        <v>250</v>
      </c>
      <c r="N16" s="8"/>
      <c r="O16" s="8"/>
      <c r="P16" s="9">
        <v>-2</v>
      </c>
      <c r="Q16" s="8">
        <v>76</v>
      </c>
      <c r="R16" s="8">
        <v>96</v>
      </c>
      <c r="S16" s="9"/>
      <c r="T16" s="25"/>
    </row>
    <row r="17" spans="1:20" ht="42" customHeight="1">
      <c r="A17" s="23">
        <v>43205</v>
      </c>
      <c r="B17" s="13">
        <v>-2</v>
      </c>
      <c r="C17" s="12">
        <v>3</v>
      </c>
      <c r="D17" s="4" t="s">
        <v>257</v>
      </c>
      <c r="E17" s="10">
        <v>2</v>
      </c>
      <c r="F17" s="39">
        <v>3</v>
      </c>
      <c r="G17" s="41" t="s">
        <v>74</v>
      </c>
      <c r="H17" s="15">
        <v>21</v>
      </c>
      <c r="I17" s="4" t="s">
        <v>54</v>
      </c>
      <c r="J17" s="5" t="s">
        <v>60</v>
      </c>
      <c r="K17" s="6"/>
      <c r="L17" s="1">
        <v>1026</v>
      </c>
      <c r="M17" s="7" t="s">
        <v>258</v>
      </c>
      <c r="N17" s="8"/>
      <c r="O17" s="8">
        <v>1.5</v>
      </c>
      <c r="P17" s="9">
        <v>-2</v>
      </c>
      <c r="Q17" s="8">
        <v>79</v>
      </c>
      <c r="R17" s="8">
        <v>82</v>
      </c>
      <c r="S17" s="9" t="s">
        <v>55</v>
      </c>
      <c r="T17" s="25" t="s">
        <v>61</v>
      </c>
    </row>
    <row r="18" spans="1:20" ht="42" customHeight="1">
      <c r="A18" s="23">
        <v>43206</v>
      </c>
      <c r="B18" s="13">
        <v>-1</v>
      </c>
      <c r="C18" s="12">
        <v>2</v>
      </c>
      <c r="D18" s="4" t="s">
        <v>256</v>
      </c>
      <c r="E18" s="47">
        <v>6</v>
      </c>
      <c r="F18" s="39">
        <v>2</v>
      </c>
      <c r="G18" s="41" t="s">
        <v>74</v>
      </c>
      <c r="H18" s="15">
        <v>18</v>
      </c>
      <c r="I18" s="4" t="s">
        <v>58</v>
      </c>
      <c r="J18" s="5" t="s">
        <v>58</v>
      </c>
      <c r="K18" s="6"/>
      <c r="L18" s="1">
        <v>1023</v>
      </c>
      <c r="M18" s="7" t="s">
        <v>259</v>
      </c>
      <c r="N18" s="8"/>
      <c r="O18" s="8"/>
      <c r="P18" s="9">
        <v>-2</v>
      </c>
      <c r="Q18" s="8">
        <v>92</v>
      </c>
      <c r="R18" s="8">
        <v>100</v>
      </c>
      <c r="S18" s="9" t="s">
        <v>55</v>
      </c>
      <c r="T18" s="25" t="s">
        <v>61</v>
      </c>
    </row>
    <row r="19" spans="1:20" ht="42" customHeight="1">
      <c r="A19" s="23">
        <v>43207</v>
      </c>
      <c r="B19" s="13">
        <v>0</v>
      </c>
      <c r="C19" s="12">
        <v>4</v>
      </c>
      <c r="D19" s="4" t="s">
        <v>260</v>
      </c>
      <c r="E19" s="10">
        <v>1.8</v>
      </c>
      <c r="F19" s="39">
        <v>3</v>
      </c>
      <c r="G19" s="41" t="s">
        <v>74</v>
      </c>
      <c r="H19" s="15">
        <v>21</v>
      </c>
      <c r="I19" s="4" t="s">
        <v>58</v>
      </c>
      <c r="J19" s="5" t="s">
        <v>58</v>
      </c>
      <c r="K19" s="6"/>
      <c r="L19" s="1">
        <v>1023</v>
      </c>
      <c r="M19" s="7" t="s">
        <v>261</v>
      </c>
      <c r="N19" s="8"/>
      <c r="O19" s="8"/>
      <c r="P19" s="9">
        <v>0</v>
      </c>
      <c r="Q19" s="8">
        <v>88</v>
      </c>
      <c r="R19" s="8">
        <v>100</v>
      </c>
      <c r="S19" s="9" t="s">
        <v>55</v>
      </c>
      <c r="T19" s="25"/>
    </row>
    <row r="20" spans="1:20" ht="42" customHeight="1">
      <c r="A20" s="23">
        <v>43208</v>
      </c>
      <c r="B20" s="13">
        <v>2</v>
      </c>
      <c r="C20" s="12">
        <v>8</v>
      </c>
      <c r="D20" s="4" t="s">
        <v>262</v>
      </c>
      <c r="E20" s="10">
        <v>1.1</v>
      </c>
      <c r="F20" s="39">
        <v>2</v>
      </c>
      <c r="G20" s="41" t="s">
        <v>74</v>
      </c>
      <c r="H20" s="15">
        <v>17</v>
      </c>
      <c r="I20" s="4" t="s">
        <v>58</v>
      </c>
      <c r="J20" s="5" t="s">
        <v>58</v>
      </c>
      <c r="K20" s="6"/>
      <c r="L20" s="1">
        <v>1020</v>
      </c>
      <c r="M20" s="7" t="s">
        <v>263</v>
      </c>
      <c r="N20" s="8"/>
      <c r="O20" s="8"/>
      <c r="P20" s="9">
        <v>1</v>
      </c>
      <c r="Q20" s="8">
        <v>90</v>
      </c>
      <c r="R20" s="8">
        <v>100</v>
      </c>
      <c r="S20" s="9" t="s">
        <v>56</v>
      </c>
      <c r="T20" s="25"/>
    </row>
    <row r="21" spans="1:20" ht="42" customHeight="1">
      <c r="A21" s="23">
        <v>43209</v>
      </c>
      <c r="B21" s="13">
        <v>2</v>
      </c>
      <c r="C21" s="12">
        <v>11</v>
      </c>
      <c r="D21" s="4"/>
      <c r="E21" s="10">
        <v>0</v>
      </c>
      <c r="F21" s="39">
        <v>3</v>
      </c>
      <c r="G21" s="41" t="s">
        <v>78</v>
      </c>
      <c r="H21" s="15">
        <v>21</v>
      </c>
      <c r="I21" s="4" t="s">
        <v>58</v>
      </c>
      <c r="J21" s="5" t="s">
        <v>54</v>
      </c>
      <c r="K21" s="6"/>
      <c r="L21" s="1">
        <v>1018</v>
      </c>
      <c r="M21" s="7" t="s">
        <v>264</v>
      </c>
      <c r="N21" s="8"/>
      <c r="O21" s="8">
        <v>6</v>
      </c>
      <c r="P21" s="9">
        <v>1</v>
      </c>
      <c r="Q21" s="8">
        <v>87</v>
      </c>
      <c r="R21" s="8">
        <v>58</v>
      </c>
      <c r="S21" s="9"/>
      <c r="T21" s="25"/>
    </row>
    <row r="22" spans="1:20" ht="42" customHeight="1">
      <c r="A22" s="23">
        <v>43210</v>
      </c>
      <c r="B22" s="13">
        <v>3</v>
      </c>
      <c r="C22" s="12">
        <v>14</v>
      </c>
      <c r="D22" s="4" t="s">
        <v>265</v>
      </c>
      <c r="E22" s="10">
        <v>4.5</v>
      </c>
      <c r="F22" s="39">
        <v>2</v>
      </c>
      <c r="G22" s="41" t="s">
        <v>66</v>
      </c>
      <c r="H22" s="15">
        <v>19</v>
      </c>
      <c r="I22" s="4" t="s">
        <v>54</v>
      </c>
      <c r="J22" s="5" t="s">
        <v>54</v>
      </c>
      <c r="K22" s="6"/>
      <c r="L22" s="1">
        <v>1017</v>
      </c>
      <c r="M22" s="7" t="s">
        <v>266</v>
      </c>
      <c r="N22" s="8"/>
      <c r="O22" s="8">
        <v>4</v>
      </c>
      <c r="P22" s="9">
        <v>2</v>
      </c>
      <c r="Q22" s="8">
        <v>78</v>
      </c>
      <c r="R22" s="8">
        <v>72</v>
      </c>
      <c r="S22" s="9" t="s">
        <v>56</v>
      </c>
      <c r="T22" s="25"/>
    </row>
    <row r="23" spans="1:20" ht="42" customHeight="1">
      <c r="A23" s="23">
        <v>43211</v>
      </c>
      <c r="B23" s="13">
        <v>4</v>
      </c>
      <c r="C23" s="12">
        <v>14</v>
      </c>
      <c r="D23" s="4"/>
      <c r="E23" s="10">
        <v>0</v>
      </c>
      <c r="F23" s="39">
        <v>3</v>
      </c>
      <c r="G23" s="41" t="s">
        <v>74</v>
      </c>
      <c r="H23" s="15">
        <v>22</v>
      </c>
      <c r="I23" s="4" t="s">
        <v>54</v>
      </c>
      <c r="J23" s="5" t="s">
        <v>65</v>
      </c>
      <c r="K23" s="6"/>
      <c r="L23" s="1">
        <v>1016</v>
      </c>
      <c r="M23" s="7" t="s">
        <v>267</v>
      </c>
      <c r="N23" s="8"/>
      <c r="O23" s="8">
        <v>9</v>
      </c>
      <c r="P23" s="9">
        <v>2</v>
      </c>
      <c r="Q23" s="8">
        <v>69</v>
      </c>
      <c r="R23" s="8">
        <v>27</v>
      </c>
      <c r="S23" s="9"/>
      <c r="T23" s="25"/>
    </row>
    <row r="24" spans="1:20" ht="42" customHeight="1">
      <c r="A24" s="23">
        <v>43212</v>
      </c>
      <c r="B24" s="13">
        <v>-1</v>
      </c>
      <c r="C24" s="12">
        <v>6</v>
      </c>
      <c r="D24" s="4"/>
      <c r="E24" s="10">
        <v>0</v>
      </c>
      <c r="F24" s="39">
        <v>3</v>
      </c>
      <c r="G24" s="41" t="s">
        <v>74</v>
      </c>
      <c r="H24" s="15">
        <v>28</v>
      </c>
      <c r="I24" s="4" t="s">
        <v>54</v>
      </c>
      <c r="J24" s="5" t="s">
        <v>60</v>
      </c>
      <c r="K24" s="6"/>
      <c r="L24" s="1">
        <v>1023</v>
      </c>
      <c r="M24" s="7" t="s">
        <v>268</v>
      </c>
      <c r="N24" s="8"/>
      <c r="O24" s="8">
        <v>1</v>
      </c>
      <c r="P24" s="9">
        <v>-1</v>
      </c>
      <c r="Q24" s="8">
        <v>76</v>
      </c>
      <c r="R24" s="8">
        <v>85</v>
      </c>
      <c r="S24" s="9"/>
      <c r="T24" s="25"/>
    </row>
    <row r="25" spans="1:20" ht="42" customHeight="1">
      <c r="A25" s="23">
        <v>43213</v>
      </c>
      <c r="B25" s="13">
        <v>-1</v>
      </c>
      <c r="C25" s="12">
        <v>8</v>
      </c>
      <c r="D25" s="4"/>
      <c r="E25" s="10">
        <v>0</v>
      </c>
      <c r="F25" s="39">
        <v>3</v>
      </c>
      <c r="G25" s="41" t="s">
        <v>66</v>
      </c>
      <c r="H25" s="15">
        <v>25</v>
      </c>
      <c r="I25" s="4" t="s">
        <v>54</v>
      </c>
      <c r="J25" s="5" t="s">
        <v>54</v>
      </c>
      <c r="K25" s="6"/>
      <c r="L25" s="1">
        <v>1027</v>
      </c>
      <c r="M25" s="7" t="s">
        <v>269</v>
      </c>
      <c r="N25" s="8"/>
      <c r="O25" s="8">
        <v>5</v>
      </c>
      <c r="P25" s="9">
        <v>-1</v>
      </c>
      <c r="Q25" s="8">
        <v>72</v>
      </c>
      <c r="R25" s="8">
        <v>49</v>
      </c>
      <c r="S25" s="9"/>
      <c r="T25" s="25"/>
    </row>
    <row r="26" spans="1:20" ht="42" customHeight="1">
      <c r="A26" s="23">
        <v>43214</v>
      </c>
      <c r="B26" s="13">
        <v>-2</v>
      </c>
      <c r="C26" s="12">
        <v>9</v>
      </c>
      <c r="D26" s="4"/>
      <c r="E26" s="10">
        <v>0</v>
      </c>
      <c r="F26" s="39">
        <v>3</v>
      </c>
      <c r="G26" s="41" t="s">
        <v>74</v>
      </c>
      <c r="H26" s="15">
        <v>22</v>
      </c>
      <c r="I26" s="4" t="s">
        <v>54</v>
      </c>
      <c r="J26" s="5" t="s">
        <v>54</v>
      </c>
      <c r="K26" s="6"/>
      <c r="L26" s="1">
        <v>1016</v>
      </c>
      <c r="M26" s="7" t="s">
        <v>270</v>
      </c>
      <c r="N26" s="8"/>
      <c r="O26" s="8">
        <v>4.5</v>
      </c>
      <c r="P26" s="9">
        <v>-3</v>
      </c>
      <c r="Q26" s="8">
        <v>69</v>
      </c>
      <c r="R26" s="8">
        <v>69</v>
      </c>
      <c r="S26" s="9"/>
      <c r="T26" s="25"/>
    </row>
    <row r="27" spans="1:20" ht="42" customHeight="1">
      <c r="A27" s="23">
        <v>43215</v>
      </c>
      <c r="B27" s="13">
        <v>-3</v>
      </c>
      <c r="C27" s="12">
        <v>9</v>
      </c>
      <c r="D27" s="4"/>
      <c r="E27" s="10">
        <v>0</v>
      </c>
      <c r="F27" s="39">
        <v>3</v>
      </c>
      <c r="G27" s="41" t="s">
        <v>78</v>
      </c>
      <c r="H27" s="15">
        <v>27</v>
      </c>
      <c r="I27" s="4" t="s">
        <v>54</v>
      </c>
      <c r="J27" s="5" t="s">
        <v>54</v>
      </c>
      <c r="K27" s="6"/>
      <c r="L27" s="1">
        <v>1018</v>
      </c>
      <c r="M27" s="7" t="s">
        <v>271</v>
      </c>
      <c r="N27" s="8"/>
      <c r="O27" s="8">
        <v>6</v>
      </c>
      <c r="P27" s="9">
        <v>-5</v>
      </c>
      <c r="Q27" s="8">
        <v>72</v>
      </c>
      <c r="R27" s="8">
        <v>54</v>
      </c>
      <c r="S27" s="9"/>
      <c r="T27" s="25"/>
    </row>
    <row r="28" spans="1:18" ht="42" customHeight="1">
      <c r="A28" s="23">
        <v>43216</v>
      </c>
      <c r="B28" s="49">
        <v>-5</v>
      </c>
      <c r="C28" s="50">
        <v>8</v>
      </c>
      <c r="E28" s="51">
        <v>0</v>
      </c>
      <c r="F28" s="52">
        <v>3</v>
      </c>
      <c r="G28" s="53" t="s">
        <v>69</v>
      </c>
      <c r="H28" s="54">
        <v>26</v>
      </c>
      <c r="I28" s="56" t="s">
        <v>67</v>
      </c>
      <c r="J28" s="57" t="s">
        <v>65</v>
      </c>
      <c r="L28" s="55">
        <v>1021</v>
      </c>
      <c r="M28" s="58" t="s">
        <v>272</v>
      </c>
      <c r="O28" s="59">
        <v>12</v>
      </c>
      <c r="P28" s="60">
        <v>-6</v>
      </c>
      <c r="Q28" s="59">
        <v>55</v>
      </c>
      <c r="R28" s="59">
        <v>11</v>
      </c>
    </row>
    <row r="29" spans="1:20" ht="42" customHeight="1">
      <c r="A29" s="23">
        <v>43217</v>
      </c>
      <c r="B29" s="13">
        <v>-5</v>
      </c>
      <c r="C29" s="12">
        <v>11</v>
      </c>
      <c r="D29" s="4"/>
      <c r="E29" s="10">
        <v>0</v>
      </c>
      <c r="F29" s="39">
        <v>3</v>
      </c>
      <c r="G29" s="41" t="s">
        <v>72</v>
      </c>
      <c r="H29" s="15">
        <v>26</v>
      </c>
      <c r="I29" s="4" t="s">
        <v>67</v>
      </c>
      <c r="J29" s="5" t="s">
        <v>70</v>
      </c>
      <c r="K29" s="6"/>
      <c r="L29" s="1">
        <v>1013</v>
      </c>
      <c r="M29" s="7" t="s">
        <v>273</v>
      </c>
      <c r="N29" s="8"/>
      <c r="O29" s="8">
        <v>12.5</v>
      </c>
      <c r="P29" s="9">
        <v>-6</v>
      </c>
      <c r="Q29" s="8">
        <v>48</v>
      </c>
      <c r="R29" s="8">
        <v>8</v>
      </c>
      <c r="S29" s="9"/>
      <c r="T29" s="25"/>
    </row>
    <row r="30" spans="1:20" ht="42" customHeight="1">
      <c r="A30" s="23">
        <v>43218</v>
      </c>
      <c r="B30" s="13">
        <v>0</v>
      </c>
      <c r="C30" s="12">
        <v>16</v>
      </c>
      <c r="D30" s="4"/>
      <c r="E30" s="10">
        <v>0</v>
      </c>
      <c r="F30" s="39">
        <v>3</v>
      </c>
      <c r="G30" s="41" t="s">
        <v>64</v>
      </c>
      <c r="H30" s="15">
        <v>21</v>
      </c>
      <c r="I30" s="4" t="s">
        <v>67</v>
      </c>
      <c r="J30" s="5" t="s">
        <v>65</v>
      </c>
      <c r="K30" s="6"/>
      <c r="L30" s="1">
        <v>1006</v>
      </c>
      <c r="M30" s="7" t="s">
        <v>274</v>
      </c>
      <c r="N30" s="8"/>
      <c r="O30" s="8">
        <v>12</v>
      </c>
      <c r="P30" s="9">
        <v>-2</v>
      </c>
      <c r="Q30" s="8">
        <v>56</v>
      </c>
      <c r="R30" s="8">
        <v>12</v>
      </c>
      <c r="S30" s="9"/>
      <c r="T30" s="25"/>
    </row>
    <row r="31" spans="1:20" ht="42" customHeight="1">
      <c r="A31" s="23">
        <v>43219</v>
      </c>
      <c r="B31" s="13">
        <v>6</v>
      </c>
      <c r="C31" s="12">
        <v>15</v>
      </c>
      <c r="D31" s="4" t="s">
        <v>77</v>
      </c>
      <c r="E31" s="10">
        <v>2</v>
      </c>
      <c r="F31" s="39">
        <v>4</v>
      </c>
      <c r="G31" s="41" t="s">
        <v>73</v>
      </c>
      <c r="H31" s="15">
        <v>34</v>
      </c>
      <c r="I31" s="4" t="s">
        <v>54</v>
      </c>
      <c r="J31" s="5" t="s">
        <v>54</v>
      </c>
      <c r="K31" s="6"/>
      <c r="L31" s="1">
        <v>1004</v>
      </c>
      <c r="M31" s="7" t="s">
        <v>275</v>
      </c>
      <c r="N31" s="8"/>
      <c r="O31" s="8">
        <v>5</v>
      </c>
      <c r="P31" s="9">
        <v>4</v>
      </c>
      <c r="Q31" s="8">
        <v>67</v>
      </c>
      <c r="R31" s="8">
        <v>65</v>
      </c>
      <c r="S31" s="9" t="s">
        <v>56</v>
      </c>
      <c r="T31" s="25"/>
    </row>
    <row r="32" spans="1:20" ht="42" customHeight="1">
      <c r="A32" s="23">
        <v>43220</v>
      </c>
      <c r="B32" s="13">
        <v>1</v>
      </c>
      <c r="C32" s="12">
        <v>11</v>
      </c>
      <c r="D32" s="4" t="s">
        <v>276</v>
      </c>
      <c r="E32" s="10">
        <v>1.3</v>
      </c>
      <c r="F32" s="39">
        <v>3</v>
      </c>
      <c r="G32" s="41" t="s">
        <v>74</v>
      </c>
      <c r="H32" s="15">
        <v>23</v>
      </c>
      <c r="I32" s="4" t="s">
        <v>54</v>
      </c>
      <c r="J32" s="5" t="s">
        <v>60</v>
      </c>
      <c r="K32" s="6"/>
      <c r="L32" s="1">
        <v>1011</v>
      </c>
      <c r="M32" s="7" t="s">
        <v>277</v>
      </c>
      <c r="N32" s="8"/>
      <c r="O32" s="8">
        <v>2</v>
      </c>
      <c r="P32" s="9">
        <v>0</v>
      </c>
      <c r="Q32" s="8">
        <v>75</v>
      </c>
      <c r="R32" s="8">
        <v>85</v>
      </c>
      <c r="S32" s="9" t="s">
        <v>56</v>
      </c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3" t="s">
        <v>22</v>
      </c>
      <c r="B100" s="63"/>
      <c r="C100" s="63"/>
      <c r="D100" s="16">
        <f>AVERAGE(B3:B33,C3:C33)</f>
        <v>3.8666666666666667</v>
      </c>
      <c r="E100" s="63" t="s">
        <v>31</v>
      </c>
      <c r="F100" s="63"/>
      <c r="G100" s="63"/>
      <c r="H100" s="63"/>
      <c r="I100" s="17">
        <f>SUM(E3:E33)</f>
        <v>51.599999999999994</v>
      </c>
      <c r="J100" s="63" t="s">
        <v>38</v>
      </c>
      <c r="K100" s="63"/>
      <c r="L100" s="18">
        <f>SUM(O3:O33)</f>
        <v>120.5</v>
      </c>
    </row>
    <row r="101" spans="1:12" ht="30" customHeight="1">
      <c r="A101" s="63" t="s">
        <v>27</v>
      </c>
      <c r="B101" s="63"/>
      <c r="C101" s="63"/>
      <c r="D101" s="16">
        <f>AVERAGE(B3:B33)</f>
        <v>-0.6666666666666666</v>
      </c>
      <c r="E101" s="63" t="s">
        <v>32</v>
      </c>
      <c r="F101" s="63"/>
      <c r="G101" s="63"/>
      <c r="H101" s="63"/>
      <c r="I101" s="17">
        <f>AVERAGE(E3:E33)</f>
        <v>1.7199999999999998</v>
      </c>
      <c r="J101" s="63" t="s">
        <v>39</v>
      </c>
      <c r="K101" s="63"/>
      <c r="L101" s="18">
        <f>COUNTIF(R3:R33,"&lt;31")</f>
        <v>6</v>
      </c>
    </row>
    <row r="102" spans="1:12" ht="30" customHeight="1">
      <c r="A102" s="63" t="s">
        <v>28</v>
      </c>
      <c r="B102" s="63"/>
      <c r="C102" s="63"/>
      <c r="D102" s="16">
        <f>AVERAGE(C3:C33)</f>
        <v>8.4</v>
      </c>
      <c r="E102" s="63" t="s">
        <v>33</v>
      </c>
      <c r="F102" s="63"/>
      <c r="G102" s="63"/>
      <c r="H102" s="63"/>
      <c r="I102" s="17">
        <f>MAX(E3:E33)</f>
        <v>9</v>
      </c>
      <c r="J102" s="63" t="s">
        <v>41</v>
      </c>
      <c r="K102" s="63"/>
      <c r="L102" s="18">
        <f>COUNTIF(C3:C33,"&gt;19")</f>
        <v>0</v>
      </c>
    </row>
    <row r="103" spans="1:12" ht="30" customHeight="1">
      <c r="A103" s="63" t="s">
        <v>23</v>
      </c>
      <c r="B103" s="63"/>
      <c r="C103" s="63"/>
      <c r="D103" s="18">
        <f>MAX(B3:B33,C3:C33)</f>
        <v>19</v>
      </c>
      <c r="E103" s="63" t="s">
        <v>34</v>
      </c>
      <c r="F103" s="63"/>
      <c r="G103" s="63"/>
      <c r="H103" s="63"/>
      <c r="I103" s="18">
        <f>COUNTA(S3:S33)</f>
        <v>16</v>
      </c>
      <c r="J103" s="63" t="s">
        <v>37</v>
      </c>
      <c r="K103" s="63"/>
      <c r="L103" s="18">
        <f>COUNTA(N3:N33)</f>
        <v>0</v>
      </c>
    </row>
    <row r="104" spans="1:12" ht="30" customHeight="1">
      <c r="A104" s="63" t="s">
        <v>24</v>
      </c>
      <c r="B104" s="63"/>
      <c r="C104" s="63"/>
      <c r="D104" s="18">
        <f>MIN(B3:B33,C3:C33)</f>
        <v>-6</v>
      </c>
      <c r="E104" s="63" t="s">
        <v>35</v>
      </c>
      <c r="F104" s="63"/>
      <c r="G104" s="63"/>
      <c r="H104" s="63"/>
      <c r="I104" s="18">
        <f>COUNTIF(S3:S33,"R")</f>
        <v>6</v>
      </c>
      <c r="J104" s="63" t="s">
        <v>45</v>
      </c>
      <c r="K104" s="63"/>
      <c r="L104" s="43">
        <f>AVERAGE(F3:F33)</f>
        <v>3.1666666666666665</v>
      </c>
    </row>
    <row r="105" spans="1:12" ht="30" customHeight="1">
      <c r="A105" s="63" t="s">
        <v>26</v>
      </c>
      <c r="B105" s="63"/>
      <c r="C105" s="63"/>
      <c r="D105" s="18">
        <f>MAX(B3:B33)</f>
        <v>6</v>
      </c>
      <c r="E105" s="63" t="s">
        <v>36</v>
      </c>
      <c r="F105" s="63"/>
      <c r="G105" s="63"/>
      <c r="H105" s="63"/>
      <c r="I105" s="18">
        <f>COUNTIF(S3:S33,"S")</f>
        <v>10</v>
      </c>
      <c r="J105" s="63" t="s">
        <v>46</v>
      </c>
      <c r="K105" s="63"/>
      <c r="L105" s="43">
        <f>AVERAGE(H3:H33)</f>
        <v>26.666666666666668</v>
      </c>
    </row>
    <row r="106" spans="1:12" ht="30" customHeight="1">
      <c r="A106" s="63" t="s">
        <v>25</v>
      </c>
      <c r="B106" s="63"/>
      <c r="C106" s="63"/>
      <c r="D106" s="18">
        <f>MIN(C3:C33)</f>
        <v>2</v>
      </c>
      <c r="E106" s="63" t="s">
        <v>50</v>
      </c>
      <c r="F106" s="63"/>
      <c r="G106" s="63"/>
      <c r="H106" s="63"/>
      <c r="I106" s="18">
        <f>COUNTIF(F3:F33,"&gt;5")</f>
        <v>0</v>
      </c>
      <c r="J106" s="63" t="s">
        <v>47</v>
      </c>
      <c r="K106" s="63"/>
      <c r="L106" s="19">
        <v>7</v>
      </c>
    </row>
    <row r="107" spans="1:12" ht="30" customHeight="1">
      <c r="A107" s="63" t="s">
        <v>29</v>
      </c>
      <c r="B107" s="63"/>
      <c r="C107" s="63"/>
      <c r="D107" s="18">
        <f>COUNTIF(B3:B33,"&lt;1")</f>
        <v>20</v>
      </c>
      <c r="E107" s="63" t="s">
        <v>42</v>
      </c>
      <c r="F107" s="63"/>
      <c r="G107" s="63"/>
      <c r="H107" s="63"/>
      <c r="I107" s="17">
        <f>MAX(H3:H33)</f>
        <v>48</v>
      </c>
      <c r="J107" s="63" t="s">
        <v>48</v>
      </c>
      <c r="K107" s="63"/>
      <c r="L107" s="19">
        <v>23.6</v>
      </c>
    </row>
    <row r="108" spans="1:12" ht="30" customHeight="1">
      <c r="A108" s="63" t="s">
        <v>30</v>
      </c>
      <c r="B108" s="63"/>
      <c r="C108" s="63"/>
      <c r="D108" s="18">
        <f>COUNTIF(C3:C33,"&lt;1")</f>
        <v>0</v>
      </c>
      <c r="E108" s="63" t="s">
        <v>43</v>
      </c>
      <c r="F108" s="63"/>
      <c r="G108" s="63"/>
      <c r="H108" s="63"/>
      <c r="I108" s="18">
        <f>MAX(L3:L33)</f>
        <v>1031</v>
      </c>
      <c r="J108" s="63" t="s">
        <v>49</v>
      </c>
      <c r="K108" s="63"/>
      <c r="L108" s="19">
        <v>28</v>
      </c>
    </row>
    <row r="109" spans="1:12" ht="30" customHeight="1">
      <c r="A109" s="63" t="s">
        <v>40</v>
      </c>
      <c r="B109" s="63"/>
      <c r="C109" s="63"/>
      <c r="D109" s="18">
        <f>MIN(P3:P33)</f>
        <v>-7</v>
      </c>
      <c r="E109" s="63" t="s">
        <v>44</v>
      </c>
      <c r="F109" s="63"/>
      <c r="G109" s="63"/>
      <c r="H109" s="63"/>
      <c r="I109" s="18">
        <f>MIN(L3:L33)</f>
        <v>1002</v>
      </c>
      <c r="J109" s="63"/>
      <c r="K109" s="63"/>
      <c r="L109" s="19"/>
    </row>
  </sheetData>
  <sheetProtection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7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64" t="s">
        <v>16</v>
      </c>
      <c r="C1" s="65"/>
      <c r="D1" s="64" t="s">
        <v>17</v>
      </c>
      <c r="E1" s="65"/>
      <c r="F1" s="64" t="s">
        <v>15</v>
      </c>
      <c r="G1" s="74"/>
      <c r="H1" s="75"/>
      <c r="I1" s="64" t="s">
        <v>1</v>
      </c>
      <c r="J1" s="65"/>
      <c r="K1" s="70" t="s">
        <v>8</v>
      </c>
      <c r="L1" s="68" t="s">
        <v>10</v>
      </c>
      <c r="M1" s="72" t="s">
        <v>2</v>
      </c>
      <c r="N1" s="76" t="s">
        <v>19</v>
      </c>
      <c r="O1" s="76" t="s">
        <v>20</v>
      </c>
      <c r="P1" s="66" t="s">
        <v>21</v>
      </c>
      <c r="Q1" s="76" t="s">
        <v>14</v>
      </c>
      <c r="R1" s="76" t="s">
        <v>51</v>
      </c>
      <c r="S1" s="66" t="s">
        <v>52</v>
      </c>
      <c r="T1" s="78" t="s">
        <v>53</v>
      </c>
    </row>
    <row r="2" spans="1:20" ht="42" customHeight="1">
      <c r="A2" s="22" t="s">
        <v>79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1"/>
      <c r="L2" s="69"/>
      <c r="M2" s="73"/>
      <c r="N2" s="77"/>
      <c r="O2" s="77"/>
      <c r="P2" s="67"/>
      <c r="Q2" s="82"/>
      <c r="R2" s="80"/>
      <c r="S2" s="81"/>
      <c r="T2" s="79"/>
    </row>
    <row r="3" spans="1:20" ht="42" customHeight="1">
      <c r="A3" s="23">
        <v>43221</v>
      </c>
      <c r="B3" s="13">
        <v>5</v>
      </c>
      <c r="C3" s="12">
        <v>10</v>
      </c>
      <c r="D3" s="4" t="s">
        <v>278</v>
      </c>
      <c r="E3" s="10">
        <v>0.4</v>
      </c>
      <c r="F3" s="39">
        <v>2</v>
      </c>
      <c r="G3" s="41" t="s">
        <v>69</v>
      </c>
      <c r="H3" s="15">
        <v>18</v>
      </c>
      <c r="I3" s="4" t="s">
        <v>58</v>
      </c>
      <c r="J3" s="5" t="s">
        <v>60</v>
      </c>
      <c r="K3" s="6"/>
      <c r="L3" s="1">
        <v>1013</v>
      </c>
      <c r="M3" s="7" t="s">
        <v>279</v>
      </c>
      <c r="N3" s="8"/>
      <c r="O3" s="8">
        <v>1</v>
      </c>
      <c r="P3" s="9">
        <v>4</v>
      </c>
      <c r="Q3" s="8">
        <v>81</v>
      </c>
      <c r="R3" s="20">
        <v>92</v>
      </c>
      <c r="S3" s="48" t="s">
        <v>56</v>
      </c>
      <c r="T3" s="24"/>
    </row>
    <row r="4" spans="1:20" ht="42" customHeight="1">
      <c r="A4" s="23">
        <v>43222</v>
      </c>
      <c r="B4" s="13">
        <v>2</v>
      </c>
      <c r="C4" s="12">
        <v>7</v>
      </c>
      <c r="D4" s="4" t="s">
        <v>280</v>
      </c>
      <c r="E4" s="10">
        <v>22</v>
      </c>
      <c r="F4" s="39">
        <v>3</v>
      </c>
      <c r="G4" s="41" t="s">
        <v>74</v>
      </c>
      <c r="H4" s="15">
        <v>23</v>
      </c>
      <c r="I4" s="4" t="s">
        <v>58</v>
      </c>
      <c r="J4" s="5" t="s">
        <v>58</v>
      </c>
      <c r="K4" s="6"/>
      <c r="L4" s="1">
        <v>1008</v>
      </c>
      <c r="M4" s="7" t="s">
        <v>281</v>
      </c>
      <c r="N4" s="8"/>
      <c r="O4" s="8">
        <v>0.5</v>
      </c>
      <c r="P4" s="9">
        <v>1</v>
      </c>
      <c r="Q4" s="8">
        <v>93</v>
      </c>
      <c r="R4" s="8">
        <v>96</v>
      </c>
      <c r="S4" s="9" t="s">
        <v>56</v>
      </c>
      <c r="T4" s="25"/>
    </row>
    <row r="5" spans="1:20" ht="42" customHeight="1">
      <c r="A5" s="23">
        <v>43223</v>
      </c>
      <c r="B5" s="13">
        <v>1</v>
      </c>
      <c r="C5" s="12">
        <v>11</v>
      </c>
      <c r="D5" s="4" t="s">
        <v>62</v>
      </c>
      <c r="E5" s="10">
        <v>0.3</v>
      </c>
      <c r="F5" s="39">
        <v>3</v>
      </c>
      <c r="G5" s="41" t="s">
        <v>66</v>
      </c>
      <c r="H5" s="15">
        <v>29</v>
      </c>
      <c r="I5" s="4" t="s">
        <v>67</v>
      </c>
      <c r="J5" s="5" t="s">
        <v>54</v>
      </c>
      <c r="K5" s="6"/>
      <c r="L5" s="1">
        <v>1020</v>
      </c>
      <c r="M5" s="7" t="s">
        <v>282</v>
      </c>
      <c r="N5" s="8"/>
      <c r="O5" s="8">
        <v>4.5</v>
      </c>
      <c r="P5" s="9">
        <v>1</v>
      </c>
      <c r="Q5" s="8">
        <v>81</v>
      </c>
      <c r="R5" s="8">
        <v>67</v>
      </c>
      <c r="S5" s="9"/>
      <c r="T5" s="25"/>
    </row>
    <row r="6" spans="1:20" ht="42" customHeight="1">
      <c r="A6" s="23">
        <v>43224</v>
      </c>
      <c r="B6" s="13">
        <v>4</v>
      </c>
      <c r="C6" s="12">
        <v>13</v>
      </c>
      <c r="D6" s="4"/>
      <c r="E6" s="10">
        <v>0</v>
      </c>
      <c r="F6" s="39">
        <v>6</v>
      </c>
      <c r="G6" s="41" t="s">
        <v>57</v>
      </c>
      <c r="H6" s="15">
        <v>57</v>
      </c>
      <c r="I6" s="4" t="s">
        <v>54</v>
      </c>
      <c r="J6" s="5" t="s">
        <v>60</v>
      </c>
      <c r="K6" s="6"/>
      <c r="L6" s="1">
        <v>1003</v>
      </c>
      <c r="M6" s="7" t="s">
        <v>283</v>
      </c>
      <c r="N6" s="8"/>
      <c r="O6" s="8">
        <v>1</v>
      </c>
      <c r="P6" s="9">
        <v>3</v>
      </c>
      <c r="Q6" s="8">
        <v>82</v>
      </c>
      <c r="R6" s="8">
        <v>86</v>
      </c>
      <c r="S6" s="9"/>
      <c r="T6" s="25"/>
    </row>
    <row r="7" spans="1:20" ht="42" customHeight="1">
      <c r="A7" s="23">
        <v>43225</v>
      </c>
      <c r="B7" s="13">
        <v>2</v>
      </c>
      <c r="C7" s="12">
        <v>10</v>
      </c>
      <c r="D7" s="4" t="s">
        <v>284</v>
      </c>
      <c r="E7" s="10">
        <v>1.3</v>
      </c>
      <c r="F7" s="39">
        <v>5</v>
      </c>
      <c r="G7" s="41" t="s">
        <v>57</v>
      </c>
      <c r="H7" s="15">
        <v>46</v>
      </c>
      <c r="I7" s="4" t="s">
        <v>54</v>
      </c>
      <c r="J7" s="5" t="s">
        <v>54</v>
      </c>
      <c r="K7" s="6"/>
      <c r="L7" s="1">
        <v>1000</v>
      </c>
      <c r="M7" s="7" t="s">
        <v>285</v>
      </c>
      <c r="N7" s="8"/>
      <c r="O7" s="8">
        <v>4</v>
      </c>
      <c r="P7" s="9">
        <v>1</v>
      </c>
      <c r="Q7" s="8">
        <v>76</v>
      </c>
      <c r="R7" s="8">
        <v>72</v>
      </c>
      <c r="S7" s="9" t="s">
        <v>56</v>
      </c>
      <c r="T7" s="25"/>
    </row>
    <row r="8" spans="1:20" ht="42" customHeight="1">
      <c r="A8" s="23">
        <v>43226</v>
      </c>
      <c r="B8" s="13">
        <v>1</v>
      </c>
      <c r="C8" s="12">
        <v>8</v>
      </c>
      <c r="D8" s="4"/>
      <c r="E8" s="10">
        <v>0</v>
      </c>
      <c r="F8" s="39">
        <v>4</v>
      </c>
      <c r="G8" s="41" t="s">
        <v>57</v>
      </c>
      <c r="H8" s="15">
        <v>36</v>
      </c>
      <c r="I8" s="4" t="s">
        <v>54</v>
      </c>
      <c r="J8" s="5" t="s">
        <v>60</v>
      </c>
      <c r="K8" s="6"/>
      <c r="L8" s="1">
        <v>1009</v>
      </c>
      <c r="M8" s="7" t="s">
        <v>286</v>
      </c>
      <c r="N8" s="8"/>
      <c r="O8" s="8">
        <v>1.5</v>
      </c>
      <c r="P8" s="9">
        <v>1</v>
      </c>
      <c r="Q8" s="8">
        <v>83</v>
      </c>
      <c r="R8" s="8">
        <v>90</v>
      </c>
      <c r="S8" s="9"/>
      <c r="T8" s="25"/>
    </row>
    <row r="9" spans="1:20" ht="42" customHeight="1">
      <c r="A9" s="23">
        <v>43227</v>
      </c>
      <c r="B9" s="13">
        <v>1</v>
      </c>
      <c r="C9" s="12">
        <v>8</v>
      </c>
      <c r="D9" s="4" t="s">
        <v>287</v>
      </c>
      <c r="E9" s="10">
        <v>6.7</v>
      </c>
      <c r="F9" s="39">
        <v>4</v>
      </c>
      <c r="G9" s="41" t="s">
        <v>66</v>
      </c>
      <c r="H9" s="15">
        <v>37</v>
      </c>
      <c r="I9" s="4" t="s">
        <v>58</v>
      </c>
      <c r="J9" s="5" t="s">
        <v>60</v>
      </c>
      <c r="K9" s="6"/>
      <c r="L9" s="1">
        <v>1014</v>
      </c>
      <c r="M9" s="7" t="s">
        <v>288</v>
      </c>
      <c r="N9" s="8"/>
      <c r="O9" s="8">
        <v>3</v>
      </c>
      <c r="P9" s="9">
        <v>0</v>
      </c>
      <c r="Q9" s="8">
        <v>71</v>
      </c>
      <c r="R9" s="8">
        <v>71</v>
      </c>
      <c r="S9" s="9" t="s">
        <v>56</v>
      </c>
      <c r="T9" s="25"/>
    </row>
    <row r="10" spans="1:20" ht="42" customHeight="1">
      <c r="A10" s="23">
        <v>43228</v>
      </c>
      <c r="B10" s="13">
        <v>1</v>
      </c>
      <c r="C10" s="12">
        <v>14</v>
      </c>
      <c r="D10" s="4"/>
      <c r="E10" s="10">
        <v>0</v>
      </c>
      <c r="F10" s="39">
        <v>3</v>
      </c>
      <c r="G10" s="41" t="s">
        <v>57</v>
      </c>
      <c r="H10" s="15">
        <v>29</v>
      </c>
      <c r="I10" s="4" t="s">
        <v>67</v>
      </c>
      <c r="J10" s="5" t="s">
        <v>65</v>
      </c>
      <c r="K10" s="6"/>
      <c r="L10" s="1">
        <v>1021</v>
      </c>
      <c r="M10" s="7" t="s">
        <v>289</v>
      </c>
      <c r="N10" s="8"/>
      <c r="O10" s="8">
        <v>11</v>
      </c>
      <c r="P10" s="9">
        <v>0</v>
      </c>
      <c r="Q10" s="8">
        <v>60</v>
      </c>
      <c r="R10" s="8">
        <v>25</v>
      </c>
      <c r="S10" s="9"/>
      <c r="T10" s="25"/>
    </row>
    <row r="11" spans="1:20" ht="42" customHeight="1">
      <c r="A11" s="23">
        <v>43229</v>
      </c>
      <c r="B11" s="13">
        <v>8</v>
      </c>
      <c r="C11" s="12">
        <v>23</v>
      </c>
      <c r="D11" s="4"/>
      <c r="E11" s="10">
        <v>0</v>
      </c>
      <c r="F11" s="39">
        <v>4</v>
      </c>
      <c r="G11" s="41" t="s">
        <v>64</v>
      </c>
      <c r="H11" s="15">
        <v>38</v>
      </c>
      <c r="I11" s="4" t="s">
        <v>54</v>
      </c>
      <c r="J11" s="5" t="s">
        <v>70</v>
      </c>
      <c r="K11" s="6"/>
      <c r="L11" s="1">
        <v>1017</v>
      </c>
      <c r="M11" s="7" t="s">
        <v>290</v>
      </c>
      <c r="N11" s="8"/>
      <c r="O11" s="8">
        <v>12.5</v>
      </c>
      <c r="P11" s="9">
        <v>5</v>
      </c>
      <c r="Q11" s="8">
        <v>40</v>
      </c>
      <c r="R11" s="8">
        <v>5</v>
      </c>
      <c r="S11" s="9"/>
      <c r="T11" s="25"/>
    </row>
    <row r="12" spans="1:20" ht="42" customHeight="1">
      <c r="A12" s="23">
        <v>43230</v>
      </c>
      <c r="B12" s="13">
        <v>11</v>
      </c>
      <c r="C12" s="12">
        <v>27</v>
      </c>
      <c r="D12" s="4"/>
      <c r="E12" s="10">
        <v>0</v>
      </c>
      <c r="F12" s="39">
        <v>3</v>
      </c>
      <c r="G12" s="41" t="s">
        <v>73</v>
      </c>
      <c r="H12" s="15">
        <v>28</v>
      </c>
      <c r="I12" s="4" t="s">
        <v>54</v>
      </c>
      <c r="J12" s="5" t="s">
        <v>65</v>
      </c>
      <c r="K12" s="6"/>
      <c r="L12" s="1">
        <v>1007</v>
      </c>
      <c r="M12" s="7" t="s">
        <v>293</v>
      </c>
      <c r="N12" s="8"/>
      <c r="O12" s="8">
        <v>10</v>
      </c>
      <c r="P12" s="9">
        <v>9</v>
      </c>
      <c r="Q12" s="8">
        <v>52</v>
      </c>
      <c r="R12" s="8">
        <v>28</v>
      </c>
      <c r="S12" s="9"/>
      <c r="T12" s="25"/>
    </row>
    <row r="13" spans="1:20" ht="42" customHeight="1">
      <c r="A13" s="23">
        <v>43231</v>
      </c>
      <c r="B13" s="13">
        <v>13</v>
      </c>
      <c r="C13" s="12">
        <v>26</v>
      </c>
      <c r="D13" s="4" t="s">
        <v>291</v>
      </c>
      <c r="E13" s="10">
        <v>0.2</v>
      </c>
      <c r="F13" s="39">
        <v>3</v>
      </c>
      <c r="G13" s="41" t="s">
        <v>55</v>
      </c>
      <c r="H13" s="15">
        <v>27</v>
      </c>
      <c r="I13" s="4" t="s">
        <v>54</v>
      </c>
      <c r="J13" s="5" t="s">
        <v>54</v>
      </c>
      <c r="K13" s="6"/>
      <c r="L13" s="1">
        <v>1005</v>
      </c>
      <c r="M13" s="7" t="s">
        <v>292</v>
      </c>
      <c r="N13" s="8"/>
      <c r="O13" s="8">
        <v>7.5</v>
      </c>
      <c r="P13" s="9">
        <v>12</v>
      </c>
      <c r="Q13" s="8">
        <v>59</v>
      </c>
      <c r="R13" s="8">
        <v>43</v>
      </c>
      <c r="S13" s="9"/>
      <c r="T13" s="25"/>
    </row>
    <row r="14" spans="1:20" ht="42" customHeight="1">
      <c r="A14" s="23">
        <v>43232</v>
      </c>
      <c r="B14" s="13">
        <v>9</v>
      </c>
      <c r="C14" s="12">
        <v>13</v>
      </c>
      <c r="D14" s="4" t="s">
        <v>294</v>
      </c>
      <c r="E14" s="10">
        <v>19.2</v>
      </c>
      <c r="F14" s="39">
        <v>3</v>
      </c>
      <c r="G14" s="41" t="s">
        <v>74</v>
      </c>
      <c r="H14" s="15">
        <v>24</v>
      </c>
      <c r="I14" s="4" t="s">
        <v>58</v>
      </c>
      <c r="J14" s="5" t="s">
        <v>58</v>
      </c>
      <c r="K14" s="6"/>
      <c r="L14" s="1">
        <v>1008</v>
      </c>
      <c r="M14" s="7" t="s">
        <v>295</v>
      </c>
      <c r="N14" s="8"/>
      <c r="O14" s="8"/>
      <c r="P14" s="9">
        <v>8</v>
      </c>
      <c r="Q14" s="8">
        <v>93</v>
      </c>
      <c r="R14" s="8">
        <v>100</v>
      </c>
      <c r="S14" s="9" t="s">
        <v>56</v>
      </c>
      <c r="T14" s="25"/>
    </row>
    <row r="15" spans="1:20" ht="42" customHeight="1">
      <c r="A15" s="23">
        <v>43233</v>
      </c>
      <c r="B15" s="13">
        <v>6</v>
      </c>
      <c r="C15" s="12">
        <v>10</v>
      </c>
      <c r="D15" s="4" t="s">
        <v>89</v>
      </c>
      <c r="E15" s="10">
        <v>25.5</v>
      </c>
      <c r="F15" s="39">
        <v>3</v>
      </c>
      <c r="G15" s="41" t="s">
        <v>74</v>
      </c>
      <c r="H15" s="15">
        <v>27</v>
      </c>
      <c r="I15" s="4" t="s">
        <v>58</v>
      </c>
      <c r="J15" s="5" t="s">
        <v>58</v>
      </c>
      <c r="K15" s="6"/>
      <c r="L15" s="1">
        <v>1004</v>
      </c>
      <c r="M15" s="7" t="s">
        <v>296</v>
      </c>
      <c r="N15" s="8"/>
      <c r="O15" s="8"/>
      <c r="P15" s="9">
        <v>4</v>
      </c>
      <c r="Q15" s="8">
        <v>94</v>
      </c>
      <c r="R15" s="8">
        <v>100</v>
      </c>
      <c r="S15" s="9" t="s">
        <v>56</v>
      </c>
      <c r="T15" s="25"/>
    </row>
    <row r="16" spans="1:20" ht="42" customHeight="1">
      <c r="A16" s="23">
        <v>43234</v>
      </c>
      <c r="B16" s="13">
        <v>6</v>
      </c>
      <c r="C16" s="12">
        <v>12</v>
      </c>
      <c r="D16" s="4" t="s">
        <v>59</v>
      </c>
      <c r="E16" s="10">
        <v>5</v>
      </c>
      <c r="F16" s="39">
        <v>3</v>
      </c>
      <c r="G16" s="41" t="s">
        <v>66</v>
      </c>
      <c r="H16" s="15">
        <v>22</v>
      </c>
      <c r="I16" s="4" t="s">
        <v>58</v>
      </c>
      <c r="J16" s="5" t="s">
        <v>60</v>
      </c>
      <c r="K16" s="6"/>
      <c r="L16" s="1">
        <v>1008</v>
      </c>
      <c r="M16" s="7" t="s">
        <v>297</v>
      </c>
      <c r="N16" s="8"/>
      <c r="O16" s="8">
        <v>1</v>
      </c>
      <c r="P16" s="9">
        <v>4</v>
      </c>
      <c r="Q16" s="8">
        <v>91</v>
      </c>
      <c r="R16" s="8">
        <v>92</v>
      </c>
      <c r="S16" s="9" t="s">
        <v>56</v>
      </c>
      <c r="T16" s="25"/>
    </row>
    <row r="17" spans="1:20" ht="42" customHeight="1">
      <c r="A17" s="23">
        <v>43235</v>
      </c>
      <c r="B17" s="13">
        <v>4</v>
      </c>
      <c r="C17" s="12">
        <v>15</v>
      </c>
      <c r="D17" s="4" t="s">
        <v>298</v>
      </c>
      <c r="E17" s="10">
        <v>0.7</v>
      </c>
      <c r="F17" s="39">
        <v>3</v>
      </c>
      <c r="G17" s="41" t="s">
        <v>57</v>
      </c>
      <c r="H17" s="15">
        <v>29</v>
      </c>
      <c r="I17" s="4" t="s">
        <v>54</v>
      </c>
      <c r="J17" s="5" t="s">
        <v>54</v>
      </c>
      <c r="K17" s="6"/>
      <c r="L17" s="1">
        <v>1009</v>
      </c>
      <c r="M17" s="7" t="s">
        <v>300</v>
      </c>
      <c r="N17" s="8"/>
      <c r="O17" s="8">
        <v>4.5</v>
      </c>
      <c r="P17" s="9">
        <v>3</v>
      </c>
      <c r="Q17" s="8">
        <v>81</v>
      </c>
      <c r="R17" s="8">
        <v>69</v>
      </c>
      <c r="S17" s="9" t="s">
        <v>56</v>
      </c>
      <c r="T17" s="25"/>
    </row>
    <row r="18" spans="1:20" ht="42" customHeight="1">
      <c r="A18" s="23">
        <v>43236</v>
      </c>
      <c r="B18" s="13">
        <v>6</v>
      </c>
      <c r="C18" s="12">
        <v>15</v>
      </c>
      <c r="D18" s="4" t="s">
        <v>93</v>
      </c>
      <c r="E18" s="47">
        <v>7.8</v>
      </c>
      <c r="F18" s="39">
        <v>4</v>
      </c>
      <c r="G18" s="41" t="s">
        <v>57</v>
      </c>
      <c r="H18" s="15">
        <v>31</v>
      </c>
      <c r="I18" s="4" t="s">
        <v>54</v>
      </c>
      <c r="J18" s="5" t="s">
        <v>54</v>
      </c>
      <c r="K18" s="6"/>
      <c r="L18" s="1">
        <v>1003</v>
      </c>
      <c r="M18" s="7" t="s">
        <v>299</v>
      </c>
      <c r="N18" s="8" t="s">
        <v>61</v>
      </c>
      <c r="O18" s="8">
        <v>4</v>
      </c>
      <c r="P18" s="9">
        <v>4</v>
      </c>
      <c r="Q18" s="8">
        <v>83</v>
      </c>
      <c r="R18" s="8">
        <v>71</v>
      </c>
      <c r="S18" s="9" t="s">
        <v>56</v>
      </c>
      <c r="T18" s="25"/>
    </row>
    <row r="19" spans="1:20" ht="42" customHeight="1">
      <c r="A19" s="23">
        <v>43237</v>
      </c>
      <c r="B19" s="13">
        <v>4</v>
      </c>
      <c r="C19" s="12">
        <v>14</v>
      </c>
      <c r="D19" s="4" t="s">
        <v>59</v>
      </c>
      <c r="E19" s="10">
        <v>4</v>
      </c>
      <c r="F19" s="39">
        <v>3</v>
      </c>
      <c r="G19" s="41" t="s">
        <v>57</v>
      </c>
      <c r="H19" s="15">
        <v>28</v>
      </c>
      <c r="I19" s="4" t="s">
        <v>54</v>
      </c>
      <c r="J19" s="5" t="s">
        <v>60</v>
      </c>
      <c r="K19" s="6"/>
      <c r="L19" s="1">
        <v>1008</v>
      </c>
      <c r="M19" s="7" t="s">
        <v>301</v>
      </c>
      <c r="N19" s="8"/>
      <c r="O19" s="8">
        <v>3</v>
      </c>
      <c r="P19" s="9">
        <v>3</v>
      </c>
      <c r="Q19" s="8">
        <v>78</v>
      </c>
      <c r="R19" s="8">
        <v>77</v>
      </c>
      <c r="S19" s="9" t="s">
        <v>56</v>
      </c>
      <c r="T19" s="25"/>
    </row>
    <row r="20" spans="1:20" ht="42" customHeight="1">
      <c r="A20" s="23">
        <v>43238</v>
      </c>
      <c r="B20" s="13">
        <v>5</v>
      </c>
      <c r="C20" s="12">
        <v>14</v>
      </c>
      <c r="D20" s="4" t="s">
        <v>59</v>
      </c>
      <c r="E20" s="10">
        <v>9.2</v>
      </c>
      <c r="F20" s="39">
        <v>4</v>
      </c>
      <c r="G20" s="41" t="s">
        <v>66</v>
      </c>
      <c r="H20" s="15">
        <v>33</v>
      </c>
      <c r="I20" s="4" t="s">
        <v>54</v>
      </c>
      <c r="J20" s="5" t="s">
        <v>54</v>
      </c>
      <c r="K20" s="6"/>
      <c r="L20" s="1">
        <v>1013</v>
      </c>
      <c r="M20" s="7" t="s">
        <v>302</v>
      </c>
      <c r="N20" s="8"/>
      <c r="O20" s="8">
        <v>4</v>
      </c>
      <c r="P20" s="9">
        <v>3</v>
      </c>
      <c r="Q20" s="8">
        <v>82</v>
      </c>
      <c r="R20" s="8">
        <v>71</v>
      </c>
      <c r="S20" s="9" t="s">
        <v>56</v>
      </c>
      <c r="T20" s="25"/>
    </row>
    <row r="21" spans="1:19" ht="42" customHeight="1">
      <c r="A21" s="23">
        <v>43239</v>
      </c>
      <c r="B21" s="49">
        <v>3</v>
      </c>
      <c r="C21" s="50">
        <v>12</v>
      </c>
      <c r="D21" s="56" t="s">
        <v>88</v>
      </c>
      <c r="E21" s="51">
        <v>13</v>
      </c>
      <c r="F21" s="52">
        <v>3</v>
      </c>
      <c r="G21" s="53" t="s">
        <v>66</v>
      </c>
      <c r="H21" s="54">
        <v>23</v>
      </c>
      <c r="I21" s="56" t="s">
        <v>54</v>
      </c>
      <c r="J21" s="57" t="s">
        <v>60</v>
      </c>
      <c r="L21" s="55">
        <v>1018</v>
      </c>
      <c r="M21" s="58" t="s">
        <v>305</v>
      </c>
      <c r="O21" s="59">
        <v>2.5</v>
      </c>
      <c r="P21" s="60">
        <v>2</v>
      </c>
      <c r="Q21" s="59">
        <v>84</v>
      </c>
      <c r="R21" s="59">
        <v>79</v>
      </c>
      <c r="S21" s="60" t="s">
        <v>56</v>
      </c>
    </row>
    <row r="22" spans="1:20" ht="42" customHeight="1">
      <c r="A22" s="23">
        <v>43240</v>
      </c>
      <c r="B22" s="13">
        <v>3</v>
      </c>
      <c r="C22" s="12">
        <v>14</v>
      </c>
      <c r="D22" s="4" t="s">
        <v>75</v>
      </c>
      <c r="E22" s="10">
        <v>1</v>
      </c>
      <c r="F22" s="39">
        <v>3</v>
      </c>
      <c r="G22" s="41" t="s">
        <v>74</v>
      </c>
      <c r="H22" s="15">
        <v>27</v>
      </c>
      <c r="I22" s="4" t="s">
        <v>58</v>
      </c>
      <c r="J22" s="5" t="s">
        <v>60</v>
      </c>
      <c r="K22" s="6"/>
      <c r="L22" s="1">
        <v>1020</v>
      </c>
      <c r="M22" s="7" t="s">
        <v>303</v>
      </c>
      <c r="N22" s="8"/>
      <c r="O22" s="8">
        <v>3</v>
      </c>
      <c r="P22" s="9">
        <v>2</v>
      </c>
      <c r="Q22" s="8">
        <v>82</v>
      </c>
      <c r="R22" s="8">
        <v>78</v>
      </c>
      <c r="S22" s="9" t="s">
        <v>56</v>
      </c>
      <c r="T22" s="25"/>
    </row>
    <row r="23" spans="1:20" ht="42" customHeight="1">
      <c r="A23" s="23">
        <v>43241</v>
      </c>
      <c r="B23" s="13">
        <v>7</v>
      </c>
      <c r="C23" s="12">
        <v>16</v>
      </c>
      <c r="D23" s="4"/>
      <c r="E23" s="10">
        <v>0</v>
      </c>
      <c r="F23" s="39">
        <v>5</v>
      </c>
      <c r="G23" s="41" t="s">
        <v>57</v>
      </c>
      <c r="H23" s="15">
        <v>43</v>
      </c>
      <c r="I23" s="4" t="s">
        <v>54</v>
      </c>
      <c r="J23" s="5" t="s">
        <v>60</v>
      </c>
      <c r="K23" s="6"/>
      <c r="L23" s="1">
        <v>1006</v>
      </c>
      <c r="M23" s="7" t="s">
        <v>304</v>
      </c>
      <c r="N23" s="8"/>
      <c r="O23" s="8">
        <v>2.5</v>
      </c>
      <c r="P23" s="9">
        <v>5</v>
      </c>
      <c r="Q23" s="8">
        <v>72</v>
      </c>
      <c r="R23" s="8">
        <v>80</v>
      </c>
      <c r="S23" s="9"/>
      <c r="T23" s="25"/>
    </row>
    <row r="24" spans="1:20" ht="42" customHeight="1">
      <c r="A24" s="23">
        <v>43242</v>
      </c>
      <c r="B24" s="13">
        <v>3</v>
      </c>
      <c r="C24" s="12">
        <v>14</v>
      </c>
      <c r="D24" s="4" t="s">
        <v>306</v>
      </c>
      <c r="E24" s="10">
        <v>1.5</v>
      </c>
      <c r="F24" s="39">
        <v>5</v>
      </c>
      <c r="G24" s="41" t="s">
        <v>57</v>
      </c>
      <c r="H24" s="15">
        <v>42</v>
      </c>
      <c r="I24" s="4" t="s">
        <v>54</v>
      </c>
      <c r="J24" s="5" t="s">
        <v>60</v>
      </c>
      <c r="K24" s="6"/>
      <c r="L24" s="1">
        <v>1009</v>
      </c>
      <c r="M24" s="7" t="s">
        <v>307</v>
      </c>
      <c r="N24" s="8"/>
      <c r="O24" s="8">
        <v>3</v>
      </c>
      <c r="P24" s="9">
        <v>2</v>
      </c>
      <c r="Q24" s="8">
        <v>74</v>
      </c>
      <c r="R24" s="8">
        <v>81</v>
      </c>
      <c r="S24" s="9" t="s">
        <v>56</v>
      </c>
      <c r="T24" s="25"/>
    </row>
    <row r="25" spans="1:20" ht="42" customHeight="1">
      <c r="A25" s="23">
        <v>43243</v>
      </c>
      <c r="B25" s="13">
        <v>3</v>
      </c>
      <c r="C25" s="12">
        <v>14</v>
      </c>
      <c r="D25" s="4" t="s">
        <v>75</v>
      </c>
      <c r="E25" s="10">
        <v>1</v>
      </c>
      <c r="F25" s="39">
        <v>4</v>
      </c>
      <c r="G25" s="41" t="s">
        <v>57</v>
      </c>
      <c r="H25" s="15">
        <v>35</v>
      </c>
      <c r="I25" s="4" t="s">
        <v>54</v>
      </c>
      <c r="J25" s="5" t="s">
        <v>60</v>
      </c>
      <c r="K25" s="6"/>
      <c r="L25" s="1">
        <v>1012</v>
      </c>
      <c r="M25" s="7" t="s">
        <v>308</v>
      </c>
      <c r="N25" s="8"/>
      <c r="O25" s="8">
        <v>3.5</v>
      </c>
      <c r="P25" s="9">
        <v>1</v>
      </c>
      <c r="Q25" s="8">
        <v>76</v>
      </c>
      <c r="R25" s="8">
        <v>73</v>
      </c>
      <c r="S25" s="9" t="s">
        <v>56</v>
      </c>
      <c r="T25" s="25"/>
    </row>
    <row r="26" spans="1:20" ht="42" customHeight="1">
      <c r="A26" s="23">
        <v>43244</v>
      </c>
      <c r="B26" s="13">
        <v>4</v>
      </c>
      <c r="C26" s="12">
        <v>17</v>
      </c>
      <c r="D26" s="4"/>
      <c r="E26" s="10">
        <v>0</v>
      </c>
      <c r="F26" s="39">
        <v>4</v>
      </c>
      <c r="G26" s="41" t="s">
        <v>64</v>
      </c>
      <c r="H26" s="15">
        <v>32</v>
      </c>
      <c r="I26" s="4" t="s">
        <v>54</v>
      </c>
      <c r="J26" s="5" t="s">
        <v>54</v>
      </c>
      <c r="K26" s="6"/>
      <c r="L26" s="1">
        <v>1019</v>
      </c>
      <c r="M26" s="7" t="s">
        <v>309</v>
      </c>
      <c r="N26" s="8"/>
      <c r="O26" s="8">
        <v>5</v>
      </c>
      <c r="P26" s="9">
        <v>3</v>
      </c>
      <c r="Q26" s="8">
        <v>59</v>
      </c>
      <c r="R26" s="8">
        <v>59</v>
      </c>
      <c r="S26" s="9"/>
      <c r="T26" s="25"/>
    </row>
    <row r="27" spans="1:20" ht="42" customHeight="1">
      <c r="A27" s="23">
        <v>43245</v>
      </c>
      <c r="B27" s="13">
        <v>7</v>
      </c>
      <c r="C27" s="12">
        <v>12</v>
      </c>
      <c r="D27" s="4" t="s">
        <v>59</v>
      </c>
      <c r="E27" s="10">
        <v>5.8</v>
      </c>
      <c r="F27" s="39">
        <v>5</v>
      </c>
      <c r="G27" s="41" t="s">
        <v>57</v>
      </c>
      <c r="H27" s="15">
        <v>43</v>
      </c>
      <c r="I27" s="4" t="s">
        <v>58</v>
      </c>
      <c r="J27" s="5" t="s">
        <v>54</v>
      </c>
      <c r="K27" s="6"/>
      <c r="L27" s="1">
        <v>1013</v>
      </c>
      <c r="M27" s="7" t="s">
        <v>310</v>
      </c>
      <c r="N27" s="8"/>
      <c r="O27" s="8">
        <v>4</v>
      </c>
      <c r="P27" s="9">
        <v>5</v>
      </c>
      <c r="Q27" s="8">
        <v>75</v>
      </c>
      <c r="R27" s="8">
        <v>71</v>
      </c>
      <c r="S27" s="9" t="s">
        <v>56</v>
      </c>
      <c r="T27" s="25"/>
    </row>
    <row r="28" spans="1:20" ht="42" customHeight="1">
      <c r="A28" s="23">
        <v>43246</v>
      </c>
      <c r="B28" s="13">
        <v>6</v>
      </c>
      <c r="C28" s="12">
        <v>12</v>
      </c>
      <c r="D28" s="4" t="s">
        <v>59</v>
      </c>
      <c r="E28" s="10">
        <v>3.5</v>
      </c>
      <c r="F28" s="39">
        <v>4</v>
      </c>
      <c r="G28" s="41" t="s">
        <v>66</v>
      </c>
      <c r="H28" s="15">
        <v>35</v>
      </c>
      <c r="I28" s="4" t="s">
        <v>58</v>
      </c>
      <c r="J28" s="5" t="s">
        <v>60</v>
      </c>
      <c r="K28" s="6"/>
      <c r="L28" s="1">
        <v>1011</v>
      </c>
      <c r="M28" s="7" t="s">
        <v>311</v>
      </c>
      <c r="N28" s="8"/>
      <c r="O28" s="8">
        <v>1.5</v>
      </c>
      <c r="P28" s="9">
        <v>3</v>
      </c>
      <c r="Q28" s="8">
        <v>77</v>
      </c>
      <c r="R28" s="8">
        <v>92</v>
      </c>
      <c r="S28" s="9" t="s">
        <v>56</v>
      </c>
      <c r="T28" s="25"/>
    </row>
    <row r="29" spans="1:20" ht="42" customHeight="1">
      <c r="A29" s="23">
        <v>43247</v>
      </c>
      <c r="B29" s="13">
        <v>5</v>
      </c>
      <c r="C29" s="12">
        <v>13</v>
      </c>
      <c r="D29" s="4" t="s">
        <v>59</v>
      </c>
      <c r="E29" s="10">
        <v>3.3</v>
      </c>
      <c r="F29" s="39">
        <v>4</v>
      </c>
      <c r="G29" s="41" t="s">
        <v>57</v>
      </c>
      <c r="H29" s="15">
        <v>34</v>
      </c>
      <c r="I29" s="4" t="s">
        <v>54</v>
      </c>
      <c r="J29" s="5" t="s">
        <v>60</v>
      </c>
      <c r="K29" s="6"/>
      <c r="L29" s="1">
        <v>1018</v>
      </c>
      <c r="M29" s="7" t="s">
        <v>312</v>
      </c>
      <c r="N29" s="8"/>
      <c r="O29" s="8">
        <v>1.5</v>
      </c>
      <c r="P29" s="9">
        <v>3</v>
      </c>
      <c r="Q29" s="8">
        <v>81</v>
      </c>
      <c r="R29" s="8">
        <v>89</v>
      </c>
      <c r="S29" s="9" t="s">
        <v>56</v>
      </c>
      <c r="T29" s="25"/>
    </row>
    <row r="30" spans="1:20" ht="42" customHeight="1">
      <c r="A30" s="23">
        <v>43248</v>
      </c>
      <c r="B30" s="13">
        <v>4</v>
      </c>
      <c r="C30" s="12">
        <v>15</v>
      </c>
      <c r="D30" s="4" t="s">
        <v>313</v>
      </c>
      <c r="E30" s="10">
        <v>4.7</v>
      </c>
      <c r="F30" s="39">
        <v>3</v>
      </c>
      <c r="G30" s="41" t="s">
        <v>74</v>
      </c>
      <c r="H30" s="15">
        <v>29</v>
      </c>
      <c r="I30" s="4" t="s">
        <v>54</v>
      </c>
      <c r="J30" s="5" t="s">
        <v>60</v>
      </c>
      <c r="K30" s="6"/>
      <c r="L30" s="1">
        <v>1022</v>
      </c>
      <c r="M30" s="7" t="s">
        <v>314</v>
      </c>
      <c r="N30" s="8"/>
      <c r="O30" s="8">
        <v>2.5</v>
      </c>
      <c r="P30" s="9">
        <v>2</v>
      </c>
      <c r="Q30" s="8">
        <v>85</v>
      </c>
      <c r="R30" s="8">
        <v>82</v>
      </c>
      <c r="S30" s="9" t="s">
        <v>56</v>
      </c>
      <c r="T30" s="25"/>
    </row>
    <row r="31" spans="1:20" ht="42" customHeight="1">
      <c r="A31" s="23">
        <v>43249</v>
      </c>
      <c r="B31" s="13">
        <v>5</v>
      </c>
      <c r="C31" s="12">
        <v>13</v>
      </c>
      <c r="D31" s="4" t="s">
        <v>315</v>
      </c>
      <c r="E31" s="10">
        <v>6.7</v>
      </c>
      <c r="F31" s="39">
        <v>3</v>
      </c>
      <c r="G31" s="41" t="s">
        <v>74</v>
      </c>
      <c r="H31" s="15">
        <v>25</v>
      </c>
      <c r="I31" s="4" t="s">
        <v>54</v>
      </c>
      <c r="J31" s="5" t="s">
        <v>60</v>
      </c>
      <c r="K31" s="6"/>
      <c r="L31" s="1">
        <v>1028</v>
      </c>
      <c r="M31" s="7" t="s">
        <v>316</v>
      </c>
      <c r="N31" s="8"/>
      <c r="O31" s="8">
        <v>2</v>
      </c>
      <c r="P31" s="9">
        <v>3</v>
      </c>
      <c r="Q31" s="8">
        <v>85</v>
      </c>
      <c r="R31" s="8">
        <v>83</v>
      </c>
      <c r="S31" s="9" t="s">
        <v>56</v>
      </c>
      <c r="T31" s="25"/>
    </row>
    <row r="32" spans="1:20" ht="42" customHeight="1">
      <c r="A32" s="23">
        <v>43250</v>
      </c>
      <c r="B32" s="13">
        <v>3</v>
      </c>
      <c r="C32" s="12">
        <v>14</v>
      </c>
      <c r="D32" s="4"/>
      <c r="E32" s="10">
        <v>0</v>
      </c>
      <c r="F32" s="39">
        <v>3</v>
      </c>
      <c r="G32" s="41" t="s">
        <v>63</v>
      </c>
      <c r="H32" s="15">
        <v>28</v>
      </c>
      <c r="I32" s="4" t="s">
        <v>54</v>
      </c>
      <c r="J32" s="5" t="s">
        <v>54</v>
      </c>
      <c r="K32" s="6"/>
      <c r="L32" s="1">
        <v>1026</v>
      </c>
      <c r="M32" s="7" t="s">
        <v>317</v>
      </c>
      <c r="N32" s="8"/>
      <c r="O32" s="8">
        <v>7</v>
      </c>
      <c r="P32" s="9">
        <v>1</v>
      </c>
      <c r="Q32" s="8">
        <v>69</v>
      </c>
      <c r="R32" s="8">
        <v>55</v>
      </c>
      <c r="S32" s="9"/>
      <c r="T32" s="25"/>
    </row>
    <row r="33" spans="1:20" ht="42" customHeight="1">
      <c r="A33" s="26">
        <v>43251</v>
      </c>
      <c r="B33" s="27">
        <v>1</v>
      </c>
      <c r="C33" s="28">
        <v>18</v>
      </c>
      <c r="D33" s="29"/>
      <c r="E33" s="30">
        <v>0</v>
      </c>
      <c r="F33" s="40">
        <v>3</v>
      </c>
      <c r="G33" s="42" t="s">
        <v>63</v>
      </c>
      <c r="H33" s="31">
        <v>21</v>
      </c>
      <c r="I33" s="29" t="s">
        <v>67</v>
      </c>
      <c r="J33" s="32" t="s">
        <v>65</v>
      </c>
      <c r="K33" s="33"/>
      <c r="L33" s="34">
        <v>1025</v>
      </c>
      <c r="M33" s="35" t="s">
        <v>318</v>
      </c>
      <c r="N33" s="36"/>
      <c r="O33" s="36">
        <v>9</v>
      </c>
      <c r="P33" s="37">
        <v>0</v>
      </c>
      <c r="Q33" s="36">
        <v>48</v>
      </c>
      <c r="R33" s="36">
        <v>29</v>
      </c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3" t="s">
        <v>22</v>
      </c>
      <c r="B100" s="63"/>
      <c r="C100" s="63"/>
      <c r="D100" s="16">
        <f>AVERAGE(B3:B33,C3:C33)</f>
        <v>9.306451612903226</v>
      </c>
      <c r="E100" s="63" t="s">
        <v>31</v>
      </c>
      <c r="F100" s="63"/>
      <c r="G100" s="63"/>
      <c r="H100" s="63"/>
      <c r="I100" s="17">
        <f>SUM(E3:E33)</f>
        <v>142.79999999999998</v>
      </c>
      <c r="J100" s="63" t="s">
        <v>38</v>
      </c>
      <c r="K100" s="63"/>
      <c r="L100" s="18">
        <f>SUM(O3:O33)</f>
        <v>120</v>
      </c>
    </row>
    <row r="101" spans="1:12" ht="30" customHeight="1">
      <c r="A101" s="63" t="s">
        <v>27</v>
      </c>
      <c r="B101" s="63"/>
      <c r="C101" s="63"/>
      <c r="D101" s="16">
        <f>AVERAGE(B3:B33)</f>
        <v>4.612903225806452</v>
      </c>
      <c r="E101" s="63" t="s">
        <v>32</v>
      </c>
      <c r="F101" s="63"/>
      <c r="G101" s="63"/>
      <c r="H101" s="63"/>
      <c r="I101" s="17">
        <f>AVERAGE(E3:E33)</f>
        <v>4.606451612903225</v>
      </c>
      <c r="J101" s="63" t="s">
        <v>39</v>
      </c>
      <c r="K101" s="63"/>
      <c r="L101" s="18">
        <f>COUNTIF(R3:R33,"&lt;31")</f>
        <v>4</v>
      </c>
    </row>
    <row r="102" spans="1:12" ht="30" customHeight="1">
      <c r="A102" s="63" t="s">
        <v>28</v>
      </c>
      <c r="B102" s="63"/>
      <c r="C102" s="63"/>
      <c r="D102" s="16">
        <f>AVERAGE(C3:C33)</f>
        <v>14</v>
      </c>
      <c r="E102" s="63" t="s">
        <v>33</v>
      </c>
      <c r="F102" s="63"/>
      <c r="G102" s="63"/>
      <c r="H102" s="63"/>
      <c r="I102" s="17">
        <f>MAX(E3:E33)</f>
        <v>25.5</v>
      </c>
      <c r="J102" s="63" t="s">
        <v>41</v>
      </c>
      <c r="K102" s="63"/>
      <c r="L102" s="18">
        <f>COUNTIF(C3:C33,"&gt;19")</f>
        <v>3</v>
      </c>
    </row>
    <row r="103" spans="1:12" ht="30" customHeight="1">
      <c r="A103" s="63" t="s">
        <v>23</v>
      </c>
      <c r="B103" s="63"/>
      <c r="C103" s="63"/>
      <c r="D103" s="18">
        <f>MAX(B3:B33,C3:C33)</f>
        <v>27</v>
      </c>
      <c r="E103" s="63" t="s">
        <v>34</v>
      </c>
      <c r="F103" s="63"/>
      <c r="G103" s="63"/>
      <c r="H103" s="63"/>
      <c r="I103" s="18">
        <f>COUNTA(S3:S33)</f>
        <v>20</v>
      </c>
      <c r="J103" s="63" t="s">
        <v>37</v>
      </c>
      <c r="K103" s="63"/>
      <c r="L103" s="18">
        <f>COUNTA(N3:N33)</f>
        <v>1</v>
      </c>
    </row>
    <row r="104" spans="1:12" ht="30" customHeight="1">
      <c r="A104" s="63" t="s">
        <v>24</v>
      </c>
      <c r="B104" s="63"/>
      <c r="C104" s="63"/>
      <c r="D104" s="18">
        <f>MIN(B3:B33,C3:C33)</f>
        <v>1</v>
      </c>
      <c r="E104" s="63" t="s">
        <v>35</v>
      </c>
      <c r="F104" s="63"/>
      <c r="G104" s="63"/>
      <c r="H104" s="63"/>
      <c r="I104" s="18">
        <f>COUNTIF(S3:S33,"R")</f>
        <v>20</v>
      </c>
      <c r="J104" s="63" t="s">
        <v>45</v>
      </c>
      <c r="K104" s="63"/>
      <c r="L104" s="43">
        <f>AVERAGE(F3:F33)</f>
        <v>3.6129032258064515</v>
      </c>
    </row>
    <row r="105" spans="1:12" ht="30" customHeight="1">
      <c r="A105" s="63" t="s">
        <v>26</v>
      </c>
      <c r="B105" s="63"/>
      <c r="C105" s="63"/>
      <c r="D105" s="18">
        <f>MAX(B3:B33)</f>
        <v>13</v>
      </c>
      <c r="E105" s="63" t="s">
        <v>36</v>
      </c>
      <c r="F105" s="63"/>
      <c r="G105" s="63"/>
      <c r="H105" s="63"/>
      <c r="I105" s="18">
        <f>COUNTIF(S3:S33,"S")</f>
        <v>0</v>
      </c>
      <c r="J105" s="63" t="s">
        <v>46</v>
      </c>
      <c r="K105" s="63"/>
      <c r="L105" s="43">
        <f>AVERAGE(H3:H33)</f>
        <v>31.580645161290324</v>
      </c>
    </row>
    <row r="106" spans="1:12" ht="30" customHeight="1">
      <c r="A106" s="63" t="s">
        <v>25</v>
      </c>
      <c r="B106" s="63"/>
      <c r="C106" s="63"/>
      <c r="D106" s="18">
        <f>MIN(C3:C33)</f>
        <v>7</v>
      </c>
      <c r="E106" s="63" t="s">
        <v>50</v>
      </c>
      <c r="F106" s="63"/>
      <c r="G106" s="63"/>
      <c r="H106" s="63"/>
      <c r="I106" s="18">
        <f>COUNTIF(F3:F33,"&gt;5")</f>
        <v>1</v>
      </c>
      <c r="J106" s="63" t="s">
        <v>47</v>
      </c>
      <c r="K106" s="63"/>
      <c r="L106" s="19">
        <f>COUNTA(T3:T33)</f>
        <v>0</v>
      </c>
    </row>
    <row r="107" spans="1:12" ht="30" customHeight="1">
      <c r="A107" s="63" t="s">
        <v>29</v>
      </c>
      <c r="B107" s="63"/>
      <c r="C107" s="63"/>
      <c r="D107" s="18">
        <f>COUNTIF(B3:B33,"&lt;1")</f>
        <v>0</v>
      </c>
      <c r="E107" s="63" t="s">
        <v>42</v>
      </c>
      <c r="F107" s="63"/>
      <c r="G107" s="63"/>
      <c r="H107" s="63"/>
      <c r="I107" s="17">
        <f>MAX(H3:H33)</f>
        <v>57</v>
      </c>
      <c r="J107" s="63" t="s">
        <v>48</v>
      </c>
      <c r="K107" s="63"/>
      <c r="L107" s="19">
        <v>140</v>
      </c>
    </row>
    <row r="108" spans="1:12" ht="30" customHeight="1">
      <c r="A108" s="63" t="s">
        <v>30</v>
      </c>
      <c r="B108" s="63"/>
      <c r="C108" s="63"/>
      <c r="D108" s="18">
        <f>COUNTIF(C3:C33,"&lt;1")</f>
        <v>0</v>
      </c>
      <c r="E108" s="63" t="s">
        <v>43</v>
      </c>
      <c r="F108" s="63"/>
      <c r="G108" s="63"/>
      <c r="H108" s="63"/>
      <c r="I108" s="18">
        <f>MAX(L3:L33)</f>
        <v>1028</v>
      </c>
      <c r="J108" s="63" t="s">
        <v>49</v>
      </c>
      <c r="K108" s="63"/>
      <c r="L108" s="19">
        <v>2.8</v>
      </c>
    </row>
    <row r="109" spans="1:12" ht="30" customHeight="1">
      <c r="A109" s="63" t="s">
        <v>40</v>
      </c>
      <c r="B109" s="63"/>
      <c r="C109" s="63"/>
      <c r="D109" s="18">
        <f>MIN(P3:P33)</f>
        <v>0</v>
      </c>
      <c r="E109" s="63" t="s">
        <v>44</v>
      </c>
      <c r="F109" s="63"/>
      <c r="G109" s="63"/>
      <c r="H109" s="63"/>
      <c r="I109" s="18">
        <f>MIN(L3:L33)</f>
        <v>1000</v>
      </c>
      <c r="J109" s="63"/>
      <c r="K109" s="63"/>
      <c r="L109" s="19"/>
    </row>
  </sheetData>
  <sheetProtection password="CF17" sheet="1" objects="1" scenarios="1"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105" sqref="M105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64" t="s">
        <v>16</v>
      </c>
      <c r="C1" s="65"/>
      <c r="D1" s="64" t="s">
        <v>17</v>
      </c>
      <c r="E1" s="65"/>
      <c r="F1" s="64" t="s">
        <v>15</v>
      </c>
      <c r="G1" s="74"/>
      <c r="H1" s="75"/>
      <c r="I1" s="64" t="s">
        <v>1</v>
      </c>
      <c r="J1" s="65"/>
      <c r="K1" s="70" t="s">
        <v>8</v>
      </c>
      <c r="L1" s="68" t="s">
        <v>10</v>
      </c>
      <c r="M1" s="72" t="s">
        <v>2</v>
      </c>
      <c r="N1" s="76" t="s">
        <v>19</v>
      </c>
      <c r="O1" s="76" t="s">
        <v>20</v>
      </c>
      <c r="P1" s="66" t="s">
        <v>21</v>
      </c>
      <c r="Q1" s="76" t="s">
        <v>14</v>
      </c>
      <c r="R1" s="76" t="s">
        <v>51</v>
      </c>
      <c r="S1" s="66" t="s">
        <v>52</v>
      </c>
      <c r="T1" s="78" t="s">
        <v>53</v>
      </c>
    </row>
    <row r="2" spans="1:20" ht="42" customHeight="1">
      <c r="A2" s="22" t="s">
        <v>81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1"/>
      <c r="L2" s="69"/>
      <c r="M2" s="73"/>
      <c r="N2" s="77"/>
      <c r="O2" s="77"/>
      <c r="P2" s="67"/>
      <c r="Q2" s="82"/>
      <c r="R2" s="80"/>
      <c r="S2" s="81"/>
      <c r="T2" s="79"/>
    </row>
    <row r="3" spans="1:20" ht="42" customHeight="1">
      <c r="A3" s="23">
        <v>43252</v>
      </c>
      <c r="B3" s="13">
        <v>3</v>
      </c>
      <c r="C3" s="12">
        <v>21</v>
      </c>
      <c r="D3" s="4"/>
      <c r="E3" s="10">
        <v>0</v>
      </c>
      <c r="F3" s="39">
        <v>2</v>
      </c>
      <c r="G3" s="41" t="s">
        <v>69</v>
      </c>
      <c r="H3" s="15">
        <v>19</v>
      </c>
      <c r="I3" s="4" t="s">
        <v>67</v>
      </c>
      <c r="J3" s="5" t="s">
        <v>54</v>
      </c>
      <c r="K3" s="6"/>
      <c r="L3" s="1">
        <v>1021</v>
      </c>
      <c r="M3" s="7" t="s">
        <v>319</v>
      </c>
      <c r="N3" s="8"/>
      <c r="O3" s="8">
        <v>8</v>
      </c>
      <c r="P3" s="9">
        <v>1</v>
      </c>
      <c r="Q3" s="8">
        <v>65</v>
      </c>
      <c r="R3" s="20">
        <v>39</v>
      </c>
      <c r="S3" s="48"/>
      <c r="T3" s="24"/>
    </row>
    <row r="4" spans="1:20" ht="42" customHeight="1">
      <c r="A4" s="23">
        <v>43253</v>
      </c>
      <c r="B4" s="13">
        <v>7</v>
      </c>
      <c r="C4" s="12">
        <v>22</v>
      </c>
      <c r="D4" s="4"/>
      <c r="E4" s="10">
        <v>0</v>
      </c>
      <c r="F4" s="39">
        <v>3</v>
      </c>
      <c r="G4" s="41" t="s">
        <v>64</v>
      </c>
      <c r="H4" s="15">
        <v>24</v>
      </c>
      <c r="I4" s="4" t="s">
        <v>54</v>
      </c>
      <c r="J4" s="5" t="s">
        <v>65</v>
      </c>
      <c r="K4" s="6"/>
      <c r="L4" s="1">
        <v>1019</v>
      </c>
      <c r="M4" s="7" t="s">
        <v>320</v>
      </c>
      <c r="N4" s="8"/>
      <c r="O4" s="8">
        <v>12</v>
      </c>
      <c r="P4" s="9">
        <v>5</v>
      </c>
      <c r="Q4" s="8">
        <v>49</v>
      </c>
      <c r="R4" s="8">
        <v>25</v>
      </c>
      <c r="S4" s="9"/>
      <c r="T4" s="25"/>
    </row>
    <row r="5" spans="1:20" ht="42" customHeight="1">
      <c r="A5" s="23">
        <v>43254</v>
      </c>
      <c r="B5" s="13">
        <v>9</v>
      </c>
      <c r="C5" s="12">
        <v>25</v>
      </c>
      <c r="D5" s="4"/>
      <c r="E5" s="10">
        <v>0</v>
      </c>
      <c r="F5" s="39">
        <v>3</v>
      </c>
      <c r="G5" s="41" t="s">
        <v>64</v>
      </c>
      <c r="H5" s="15">
        <v>22</v>
      </c>
      <c r="I5" s="4" t="s">
        <v>67</v>
      </c>
      <c r="J5" s="5" t="s">
        <v>65</v>
      </c>
      <c r="K5" s="6"/>
      <c r="L5" s="1">
        <v>1022</v>
      </c>
      <c r="M5" s="7" t="s">
        <v>321</v>
      </c>
      <c r="N5" s="8"/>
      <c r="O5" s="8">
        <v>13</v>
      </c>
      <c r="P5" s="9">
        <v>8</v>
      </c>
      <c r="Q5" s="8">
        <v>45</v>
      </c>
      <c r="R5" s="8">
        <v>15</v>
      </c>
      <c r="S5" s="9"/>
      <c r="T5" s="25"/>
    </row>
    <row r="6" spans="1:20" ht="42" customHeight="1">
      <c r="A6" s="23">
        <v>43255</v>
      </c>
      <c r="B6" s="13">
        <v>12</v>
      </c>
      <c r="C6" s="12">
        <v>25</v>
      </c>
      <c r="D6" s="4" t="s">
        <v>62</v>
      </c>
      <c r="E6" s="10">
        <v>0.3</v>
      </c>
      <c r="F6" s="39">
        <v>3</v>
      </c>
      <c r="G6" s="41" t="s">
        <v>66</v>
      </c>
      <c r="H6" s="15"/>
      <c r="I6" s="4" t="s">
        <v>54</v>
      </c>
      <c r="J6" s="5" t="s">
        <v>323</v>
      </c>
      <c r="K6" s="6"/>
      <c r="L6" s="1">
        <v>1021</v>
      </c>
      <c r="M6" s="61" t="s">
        <v>322</v>
      </c>
      <c r="N6" s="8"/>
      <c r="O6" s="8">
        <v>2</v>
      </c>
      <c r="P6" s="9"/>
      <c r="Q6" s="8"/>
      <c r="R6" s="8">
        <v>85</v>
      </c>
      <c r="S6" s="9" t="s">
        <v>56</v>
      </c>
      <c r="T6" s="25"/>
    </row>
    <row r="7" spans="1:20" ht="42" customHeight="1">
      <c r="A7" s="23">
        <v>43256</v>
      </c>
      <c r="B7" s="13">
        <v>13</v>
      </c>
      <c r="C7" s="12">
        <v>24</v>
      </c>
      <c r="D7" s="4" t="s">
        <v>324</v>
      </c>
      <c r="E7" s="10">
        <v>3</v>
      </c>
      <c r="F7" s="39">
        <v>3</v>
      </c>
      <c r="G7" s="41" t="s">
        <v>57</v>
      </c>
      <c r="H7" s="15"/>
      <c r="I7" s="4" t="s">
        <v>58</v>
      </c>
      <c r="J7" s="5" t="s">
        <v>323</v>
      </c>
      <c r="K7" s="6"/>
      <c r="L7" s="1">
        <v>1019</v>
      </c>
      <c r="M7" s="7"/>
      <c r="N7" s="8" t="s">
        <v>61</v>
      </c>
      <c r="O7" s="8">
        <v>2</v>
      </c>
      <c r="P7" s="9"/>
      <c r="Q7" s="8"/>
      <c r="R7" s="8">
        <v>79</v>
      </c>
      <c r="S7" s="9" t="s">
        <v>56</v>
      </c>
      <c r="T7" s="25"/>
    </row>
    <row r="8" spans="1:20" ht="42" customHeight="1">
      <c r="A8" s="23">
        <v>43257</v>
      </c>
      <c r="B8" s="13">
        <v>14</v>
      </c>
      <c r="C8" s="12">
        <v>23</v>
      </c>
      <c r="D8" s="4" t="s">
        <v>325</v>
      </c>
      <c r="E8" s="10">
        <v>21</v>
      </c>
      <c r="F8" s="39">
        <v>3</v>
      </c>
      <c r="G8" s="41" t="s">
        <v>69</v>
      </c>
      <c r="H8" s="15"/>
      <c r="I8" s="4" t="s">
        <v>58</v>
      </c>
      <c r="J8" s="5" t="s">
        <v>54</v>
      </c>
      <c r="K8" s="6"/>
      <c r="L8" s="1">
        <v>1018</v>
      </c>
      <c r="M8" s="7"/>
      <c r="N8" s="8"/>
      <c r="O8" s="8">
        <v>6</v>
      </c>
      <c r="P8" s="9"/>
      <c r="Q8" s="8"/>
      <c r="R8" s="8">
        <v>55</v>
      </c>
      <c r="S8" s="9" t="s">
        <v>56</v>
      </c>
      <c r="T8" s="25"/>
    </row>
    <row r="9" spans="1:20" ht="42" customHeight="1">
      <c r="A9" s="23">
        <v>43258</v>
      </c>
      <c r="B9" s="13">
        <v>13</v>
      </c>
      <c r="C9" s="12">
        <v>23</v>
      </c>
      <c r="D9" s="4"/>
      <c r="E9" s="10">
        <v>0</v>
      </c>
      <c r="F9" s="39">
        <v>2</v>
      </c>
      <c r="G9" s="41" t="s">
        <v>74</v>
      </c>
      <c r="H9" s="15"/>
      <c r="I9" s="4" t="s">
        <v>54</v>
      </c>
      <c r="J9" s="5" t="s">
        <v>54</v>
      </c>
      <c r="K9" s="6"/>
      <c r="L9" s="1">
        <v>1020</v>
      </c>
      <c r="M9" s="7"/>
      <c r="N9" s="8"/>
      <c r="O9" s="8">
        <v>8</v>
      </c>
      <c r="P9" s="9"/>
      <c r="Q9" s="8"/>
      <c r="R9" s="8">
        <v>35</v>
      </c>
      <c r="S9" s="9"/>
      <c r="T9" s="25"/>
    </row>
    <row r="10" spans="1:20" ht="42" customHeight="1">
      <c r="A10" s="23">
        <v>43259</v>
      </c>
      <c r="B10" s="13">
        <v>13</v>
      </c>
      <c r="C10" s="12">
        <v>23</v>
      </c>
      <c r="D10" s="4"/>
      <c r="E10" s="10">
        <v>0</v>
      </c>
      <c r="F10" s="39">
        <v>3</v>
      </c>
      <c r="G10" s="41" t="s">
        <v>74</v>
      </c>
      <c r="H10" s="15"/>
      <c r="I10" s="4" t="s">
        <v>54</v>
      </c>
      <c r="J10" s="5" t="s">
        <v>65</v>
      </c>
      <c r="K10" s="6"/>
      <c r="L10" s="1">
        <v>1019</v>
      </c>
      <c r="M10" s="7"/>
      <c r="N10" s="8"/>
      <c r="O10" s="8">
        <v>12</v>
      </c>
      <c r="P10" s="9"/>
      <c r="Q10" s="8"/>
      <c r="R10" s="8">
        <v>19</v>
      </c>
      <c r="S10" s="9"/>
      <c r="T10" s="25"/>
    </row>
    <row r="11" spans="1:20" ht="42" customHeight="1">
      <c r="A11" s="23">
        <v>43260</v>
      </c>
      <c r="B11" s="13">
        <v>10</v>
      </c>
      <c r="C11" s="12">
        <v>22</v>
      </c>
      <c r="D11" s="4"/>
      <c r="E11" s="10">
        <v>0</v>
      </c>
      <c r="F11" s="39">
        <v>2</v>
      </c>
      <c r="G11" s="41" t="s">
        <v>63</v>
      </c>
      <c r="H11" s="15"/>
      <c r="I11" s="4" t="s">
        <v>54</v>
      </c>
      <c r="J11" s="5" t="s">
        <v>65</v>
      </c>
      <c r="K11" s="6"/>
      <c r="L11" s="1">
        <v>1020</v>
      </c>
      <c r="M11" s="7"/>
      <c r="N11" s="8"/>
      <c r="O11" s="8">
        <v>9</v>
      </c>
      <c r="P11" s="9"/>
      <c r="Q11" s="8"/>
      <c r="R11" s="8">
        <v>26</v>
      </c>
      <c r="S11" s="9"/>
      <c r="T11" s="25"/>
    </row>
    <row r="12" spans="1:20" ht="42" customHeight="1">
      <c r="A12" s="23">
        <v>43261</v>
      </c>
      <c r="B12" s="13">
        <v>10</v>
      </c>
      <c r="C12" s="12">
        <v>23</v>
      </c>
      <c r="D12" s="4" t="s">
        <v>94</v>
      </c>
      <c r="E12" s="10">
        <v>24</v>
      </c>
      <c r="F12" s="39">
        <v>3</v>
      </c>
      <c r="G12" s="41" t="s">
        <v>55</v>
      </c>
      <c r="H12" s="15"/>
      <c r="I12" s="4" t="s">
        <v>67</v>
      </c>
      <c r="J12" s="5" t="s">
        <v>54</v>
      </c>
      <c r="K12" s="6"/>
      <c r="L12" s="1">
        <v>1018</v>
      </c>
      <c r="M12" s="7"/>
      <c r="N12" s="8" t="s">
        <v>61</v>
      </c>
      <c r="O12" s="8">
        <v>6</v>
      </c>
      <c r="P12" s="9"/>
      <c r="Q12" s="8"/>
      <c r="R12" s="8">
        <v>58</v>
      </c>
      <c r="S12" s="9" t="s">
        <v>56</v>
      </c>
      <c r="T12" s="25"/>
    </row>
    <row r="13" spans="1:20" ht="42" customHeight="1">
      <c r="A13" s="23">
        <v>43262</v>
      </c>
      <c r="B13" s="13">
        <v>12</v>
      </c>
      <c r="C13" s="12">
        <v>23</v>
      </c>
      <c r="D13" s="4"/>
      <c r="E13" s="10">
        <v>0</v>
      </c>
      <c r="F13" s="39">
        <v>4</v>
      </c>
      <c r="G13" s="41" t="s">
        <v>66</v>
      </c>
      <c r="H13" s="15"/>
      <c r="I13" s="4" t="s">
        <v>67</v>
      </c>
      <c r="J13" s="5" t="s">
        <v>70</v>
      </c>
      <c r="K13" s="6"/>
      <c r="L13" s="1">
        <v>1016</v>
      </c>
      <c r="M13" s="7"/>
      <c r="N13" s="8"/>
      <c r="O13" s="8">
        <v>13</v>
      </c>
      <c r="P13" s="9"/>
      <c r="Q13" s="8"/>
      <c r="R13" s="8">
        <v>9</v>
      </c>
      <c r="S13" s="9"/>
      <c r="T13" s="25"/>
    </row>
    <row r="14" spans="1:20" ht="42" customHeight="1">
      <c r="A14" s="23">
        <v>43263</v>
      </c>
      <c r="B14" s="13">
        <v>13</v>
      </c>
      <c r="C14" s="12">
        <v>22</v>
      </c>
      <c r="D14" s="4" t="s">
        <v>298</v>
      </c>
      <c r="E14" s="10">
        <v>1.4</v>
      </c>
      <c r="F14" s="39">
        <v>4</v>
      </c>
      <c r="G14" s="41" t="s">
        <v>66</v>
      </c>
      <c r="H14" s="15"/>
      <c r="I14" s="4" t="s">
        <v>54</v>
      </c>
      <c r="J14" s="5" t="s">
        <v>323</v>
      </c>
      <c r="K14" s="6"/>
      <c r="L14" s="1">
        <v>1021</v>
      </c>
      <c r="M14" s="7"/>
      <c r="N14" s="8"/>
      <c r="O14" s="8">
        <v>2</v>
      </c>
      <c r="P14" s="9"/>
      <c r="Q14" s="8"/>
      <c r="R14" s="8">
        <v>86</v>
      </c>
      <c r="S14" s="9" t="s">
        <v>56</v>
      </c>
      <c r="T14" s="25"/>
    </row>
    <row r="15" spans="1:20" ht="42" customHeight="1">
      <c r="A15" s="23">
        <v>43264</v>
      </c>
      <c r="B15" s="13">
        <v>9</v>
      </c>
      <c r="C15" s="12">
        <v>15</v>
      </c>
      <c r="D15" s="4"/>
      <c r="E15" s="10">
        <v>0</v>
      </c>
      <c r="F15" s="39">
        <v>3</v>
      </c>
      <c r="G15" s="41" t="s">
        <v>74</v>
      </c>
      <c r="H15" s="15">
        <v>29</v>
      </c>
      <c r="I15" s="4" t="s">
        <v>58</v>
      </c>
      <c r="J15" s="5" t="s">
        <v>323</v>
      </c>
      <c r="K15" s="6"/>
      <c r="L15" s="1">
        <v>1026</v>
      </c>
      <c r="M15" s="7" t="s">
        <v>326</v>
      </c>
      <c r="N15" s="8"/>
      <c r="O15" s="8">
        <v>3</v>
      </c>
      <c r="P15" s="9">
        <v>7</v>
      </c>
      <c r="Q15" s="8">
        <v>70</v>
      </c>
      <c r="R15" s="8">
        <v>79</v>
      </c>
      <c r="S15" s="9"/>
      <c r="T15" s="25"/>
    </row>
    <row r="16" spans="1:20" ht="42" customHeight="1">
      <c r="A16" s="23">
        <v>43265</v>
      </c>
      <c r="B16" s="13">
        <v>5</v>
      </c>
      <c r="C16" s="12">
        <v>24</v>
      </c>
      <c r="D16" s="4"/>
      <c r="E16" s="10">
        <v>0</v>
      </c>
      <c r="F16" s="39">
        <v>2</v>
      </c>
      <c r="G16" s="41" t="s">
        <v>63</v>
      </c>
      <c r="H16" s="15">
        <v>18</v>
      </c>
      <c r="I16" s="4" t="s">
        <v>67</v>
      </c>
      <c r="J16" s="5" t="s">
        <v>70</v>
      </c>
      <c r="K16" s="6"/>
      <c r="L16" s="1">
        <v>1024</v>
      </c>
      <c r="M16" s="7" t="s">
        <v>327</v>
      </c>
      <c r="N16" s="8"/>
      <c r="O16" s="8">
        <v>15.5</v>
      </c>
      <c r="P16" s="9">
        <v>3</v>
      </c>
      <c r="Q16" s="8">
        <v>45</v>
      </c>
      <c r="R16" s="8">
        <v>2</v>
      </c>
      <c r="S16" s="9"/>
      <c r="T16" s="25"/>
    </row>
    <row r="17" spans="1:20" ht="42" customHeight="1">
      <c r="A17" s="23">
        <v>43266</v>
      </c>
      <c r="B17" s="13">
        <v>10</v>
      </c>
      <c r="C17" s="12">
        <v>25</v>
      </c>
      <c r="D17" s="4"/>
      <c r="E17" s="10">
        <v>0</v>
      </c>
      <c r="F17" s="39">
        <v>3</v>
      </c>
      <c r="G17" s="41" t="s">
        <v>74</v>
      </c>
      <c r="H17" s="15">
        <v>28</v>
      </c>
      <c r="I17" s="4" t="s">
        <v>67</v>
      </c>
      <c r="J17" s="5" t="s">
        <v>54</v>
      </c>
      <c r="K17" s="6"/>
      <c r="L17" s="1">
        <v>1018</v>
      </c>
      <c r="M17" s="7" t="s">
        <v>328</v>
      </c>
      <c r="N17" s="8"/>
      <c r="O17" s="8">
        <v>9</v>
      </c>
      <c r="P17" s="9">
        <v>8</v>
      </c>
      <c r="Q17" s="8">
        <v>55</v>
      </c>
      <c r="R17" s="8">
        <v>38</v>
      </c>
      <c r="S17" s="9"/>
      <c r="T17" s="25"/>
    </row>
    <row r="18" spans="1:20" ht="42" customHeight="1">
      <c r="A18" s="23">
        <v>43267</v>
      </c>
      <c r="B18" s="13">
        <v>12</v>
      </c>
      <c r="C18" s="12">
        <v>27</v>
      </c>
      <c r="D18" s="4"/>
      <c r="E18" s="47">
        <v>0</v>
      </c>
      <c r="F18" s="39">
        <v>3</v>
      </c>
      <c r="G18" s="41" t="s">
        <v>72</v>
      </c>
      <c r="H18" s="15">
        <v>21</v>
      </c>
      <c r="I18" s="4" t="s">
        <v>67</v>
      </c>
      <c r="J18" s="5" t="s">
        <v>54</v>
      </c>
      <c r="K18" s="6"/>
      <c r="L18" s="1">
        <v>1015</v>
      </c>
      <c r="M18" s="7" t="s">
        <v>329</v>
      </c>
      <c r="N18" s="8"/>
      <c r="O18" s="8">
        <v>9</v>
      </c>
      <c r="P18" s="9">
        <v>10</v>
      </c>
      <c r="Q18" s="8">
        <v>52</v>
      </c>
      <c r="R18" s="8">
        <v>39</v>
      </c>
      <c r="S18" s="9"/>
      <c r="T18" s="25"/>
    </row>
    <row r="19" spans="1:20" ht="42" customHeight="1">
      <c r="A19" s="23">
        <v>43268</v>
      </c>
      <c r="B19" s="13">
        <v>15</v>
      </c>
      <c r="C19" s="12">
        <v>29</v>
      </c>
      <c r="D19" s="4"/>
      <c r="E19" s="10">
        <v>0</v>
      </c>
      <c r="F19" s="39">
        <v>3</v>
      </c>
      <c r="G19" s="41" t="s">
        <v>64</v>
      </c>
      <c r="H19" s="15">
        <v>26</v>
      </c>
      <c r="I19" s="4" t="s">
        <v>67</v>
      </c>
      <c r="J19" s="5" t="s">
        <v>70</v>
      </c>
      <c r="K19" s="6"/>
      <c r="L19" s="1">
        <v>1015</v>
      </c>
      <c r="M19" s="7" t="s">
        <v>330</v>
      </c>
      <c r="N19" s="8"/>
      <c r="O19" s="8">
        <v>15.5</v>
      </c>
      <c r="P19" s="9">
        <v>12</v>
      </c>
      <c r="Q19" s="8">
        <v>49</v>
      </c>
      <c r="R19" s="8">
        <v>2</v>
      </c>
      <c r="S19" s="9"/>
      <c r="T19" s="25"/>
    </row>
    <row r="20" spans="1:20" ht="42" customHeight="1">
      <c r="A20" s="23">
        <v>43269</v>
      </c>
      <c r="B20" s="13">
        <v>16</v>
      </c>
      <c r="C20" s="12">
        <v>29</v>
      </c>
      <c r="D20" s="4"/>
      <c r="E20" s="10">
        <v>0</v>
      </c>
      <c r="F20" s="39">
        <v>3</v>
      </c>
      <c r="G20" s="41" t="s">
        <v>57</v>
      </c>
      <c r="H20" s="15">
        <v>24</v>
      </c>
      <c r="I20" s="4" t="s">
        <v>67</v>
      </c>
      <c r="J20" s="5" t="s">
        <v>70</v>
      </c>
      <c r="K20" s="6"/>
      <c r="L20" s="1">
        <v>1013</v>
      </c>
      <c r="M20" s="7" t="s">
        <v>331</v>
      </c>
      <c r="N20" s="8"/>
      <c r="O20" s="8">
        <v>15.5</v>
      </c>
      <c r="P20" s="9">
        <v>14</v>
      </c>
      <c r="Q20" s="8">
        <v>45</v>
      </c>
      <c r="R20" s="8">
        <v>6</v>
      </c>
      <c r="S20" s="9"/>
      <c r="T20" s="25"/>
    </row>
    <row r="21" spans="1:20" ht="42" customHeight="1">
      <c r="A21" s="23">
        <v>43270</v>
      </c>
      <c r="B21" s="13">
        <v>18</v>
      </c>
      <c r="C21" s="12">
        <v>31</v>
      </c>
      <c r="D21" s="4"/>
      <c r="E21" s="10">
        <v>0</v>
      </c>
      <c r="F21" s="39">
        <v>2</v>
      </c>
      <c r="G21" s="41" t="s">
        <v>57</v>
      </c>
      <c r="H21" s="15">
        <v>19</v>
      </c>
      <c r="I21" s="4" t="s">
        <v>67</v>
      </c>
      <c r="J21" s="5" t="s">
        <v>54</v>
      </c>
      <c r="K21" s="6"/>
      <c r="L21" s="1">
        <v>1012</v>
      </c>
      <c r="M21" s="7" t="s">
        <v>332</v>
      </c>
      <c r="N21" s="8"/>
      <c r="O21" s="8">
        <v>9</v>
      </c>
      <c r="P21" s="9">
        <v>17</v>
      </c>
      <c r="Q21" s="8">
        <v>55</v>
      </c>
      <c r="R21" s="8">
        <v>40</v>
      </c>
      <c r="S21" s="9"/>
      <c r="T21" s="25"/>
    </row>
    <row r="22" spans="1:20" ht="42" customHeight="1">
      <c r="A22" s="23">
        <v>43271</v>
      </c>
      <c r="B22" s="13">
        <v>15</v>
      </c>
      <c r="C22" s="12">
        <v>30</v>
      </c>
      <c r="D22" s="4"/>
      <c r="E22" s="10">
        <v>0</v>
      </c>
      <c r="F22" s="39">
        <v>2</v>
      </c>
      <c r="G22" s="41" t="s">
        <v>64</v>
      </c>
      <c r="H22" s="15">
        <v>18</v>
      </c>
      <c r="I22" s="4" t="s">
        <v>54</v>
      </c>
      <c r="J22" s="5" t="s">
        <v>323</v>
      </c>
      <c r="K22" s="6"/>
      <c r="L22" s="1">
        <v>1008</v>
      </c>
      <c r="M22" s="7" t="s">
        <v>333</v>
      </c>
      <c r="N22" s="8"/>
      <c r="O22" s="8">
        <v>4</v>
      </c>
      <c r="P22" s="9">
        <v>13</v>
      </c>
      <c r="Q22" s="8">
        <v>62</v>
      </c>
      <c r="R22" s="8">
        <v>75</v>
      </c>
      <c r="S22" s="9"/>
      <c r="T22" s="25"/>
    </row>
    <row r="23" spans="1:20" ht="42" customHeight="1">
      <c r="A23" s="23">
        <v>43272</v>
      </c>
      <c r="B23" s="13">
        <v>16</v>
      </c>
      <c r="C23" s="12">
        <v>28</v>
      </c>
      <c r="D23" s="4" t="s">
        <v>334</v>
      </c>
      <c r="E23" s="10">
        <v>1.6</v>
      </c>
      <c r="F23" s="39">
        <v>2</v>
      </c>
      <c r="G23" s="41" t="s">
        <v>74</v>
      </c>
      <c r="H23" s="15">
        <v>19</v>
      </c>
      <c r="I23" s="4" t="s">
        <v>54</v>
      </c>
      <c r="J23" s="5" t="s">
        <v>65</v>
      </c>
      <c r="K23" s="6"/>
      <c r="L23" s="1">
        <v>1007</v>
      </c>
      <c r="M23" s="7" t="s">
        <v>335</v>
      </c>
      <c r="N23" s="8" t="s">
        <v>61</v>
      </c>
      <c r="O23" s="8">
        <v>13</v>
      </c>
      <c r="P23" s="9">
        <v>14</v>
      </c>
      <c r="Q23" s="8">
        <v>62</v>
      </c>
      <c r="R23" s="8">
        <v>19</v>
      </c>
      <c r="S23" s="9" t="s">
        <v>56</v>
      </c>
      <c r="T23" s="25"/>
    </row>
    <row r="24" spans="1:20" ht="42" customHeight="1">
      <c r="A24" s="23">
        <v>43273</v>
      </c>
      <c r="B24" s="13">
        <v>13</v>
      </c>
      <c r="C24" s="12">
        <v>17</v>
      </c>
      <c r="D24" s="4" t="s">
        <v>336</v>
      </c>
      <c r="E24" s="10">
        <v>14</v>
      </c>
      <c r="F24" s="39">
        <v>2</v>
      </c>
      <c r="G24" s="41" t="s">
        <v>74</v>
      </c>
      <c r="H24" s="15">
        <v>18</v>
      </c>
      <c r="I24" s="4" t="s">
        <v>58</v>
      </c>
      <c r="J24" s="5" t="s">
        <v>58</v>
      </c>
      <c r="K24" s="6"/>
      <c r="L24" s="1">
        <v>1015</v>
      </c>
      <c r="M24" s="7" t="s">
        <v>337</v>
      </c>
      <c r="N24" s="8"/>
      <c r="O24" s="8"/>
      <c r="P24" s="9">
        <v>11</v>
      </c>
      <c r="Q24" s="8">
        <v>87</v>
      </c>
      <c r="R24" s="8">
        <v>99</v>
      </c>
      <c r="S24" s="9" t="s">
        <v>56</v>
      </c>
      <c r="T24" s="25"/>
    </row>
    <row r="25" spans="1:20" ht="42" customHeight="1">
      <c r="A25" s="23">
        <v>43274</v>
      </c>
      <c r="B25" s="13">
        <v>13</v>
      </c>
      <c r="C25" s="12">
        <v>16</v>
      </c>
      <c r="D25" s="4" t="s">
        <v>59</v>
      </c>
      <c r="E25" s="10">
        <v>7</v>
      </c>
      <c r="F25" s="39">
        <v>2</v>
      </c>
      <c r="G25" s="41" t="s">
        <v>74</v>
      </c>
      <c r="H25" s="15">
        <v>19</v>
      </c>
      <c r="I25" s="4" t="s">
        <v>58</v>
      </c>
      <c r="J25" s="5" t="s">
        <v>323</v>
      </c>
      <c r="K25" s="6"/>
      <c r="L25" s="1">
        <v>1020</v>
      </c>
      <c r="M25" s="7" t="s">
        <v>338</v>
      </c>
      <c r="N25" s="8"/>
      <c r="O25" s="8">
        <v>0.5</v>
      </c>
      <c r="P25" s="9">
        <v>12</v>
      </c>
      <c r="Q25" s="8">
        <v>89</v>
      </c>
      <c r="R25" s="8">
        <v>93</v>
      </c>
      <c r="S25" s="9" t="s">
        <v>56</v>
      </c>
      <c r="T25" s="25"/>
    </row>
    <row r="26" spans="1:20" ht="42" customHeight="1">
      <c r="A26" s="23">
        <v>43275</v>
      </c>
      <c r="B26" s="13">
        <v>13</v>
      </c>
      <c r="C26" s="12">
        <v>18</v>
      </c>
      <c r="D26" s="4" t="s">
        <v>59</v>
      </c>
      <c r="E26" s="10">
        <v>7.4</v>
      </c>
      <c r="F26" s="39">
        <v>3</v>
      </c>
      <c r="G26" s="41" t="s">
        <v>63</v>
      </c>
      <c r="H26" s="15">
        <v>23</v>
      </c>
      <c r="I26" s="4" t="s">
        <v>58</v>
      </c>
      <c r="J26" s="5" t="s">
        <v>323</v>
      </c>
      <c r="K26" s="6"/>
      <c r="L26" s="1">
        <v>1018</v>
      </c>
      <c r="M26" s="7" t="s">
        <v>339</v>
      </c>
      <c r="N26" s="8"/>
      <c r="O26" s="8">
        <v>1</v>
      </c>
      <c r="P26" s="9">
        <v>12</v>
      </c>
      <c r="Q26" s="8">
        <v>91</v>
      </c>
      <c r="R26" s="8">
        <v>93</v>
      </c>
      <c r="S26" s="9" t="s">
        <v>56</v>
      </c>
      <c r="T26" s="25"/>
    </row>
    <row r="27" spans="1:20" ht="42" customHeight="1">
      <c r="A27" s="23">
        <v>43276</v>
      </c>
      <c r="B27" s="13">
        <v>13</v>
      </c>
      <c r="C27" s="12">
        <v>19</v>
      </c>
      <c r="D27" s="4" t="s">
        <v>59</v>
      </c>
      <c r="E27" s="10">
        <v>5.2</v>
      </c>
      <c r="F27" s="39">
        <v>3</v>
      </c>
      <c r="G27" s="41" t="s">
        <v>63</v>
      </c>
      <c r="H27" s="15">
        <v>17</v>
      </c>
      <c r="I27" s="4" t="s">
        <v>58</v>
      </c>
      <c r="J27" s="5" t="s">
        <v>323</v>
      </c>
      <c r="K27" s="6"/>
      <c r="L27" s="1">
        <v>1017</v>
      </c>
      <c r="M27" s="7" t="s">
        <v>340</v>
      </c>
      <c r="N27" s="8"/>
      <c r="O27" s="8">
        <v>0.5</v>
      </c>
      <c r="P27" s="9">
        <v>12</v>
      </c>
      <c r="Q27" s="8">
        <v>86</v>
      </c>
      <c r="R27" s="8">
        <v>95</v>
      </c>
      <c r="S27" s="9" t="s">
        <v>56</v>
      </c>
      <c r="T27" s="25"/>
    </row>
    <row r="28" spans="1:20" ht="42" customHeight="1">
      <c r="A28" s="23">
        <v>43277</v>
      </c>
      <c r="B28" s="13">
        <v>12</v>
      </c>
      <c r="C28" s="12">
        <v>22</v>
      </c>
      <c r="D28" s="4"/>
      <c r="E28" s="10">
        <v>0</v>
      </c>
      <c r="F28" s="39">
        <v>3</v>
      </c>
      <c r="G28" s="41" t="s">
        <v>63</v>
      </c>
      <c r="H28" s="15">
        <v>21</v>
      </c>
      <c r="I28" s="4" t="s">
        <v>54</v>
      </c>
      <c r="J28" s="5" t="s">
        <v>54</v>
      </c>
      <c r="K28" s="6"/>
      <c r="L28" s="1">
        <v>1021</v>
      </c>
      <c r="M28" s="7" t="s">
        <v>341</v>
      </c>
      <c r="N28" s="8"/>
      <c r="O28" s="8">
        <v>9</v>
      </c>
      <c r="P28" s="9">
        <v>11</v>
      </c>
      <c r="Q28" s="8">
        <v>65</v>
      </c>
      <c r="R28" s="8">
        <v>41</v>
      </c>
      <c r="S28" s="9"/>
      <c r="T28" s="25"/>
    </row>
    <row r="29" spans="1:20" ht="42" customHeight="1">
      <c r="A29" s="23">
        <v>43278</v>
      </c>
      <c r="B29" s="13">
        <v>10</v>
      </c>
      <c r="C29" s="12">
        <v>24</v>
      </c>
      <c r="D29" s="4"/>
      <c r="E29" s="10">
        <v>0</v>
      </c>
      <c r="F29" s="39">
        <v>2</v>
      </c>
      <c r="G29" s="41" t="s">
        <v>69</v>
      </c>
      <c r="H29" s="15">
        <v>18</v>
      </c>
      <c r="I29" s="4" t="s">
        <v>67</v>
      </c>
      <c r="J29" s="5" t="s">
        <v>65</v>
      </c>
      <c r="K29" s="6"/>
      <c r="L29" s="1">
        <v>1016</v>
      </c>
      <c r="M29" s="7" t="s">
        <v>342</v>
      </c>
      <c r="N29" s="8"/>
      <c r="O29" s="8">
        <v>11.5</v>
      </c>
      <c r="P29" s="9">
        <v>8</v>
      </c>
      <c r="Q29" s="8">
        <v>51</v>
      </c>
      <c r="R29" s="8">
        <v>25</v>
      </c>
      <c r="S29" s="9"/>
      <c r="T29" s="25"/>
    </row>
    <row r="30" spans="1:20" ht="42" customHeight="1">
      <c r="A30" s="23">
        <v>43279</v>
      </c>
      <c r="B30" s="13">
        <v>13</v>
      </c>
      <c r="C30" s="12">
        <v>27</v>
      </c>
      <c r="D30" s="4"/>
      <c r="E30" s="10">
        <v>0</v>
      </c>
      <c r="F30" s="39">
        <v>3</v>
      </c>
      <c r="G30" s="41" t="s">
        <v>57</v>
      </c>
      <c r="H30" s="15">
        <v>21</v>
      </c>
      <c r="I30" s="4" t="s">
        <v>54</v>
      </c>
      <c r="J30" s="5" t="s">
        <v>65</v>
      </c>
      <c r="K30" s="6"/>
      <c r="L30" s="1">
        <v>1015</v>
      </c>
      <c r="M30" s="7" t="s">
        <v>343</v>
      </c>
      <c r="N30" s="8"/>
      <c r="O30" s="8">
        <v>12.5</v>
      </c>
      <c r="P30" s="9">
        <v>11</v>
      </c>
      <c r="Q30" s="8">
        <v>49</v>
      </c>
      <c r="R30" s="8">
        <v>21</v>
      </c>
      <c r="S30" s="9"/>
      <c r="T30" s="25"/>
    </row>
    <row r="31" spans="1:20" ht="42" customHeight="1">
      <c r="A31" s="23">
        <v>43280</v>
      </c>
      <c r="B31" s="13">
        <v>15</v>
      </c>
      <c r="C31" s="12">
        <v>24</v>
      </c>
      <c r="D31" s="4" t="s">
        <v>345</v>
      </c>
      <c r="E31" s="10">
        <v>14</v>
      </c>
      <c r="F31" s="39">
        <v>3</v>
      </c>
      <c r="G31" s="41" t="s">
        <v>74</v>
      </c>
      <c r="H31" s="15">
        <v>26</v>
      </c>
      <c r="I31" s="4" t="s">
        <v>54</v>
      </c>
      <c r="J31" s="5" t="s">
        <v>54</v>
      </c>
      <c r="K31" s="6"/>
      <c r="L31" s="1">
        <v>1010</v>
      </c>
      <c r="M31" s="7" t="s">
        <v>346</v>
      </c>
      <c r="N31" s="8" t="s">
        <v>61</v>
      </c>
      <c r="O31" s="8">
        <v>5</v>
      </c>
      <c r="P31" s="9">
        <v>13</v>
      </c>
      <c r="Q31" s="8">
        <v>79</v>
      </c>
      <c r="R31" s="8">
        <v>72</v>
      </c>
      <c r="S31" s="9" t="s">
        <v>56</v>
      </c>
      <c r="T31" s="25"/>
    </row>
    <row r="32" spans="1:20" ht="42" customHeight="1">
      <c r="A32" s="23">
        <v>43281</v>
      </c>
      <c r="B32" s="13">
        <v>14</v>
      </c>
      <c r="C32" s="12">
        <v>20</v>
      </c>
      <c r="D32" s="4" t="s">
        <v>344</v>
      </c>
      <c r="E32" s="10">
        <v>5</v>
      </c>
      <c r="F32" s="39">
        <v>3</v>
      </c>
      <c r="G32" s="41" t="s">
        <v>66</v>
      </c>
      <c r="H32" s="15">
        <v>29</v>
      </c>
      <c r="I32" s="4" t="s">
        <v>58</v>
      </c>
      <c r="J32" s="5" t="s">
        <v>54</v>
      </c>
      <c r="K32" s="6"/>
      <c r="L32" s="1">
        <v>1008</v>
      </c>
      <c r="M32" s="7" t="s">
        <v>347</v>
      </c>
      <c r="N32" s="8"/>
      <c r="O32" s="8">
        <v>4</v>
      </c>
      <c r="P32" s="9">
        <v>12</v>
      </c>
      <c r="Q32" s="8">
        <v>73</v>
      </c>
      <c r="R32" s="8">
        <v>75</v>
      </c>
      <c r="S32" s="9" t="s">
        <v>56</v>
      </c>
      <c r="T32" s="25"/>
    </row>
    <row r="33" spans="1:20" ht="42" customHeight="1">
      <c r="A33" s="26"/>
      <c r="B33" s="27"/>
      <c r="C33" s="28"/>
      <c r="D33" s="29"/>
      <c r="E33" s="30"/>
      <c r="F33" s="40"/>
      <c r="G33" s="42"/>
      <c r="H33" s="31"/>
      <c r="I33" s="29"/>
      <c r="J33" s="32"/>
      <c r="K33" s="33"/>
      <c r="L33" s="34"/>
      <c r="M33" s="35"/>
      <c r="N33" s="36"/>
      <c r="O33" s="36"/>
      <c r="P33" s="37"/>
      <c r="Q33" s="36"/>
      <c r="R33" s="36"/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3" t="s">
        <v>22</v>
      </c>
      <c r="B100" s="63"/>
      <c r="C100" s="63"/>
      <c r="D100" s="16">
        <f>AVERAGE(B3:B33,C3:C33)</f>
        <v>17.7</v>
      </c>
      <c r="E100" s="63" t="s">
        <v>31</v>
      </c>
      <c r="F100" s="63"/>
      <c r="G100" s="63"/>
      <c r="H100" s="63"/>
      <c r="I100" s="17">
        <f>SUM(E3:E33)</f>
        <v>103.9</v>
      </c>
      <c r="J100" s="63" t="s">
        <v>38</v>
      </c>
      <c r="K100" s="63"/>
      <c r="L100" s="18">
        <f>SUM(O3:O33)</f>
        <v>230.5</v>
      </c>
    </row>
    <row r="101" spans="1:12" ht="30" customHeight="1">
      <c r="A101" s="63" t="s">
        <v>27</v>
      </c>
      <c r="B101" s="63"/>
      <c r="C101" s="63"/>
      <c r="D101" s="16">
        <f>AVERAGE(B3:B33)</f>
        <v>12.033333333333333</v>
      </c>
      <c r="E101" s="63" t="s">
        <v>32</v>
      </c>
      <c r="F101" s="63"/>
      <c r="G101" s="63"/>
      <c r="H101" s="63"/>
      <c r="I101" s="17">
        <f>AVERAGE(E3:E33)</f>
        <v>3.4633333333333334</v>
      </c>
      <c r="J101" s="63" t="s">
        <v>39</v>
      </c>
      <c r="K101" s="63"/>
      <c r="L101" s="18">
        <f>COUNTIF(R3:R33,"&lt;31")</f>
        <v>11</v>
      </c>
    </row>
    <row r="102" spans="1:12" ht="30" customHeight="1">
      <c r="A102" s="63" t="s">
        <v>28</v>
      </c>
      <c r="B102" s="63"/>
      <c r="C102" s="63"/>
      <c r="D102" s="16">
        <f>AVERAGE(C3:C33)</f>
        <v>23.366666666666667</v>
      </c>
      <c r="E102" s="63" t="s">
        <v>33</v>
      </c>
      <c r="F102" s="63"/>
      <c r="G102" s="63"/>
      <c r="H102" s="63"/>
      <c r="I102" s="17">
        <f>MAX(E3:E33)</f>
        <v>24</v>
      </c>
      <c r="J102" s="63" t="s">
        <v>41</v>
      </c>
      <c r="K102" s="63"/>
      <c r="L102" s="18">
        <f>COUNTIF(C3:C33,"&gt;19")</f>
        <v>25</v>
      </c>
    </row>
    <row r="103" spans="1:12" ht="30" customHeight="1">
      <c r="A103" s="63" t="s">
        <v>23</v>
      </c>
      <c r="B103" s="63"/>
      <c r="C103" s="63"/>
      <c r="D103" s="18">
        <f>MAX(B3:B33,C3:C33)</f>
        <v>31</v>
      </c>
      <c r="E103" s="63" t="s">
        <v>34</v>
      </c>
      <c r="F103" s="63"/>
      <c r="G103" s="63"/>
      <c r="H103" s="63"/>
      <c r="I103" s="18">
        <f>COUNTA(S3:S33)</f>
        <v>12</v>
      </c>
      <c r="J103" s="63" t="s">
        <v>37</v>
      </c>
      <c r="K103" s="63"/>
      <c r="L103" s="18">
        <f>COUNTA(N3:N33)</f>
        <v>4</v>
      </c>
    </row>
    <row r="104" spans="1:12" ht="30" customHeight="1">
      <c r="A104" s="63" t="s">
        <v>24</v>
      </c>
      <c r="B104" s="63"/>
      <c r="C104" s="63"/>
      <c r="D104" s="18">
        <f>MIN(B3:B33,C3:C33)</f>
        <v>3</v>
      </c>
      <c r="E104" s="63" t="s">
        <v>35</v>
      </c>
      <c r="F104" s="63"/>
      <c r="G104" s="63"/>
      <c r="H104" s="63"/>
      <c r="I104" s="18">
        <f>COUNTIF(S3:S33,"R")</f>
        <v>12</v>
      </c>
      <c r="J104" s="63" t="s">
        <v>45</v>
      </c>
      <c r="K104" s="63"/>
      <c r="L104" s="43">
        <f>AVERAGE(F3:F33)</f>
        <v>2.7333333333333334</v>
      </c>
    </row>
    <row r="105" spans="1:12" ht="30" customHeight="1">
      <c r="A105" s="63" t="s">
        <v>26</v>
      </c>
      <c r="B105" s="63"/>
      <c r="C105" s="63"/>
      <c r="D105" s="18">
        <f>MAX(B3:B33)</f>
        <v>18</v>
      </c>
      <c r="E105" s="63" t="s">
        <v>36</v>
      </c>
      <c r="F105" s="63"/>
      <c r="G105" s="63"/>
      <c r="H105" s="63"/>
      <c r="I105" s="18">
        <f>COUNTIF(S3:S33,"S")</f>
        <v>0</v>
      </c>
      <c r="J105" s="63" t="s">
        <v>46</v>
      </c>
      <c r="K105" s="63"/>
      <c r="L105" s="43">
        <f>AVERAGE(H3:H33)</f>
        <v>21.857142857142858</v>
      </c>
    </row>
    <row r="106" spans="1:12" ht="30" customHeight="1">
      <c r="A106" s="63" t="s">
        <v>25</v>
      </c>
      <c r="B106" s="63"/>
      <c r="C106" s="63"/>
      <c r="D106" s="18">
        <f>MIN(C3:C33)</f>
        <v>15</v>
      </c>
      <c r="E106" s="63" t="s">
        <v>50</v>
      </c>
      <c r="F106" s="63"/>
      <c r="G106" s="63"/>
      <c r="H106" s="63"/>
      <c r="I106" s="18">
        <f>COUNTIF(F3:F33,"&gt;5")</f>
        <v>0</v>
      </c>
      <c r="J106" s="63" t="s">
        <v>47</v>
      </c>
      <c r="K106" s="63"/>
      <c r="L106" s="19">
        <f>COUNTA(T3:T33)</f>
        <v>0</v>
      </c>
    </row>
    <row r="107" spans="1:12" ht="30" customHeight="1">
      <c r="A107" s="63" t="s">
        <v>29</v>
      </c>
      <c r="B107" s="63"/>
      <c r="C107" s="63"/>
      <c r="D107" s="18">
        <f>COUNTIF(B3:B33,"&lt;1")</f>
        <v>0</v>
      </c>
      <c r="E107" s="63" t="s">
        <v>42</v>
      </c>
      <c r="F107" s="63"/>
      <c r="G107" s="63"/>
      <c r="H107" s="63"/>
      <c r="I107" s="17">
        <f>MAX(H3:H33)</f>
        <v>29</v>
      </c>
      <c r="J107" s="63" t="s">
        <v>48</v>
      </c>
      <c r="K107" s="63"/>
      <c r="L107" s="19">
        <v>103.9</v>
      </c>
    </row>
    <row r="108" spans="1:12" ht="30" customHeight="1">
      <c r="A108" s="63" t="s">
        <v>30</v>
      </c>
      <c r="B108" s="63"/>
      <c r="C108" s="63"/>
      <c r="D108" s="18">
        <f>COUNTIF(C3:C33,"&lt;1")</f>
        <v>0</v>
      </c>
      <c r="E108" s="63" t="s">
        <v>43</v>
      </c>
      <c r="F108" s="63"/>
      <c r="G108" s="63"/>
      <c r="H108" s="63"/>
      <c r="I108" s="18">
        <f>MAX(L3:L33)</f>
        <v>1026</v>
      </c>
      <c r="J108" s="63" t="s">
        <v>49</v>
      </c>
      <c r="K108" s="63"/>
      <c r="L108" s="19"/>
    </row>
    <row r="109" spans="1:12" ht="30" customHeight="1">
      <c r="A109" s="63" t="s">
        <v>40</v>
      </c>
      <c r="B109" s="63"/>
      <c r="C109" s="63"/>
      <c r="D109" s="18">
        <f>MIN(P3:P33)</f>
        <v>1</v>
      </c>
      <c r="E109" s="63" t="s">
        <v>44</v>
      </c>
      <c r="F109" s="63"/>
      <c r="G109" s="63"/>
      <c r="H109" s="63"/>
      <c r="I109" s="18">
        <f>MIN(L3:L33)</f>
        <v>1007</v>
      </c>
      <c r="J109" s="63"/>
      <c r="K109" s="63"/>
      <c r="L109" s="19"/>
    </row>
  </sheetData>
  <sheetProtection password="CF17" sheet="1" objects="1" scenarios="1"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64" t="s">
        <v>16</v>
      </c>
      <c r="C1" s="65"/>
      <c r="D1" s="64" t="s">
        <v>17</v>
      </c>
      <c r="E1" s="65"/>
      <c r="F1" s="64" t="s">
        <v>15</v>
      </c>
      <c r="G1" s="74"/>
      <c r="H1" s="75"/>
      <c r="I1" s="64" t="s">
        <v>1</v>
      </c>
      <c r="J1" s="65"/>
      <c r="K1" s="70" t="s">
        <v>8</v>
      </c>
      <c r="L1" s="68" t="s">
        <v>10</v>
      </c>
      <c r="M1" s="72" t="s">
        <v>2</v>
      </c>
      <c r="N1" s="76" t="s">
        <v>19</v>
      </c>
      <c r="O1" s="76" t="s">
        <v>20</v>
      </c>
      <c r="P1" s="66" t="s">
        <v>21</v>
      </c>
      <c r="Q1" s="76" t="s">
        <v>14</v>
      </c>
      <c r="R1" s="76" t="s">
        <v>51</v>
      </c>
      <c r="S1" s="66" t="s">
        <v>52</v>
      </c>
      <c r="T1" s="78" t="s">
        <v>53</v>
      </c>
    </row>
    <row r="2" spans="1:20" ht="42" customHeight="1">
      <c r="A2" s="22" t="s">
        <v>80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1"/>
      <c r="L2" s="69"/>
      <c r="M2" s="73"/>
      <c r="N2" s="77"/>
      <c r="O2" s="77"/>
      <c r="P2" s="67"/>
      <c r="Q2" s="82"/>
      <c r="R2" s="80"/>
      <c r="S2" s="81"/>
      <c r="T2" s="79"/>
    </row>
    <row r="3" spans="1:20" ht="42" customHeight="1">
      <c r="A3" s="23">
        <v>43282</v>
      </c>
      <c r="B3" s="13">
        <v>12</v>
      </c>
      <c r="C3" s="12">
        <v>16</v>
      </c>
      <c r="D3" s="4" t="s">
        <v>59</v>
      </c>
      <c r="E3" s="10">
        <v>3.5</v>
      </c>
      <c r="F3" s="39">
        <v>3</v>
      </c>
      <c r="G3" s="41" t="s">
        <v>66</v>
      </c>
      <c r="H3" s="15">
        <v>26</v>
      </c>
      <c r="I3" s="4" t="s">
        <v>58</v>
      </c>
      <c r="J3" s="5" t="s">
        <v>96</v>
      </c>
      <c r="K3" s="6"/>
      <c r="L3" s="1">
        <v>1015</v>
      </c>
      <c r="M3" s="7" t="s">
        <v>348</v>
      </c>
      <c r="N3" s="8"/>
      <c r="O3" s="8"/>
      <c r="P3" s="9">
        <v>10</v>
      </c>
      <c r="Q3" s="8">
        <v>86</v>
      </c>
      <c r="R3" s="20">
        <v>98</v>
      </c>
      <c r="S3" s="48" t="s">
        <v>56</v>
      </c>
      <c r="T3" s="24"/>
    </row>
    <row r="4" spans="1:20" ht="42" customHeight="1">
      <c r="A4" s="23">
        <v>43283</v>
      </c>
      <c r="B4" s="13">
        <v>11</v>
      </c>
      <c r="C4" s="12">
        <v>18</v>
      </c>
      <c r="D4" s="4" t="s">
        <v>349</v>
      </c>
      <c r="E4" s="10">
        <v>6.5</v>
      </c>
      <c r="F4" s="39">
        <v>2</v>
      </c>
      <c r="G4" s="41" t="s">
        <v>66</v>
      </c>
      <c r="H4" s="15">
        <v>19</v>
      </c>
      <c r="I4" s="4" t="s">
        <v>58</v>
      </c>
      <c r="J4" s="5" t="s">
        <v>60</v>
      </c>
      <c r="K4" s="6"/>
      <c r="L4" s="1">
        <v>1018</v>
      </c>
      <c r="M4" s="7" t="s">
        <v>350</v>
      </c>
      <c r="N4" s="8"/>
      <c r="O4" s="8">
        <v>1.5</v>
      </c>
      <c r="P4" s="9">
        <v>9</v>
      </c>
      <c r="Q4" s="8">
        <v>86</v>
      </c>
      <c r="R4" s="8">
        <v>81</v>
      </c>
      <c r="S4" s="9" t="s">
        <v>56</v>
      </c>
      <c r="T4" s="25"/>
    </row>
    <row r="5" spans="1:20" ht="42" customHeight="1">
      <c r="A5" s="23">
        <v>43284</v>
      </c>
      <c r="B5" s="13">
        <v>9</v>
      </c>
      <c r="C5" s="12">
        <v>22</v>
      </c>
      <c r="D5" s="4"/>
      <c r="E5" s="10">
        <v>0</v>
      </c>
      <c r="F5" s="39">
        <v>2</v>
      </c>
      <c r="G5" s="41" t="s">
        <v>66</v>
      </c>
      <c r="H5" s="15">
        <v>18</v>
      </c>
      <c r="I5" s="4" t="s">
        <v>67</v>
      </c>
      <c r="J5" s="5" t="s">
        <v>65</v>
      </c>
      <c r="K5" s="6"/>
      <c r="L5" s="1">
        <v>1017</v>
      </c>
      <c r="M5" s="7" t="s">
        <v>351</v>
      </c>
      <c r="N5" s="8"/>
      <c r="O5" s="8">
        <v>13</v>
      </c>
      <c r="P5" s="9">
        <v>8</v>
      </c>
      <c r="Q5" s="8">
        <v>55</v>
      </c>
      <c r="R5" s="8">
        <v>26</v>
      </c>
      <c r="S5" s="9"/>
      <c r="T5" s="25"/>
    </row>
    <row r="6" spans="1:20" ht="42" customHeight="1">
      <c r="A6" s="23">
        <v>43285</v>
      </c>
      <c r="B6" s="13">
        <v>9</v>
      </c>
      <c r="C6" s="12">
        <v>25</v>
      </c>
      <c r="D6" s="4" t="s">
        <v>352</v>
      </c>
      <c r="E6" s="10">
        <v>0.9</v>
      </c>
      <c r="F6" s="39">
        <v>2</v>
      </c>
      <c r="G6" s="41" t="s">
        <v>57</v>
      </c>
      <c r="H6" s="15">
        <v>19</v>
      </c>
      <c r="I6" s="4" t="s">
        <v>67</v>
      </c>
      <c r="J6" s="5" t="s">
        <v>54</v>
      </c>
      <c r="K6" s="6"/>
      <c r="L6" s="1">
        <v>1008</v>
      </c>
      <c r="M6" s="7" t="s">
        <v>353</v>
      </c>
      <c r="N6" s="8"/>
      <c r="O6" s="8">
        <v>8</v>
      </c>
      <c r="P6" s="9">
        <v>7</v>
      </c>
      <c r="Q6" s="8">
        <v>71</v>
      </c>
      <c r="R6" s="8">
        <v>48</v>
      </c>
      <c r="S6" s="9" t="s">
        <v>56</v>
      </c>
      <c r="T6" s="25"/>
    </row>
    <row r="7" spans="1:20" ht="42" customHeight="1">
      <c r="A7" s="23">
        <v>43286</v>
      </c>
      <c r="B7" s="13">
        <v>14</v>
      </c>
      <c r="C7" s="12">
        <v>21</v>
      </c>
      <c r="D7" s="4" t="s">
        <v>354</v>
      </c>
      <c r="E7" s="10">
        <v>2.8</v>
      </c>
      <c r="F7" s="39">
        <v>3</v>
      </c>
      <c r="G7" s="41" t="s">
        <v>57</v>
      </c>
      <c r="H7" s="15">
        <v>28</v>
      </c>
      <c r="I7" s="4" t="s">
        <v>54</v>
      </c>
      <c r="J7" s="5" t="s">
        <v>54</v>
      </c>
      <c r="K7" s="6"/>
      <c r="L7" s="1">
        <v>1010</v>
      </c>
      <c r="M7" s="7" t="s">
        <v>355</v>
      </c>
      <c r="N7" s="8"/>
      <c r="O7" s="8">
        <v>6</v>
      </c>
      <c r="P7" s="9">
        <v>12</v>
      </c>
      <c r="Q7" s="8">
        <v>78</v>
      </c>
      <c r="R7" s="8">
        <v>67</v>
      </c>
      <c r="S7" s="9" t="s">
        <v>56</v>
      </c>
      <c r="T7" s="25"/>
    </row>
    <row r="8" spans="1:20" ht="42" customHeight="1">
      <c r="A8" s="23">
        <v>43287</v>
      </c>
      <c r="B8" s="13">
        <v>12</v>
      </c>
      <c r="C8" s="12">
        <v>27</v>
      </c>
      <c r="D8" s="4" t="s">
        <v>356</v>
      </c>
      <c r="E8" s="10">
        <v>8</v>
      </c>
      <c r="F8" s="39">
        <v>3</v>
      </c>
      <c r="G8" s="41" t="s">
        <v>57</v>
      </c>
      <c r="H8" s="15">
        <v>23</v>
      </c>
      <c r="I8" s="4" t="s">
        <v>67</v>
      </c>
      <c r="J8" s="5" t="s">
        <v>65</v>
      </c>
      <c r="K8" s="6"/>
      <c r="L8" s="1">
        <v>1013</v>
      </c>
      <c r="M8" s="7" t="s">
        <v>357</v>
      </c>
      <c r="N8" s="8" t="s">
        <v>61</v>
      </c>
      <c r="O8" s="8">
        <v>10.5</v>
      </c>
      <c r="P8" s="9">
        <v>10</v>
      </c>
      <c r="Q8" s="8">
        <v>73</v>
      </c>
      <c r="R8" s="8">
        <v>28</v>
      </c>
      <c r="S8" s="9" t="s">
        <v>56</v>
      </c>
      <c r="T8" s="25"/>
    </row>
    <row r="9" spans="1:20" ht="42" customHeight="1">
      <c r="A9" s="23">
        <v>43288</v>
      </c>
      <c r="B9" s="13">
        <v>13</v>
      </c>
      <c r="C9" s="12">
        <v>20</v>
      </c>
      <c r="D9" s="4" t="s">
        <v>358</v>
      </c>
      <c r="E9" s="10">
        <v>44</v>
      </c>
      <c r="F9" s="39">
        <v>2</v>
      </c>
      <c r="G9" s="41" t="s">
        <v>74</v>
      </c>
      <c r="H9" s="15">
        <v>18</v>
      </c>
      <c r="I9" s="4" t="s">
        <v>58</v>
      </c>
      <c r="J9" s="5" t="s">
        <v>60</v>
      </c>
      <c r="K9" s="6"/>
      <c r="L9" s="1">
        <v>1020</v>
      </c>
      <c r="M9" s="7" t="s">
        <v>359</v>
      </c>
      <c r="N9" s="8"/>
      <c r="O9" s="8">
        <v>1.5</v>
      </c>
      <c r="P9" s="9">
        <v>11</v>
      </c>
      <c r="Q9" s="8">
        <v>82</v>
      </c>
      <c r="R9" s="8">
        <v>93</v>
      </c>
      <c r="S9" s="9" t="s">
        <v>56</v>
      </c>
      <c r="T9" s="25"/>
    </row>
    <row r="10" spans="1:20" ht="42" customHeight="1">
      <c r="A10" s="23">
        <v>43289</v>
      </c>
      <c r="B10" s="13">
        <v>12</v>
      </c>
      <c r="C10" s="12">
        <v>20</v>
      </c>
      <c r="D10" s="4" t="s">
        <v>360</v>
      </c>
      <c r="E10" s="10">
        <v>2.2</v>
      </c>
      <c r="F10" s="39">
        <v>2</v>
      </c>
      <c r="G10" s="41" t="s">
        <v>78</v>
      </c>
      <c r="H10" s="15">
        <v>19</v>
      </c>
      <c r="I10" s="4" t="s">
        <v>54</v>
      </c>
      <c r="J10" s="5" t="s">
        <v>60</v>
      </c>
      <c r="K10" s="6"/>
      <c r="L10" s="1">
        <v>1022</v>
      </c>
      <c r="M10" s="7" t="s">
        <v>361</v>
      </c>
      <c r="N10" s="8"/>
      <c r="O10" s="8">
        <v>1</v>
      </c>
      <c r="P10" s="9">
        <v>11</v>
      </c>
      <c r="Q10" s="8">
        <v>84</v>
      </c>
      <c r="R10" s="8">
        <v>95</v>
      </c>
      <c r="S10" s="9" t="s">
        <v>56</v>
      </c>
      <c r="T10" s="25"/>
    </row>
    <row r="11" spans="1:20" ht="42" customHeight="1">
      <c r="A11" s="23">
        <v>43290</v>
      </c>
      <c r="B11" s="13">
        <v>11</v>
      </c>
      <c r="C11" s="12">
        <v>21</v>
      </c>
      <c r="D11" s="4" t="s">
        <v>362</v>
      </c>
      <c r="E11" s="10">
        <v>17</v>
      </c>
      <c r="F11" s="39">
        <v>4</v>
      </c>
      <c r="G11" s="41" t="s">
        <v>66</v>
      </c>
      <c r="H11" s="15">
        <v>31</v>
      </c>
      <c r="I11" s="4" t="s">
        <v>58</v>
      </c>
      <c r="J11" s="5" t="s">
        <v>60</v>
      </c>
      <c r="K11" s="6"/>
      <c r="L11" s="1">
        <v>1014</v>
      </c>
      <c r="M11" s="7" t="s">
        <v>363</v>
      </c>
      <c r="N11" s="8"/>
      <c r="O11" s="8">
        <v>1.5</v>
      </c>
      <c r="P11" s="9">
        <v>10</v>
      </c>
      <c r="Q11" s="8">
        <v>91</v>
      </c>
      <c r="R11" s="8">
        <v>85</v>
      </c>
      <c r="S11" s="9" t="s">
        <v>56</v>
      </c>
      <c r="T11" s="25"/>
    </row>
    <row r="12" spans="1:20" ht="42" customHeight="1">
      <c r="A12" s="23">
        <v>43291</v>
      </c>
      <c r="B12" s="13">
        <v>11</v>
      </c>
      <c r="C12" s="12">
        <v>23</v>
      </c>
      <c r="D12" s="4"/>
      <c r="E12" s="10">
        <v>0</v>
      </c>
      <c r="F12" s="39">
        <v>3</v>
      </c>
      <c r="G12" s="41" t="s">
        <v>66</v>
      </c>
      <c r="H12" s="15">
        <v>25</v>
      </c>
      <c r="I12" s="4" t="s">
        <v>54</v>
      </c>
      <c r="J12" s="5" t="s">
        <v>54</v>
      </c>
      <c r="K12" s="6"/>
      <c r="L12" s="1">
        <v>1020</v>
      </c>
      <c r="M12" s="7" t="s">
        <v>364</v>
      </c>
      <c r="N12" s="8"/>
      <c r="O12" s="8">
        <v>8</v>
      </c>
      <c r="P12" s="9">
        <v>10</v>
      </c>
      <c r="Q12" s="8">
        <v>74</v>
      </c>
      <c r="R12" s="8">
        <v>45</v>
      </c>
      <c r="S12" s="9"/>
      <c r="T12" s="25"/>
    </row>
    <row r="13" spans="1:20" ht="42" customHeight="1">
      <c r="A13" s="23">
        <v>43292</v>
      </c>
      <c r="B13" s="13">
        <v>11</v>
      </c>
      <c r="C13" s="12">
        <v>24</v>
      </c>
      <c r="D13" s="4" t="s">
        <v>356</v>
      </c>
      <c r="E13" s="10">
        <v>5.6</v>
      </c>
      <c r="F13" s="39">
        <v>3</v>
      </c>
      <c r="G13" s="41" t="s">
        <v>57</v>
      </c>
      <c r="H13" s="15">
        <v>29</v>
      </c>
      <c r="I13" s="4" t="s">
        <v>54</v>
      </c>
      <c r="J13" s="5" t="s">
        <v>60</v>
      </c>
      <c r="K13" s="6"/>
      <c r="L13" s="1">
        <v>1015</v>
      </c>
      <c r="M13" s="7" t="s">
        <v>365</v>
      </c>
      <c r="N13" s="8" t="s">
        <v>61</v>
      </c>
      <c r="O13" s="8">
        <v>2</v>
      </c>
      <c r="P13" s="9">
        <v>10</v>
      </c>
      <c r="Q13" s="8">
        <v>83</v>
      </c>
      <c r="R13" s="8">
        <v>79</v>
      </c>
      <c r="S13" s="9" t="s">
        <v>56</v>
      </c>
      <c r="T13" s="25"/>
    </row>
    <row r="14" spans="1:20" ht="42" customHeight="1">
      <c r="A14" s="23">
        <v>43293</v>
      </c>
      <c r="B14" s="13">
        <v>13</v>
      </c>
      <c r="C14" s="12">
        <v>24</v>
      </c>
      <c r="D14" s="4"/>
      <c r="E14" s="10">
        <v>0</v>
      </c>
      <c r="F14" s="39">
        <v>2</v>
      </c>
      <c r="G14" s="41" t="s">
        <v>64</v>
      </c>
      <c r="H14" s="15">
        <v>15</v>
      </c>
      <c r="I14" s="4" t="s">
        <v>54</v>
      </c>
      <c r="J14" s="5" t="s">
        <v>54</v>
      </c>
      <c r="K14" s="6"/>
      <c r="L14" s="1">
        <v>1013</v>
      </c>
      <c r="M14" s="7" t="s">
        <v>367</v>
      </c>
      <c r="N14" s="8"/>
      <c r="O14" s="8">
        <v>8</v>
      </c>
      <c r="P14" s="9">
        <v>12</v>
      </c>
      <c r="Q14" s="8">
        <v>74</v>
      </c>
      <c r="R14" s="8">
        <v>42</v>
      </c>
      <c r="S14" s="9"/>
      <c r="T14" s="25"/>
    </row>
    <row r="15" spans="1:20" ht="42" customHeight="1">
      <c r="A15" s="23">
        <v>43294</v>
      </c>
      <c r="B15" s="13">
        <v>12</v>
      </c>
      <c r="C15" s="12">
        <v>28</v>
      </c>
      <c r="D15" s="4" t="s">
        <v>366</v>
      </c>
      <c r="E15" s="10">
        <v>15.3</v>
      </c>
      <c r="F15" s="39">
        <v>3</v>
      </c>
      <c r="G15" s="41" t="s">
        <v>57</v>
      </c>
      <c r="H15" s="15">
        <v>29</v>
      </c>
      <c r="I15" s="4" t="s">
        <v>67</v>
      </c>
      <c r="J15" s="5" t="s">
        <v>65</v>
      </c>
      <c r="K15" s="6"/>
      <c r="L15" s="1">
        <v>1007</v>
      </c>
      <c r="M15" s="7" t="s">
        <v>368</v>
      </c>
      <c r="N15" s="8" t="s">
        <v>61</v>
      </c>
      <c r="O15" s="8">
        <v>10</v>
      </c>
      <c r="P15" s="9">
        <v>11</v>
      </c>
      <c r="Q15" s="8">
        <v>78</v>
      </c>
      <c r="R15" s="8">
        <v>28</v>
      </c>
      <c r="S15" s="9" t="s">
        <v>56</v>
      </c>
      <c r="T15" s="25"/>
    </row>
    <row r="16" spans="1:20" ht="42" customHeight="1">
      <c r="A16" s="23">
        <v>43295</v>
      </c>
      <c r="B16" s="13">
        <v>15</v>
      </c>
      <c r="C16" s="12">
        <v>23</v>
      </c>
      <c r="D16" s="4" t="s">
        <v>369</v>
      </c>
      <c r="E16" s="10">
        <v>1.1</v>
      </c>
      <c r="F16" s="39">
        <v>3</v>
      </c>
      <c r="G16" s="41" t="s">
        <v>66</v>
      </c>
      <c r="H16" s="15">
        <v>22</v>
      </c>
      <c r="I16" s="4" t="s">
        <v>54</v>
      </c>
      <c r="J16" s="5" t="s">
        <v>54</v>
      </c>
      <c r="K16" s="6"/>
      <c r="L16" s="1">
        <v>1010</v>
      </c>
      <c r="M16" s="7" t="s">
        <v>370</v>
      </c>
      <c r="N16" s="8"/>
      <c r="O16" s="8">
        <v>6</v>
      </c>
      <c r="P16" s="9">
        <v>13</v>
      </c>
      <c r="Q16" s="8">
        <v>74</v>
      </c>
      <c r="R16" s="8">
        <v>61</v>
      </c>
      <c r="S16" s="9" t="s">
        <v>56</v>
      </c>
      <c r="T16" s="25"/>
    </row>
    <row r="17" spans="1:20" ht="42" customHeight="1">
      <c r="A17" s="23">
        <v>43296</v>
      </c>
      <c r="B17" s="13">
        <v>14</v>
      </c>
      <c r="C17" s="12">
        <v>22</v>
      </c>
      <c r="D17" s="4" t="s">
        <v>371</v>
      </c>
      <c r="E17" s="10">
        <v>4.2</v>
      </c>
      <c r="F17" s="39">
        <v>2</v>
      </c>
      <c r="G17" s="41" t="s">
        <v>57</v>
      </c>
      <c r="H17" s="15">
        <v>18</v>
      </c>
      <c r="I17" s="4" t="s">
        <v>54</v>
      </c>
      <c r="J17" s="5" t="s">
        <v>54</v>
      </c>
      <c r="K17" s="6"/>
      <c r="L17" s="1">
        <v>1012</v>
      </c>
      <c r="M17" s="7" t="s">
        <v>372</v>
      </c>
      <c r="N17" s="8" t="s">
        <v>61</v>
      </c>
      <c r="O17" s="8">
        <v>8</v>
      </c>
      <c r="P17" s="9">
        <v>12</v>
      </c>
      <c r="Q17" s="8">
        <v>78</v>
      </c>
      <c r="R17" s="8">
        <v>45</v>
      </c>
      <c r="S17" s="9" t="s">
        <v>56</v>
      </c>
      <c r="T17" s="25"/>
    </row>
    <row r="18" spans="1:20" ht="42" customHeight="1">
      <c r="A18" s="23">
        <v>43297</v>
      </c>
      <c r="B18" s="13">
        <v>12</v>
      </c>
      <c r="C18" s="12">
        <v>24</v>
      </c>
      <c r="D18" s="4" t="s">
        <v>92</v>
      </c>
      <c r="E18" s="47">
        <v>3.8</v>
      </c>
      <c r="F18" s="39">
        <v>2</v>
      </c>
      <c r="G18" s="41" t="s">
        <v>74</v>
      </c>
      <c r="H18" s="15">
        <v>19</v>
      </c>
      <c r="I18" s="4" t="s">
        <v>54</v>
      </c>
      <c r="J18" s="5" t="s">
        <v>54</v>
      </c>
      <c r="K18" s="6"/>
      <c r="L18" s="1">
        <v>1019</v>
      </c>
      <c r="M18" s="7" t="s">
        <v>373</v>
      </c>
      <c r="N18" s="8"/>
      <c r="O18" s="8">
        <v>8</v>
      </c>
      <c r="P18" s="9">
        <v>11</v>
      </c>
      <c r="Q18" s="8">
        <v>77</v>
      </c>
      <c r="R18" s="8">
        <v>43</v>
      </c>
      <c r="S18" s="9" t="s">
        <v>56</v>
      </c>
      <c r="T18" s="25"/>
    </row>
    <row r="19" spans="1:20" ht="42" customHeight="1">
      <c r="A19" s="23">
        <v>17</v>
      </c>
      <c r="B19" s="13">
        <v>16</v>
      </c>
      <c r="C19" s="12">
        <v>20</v>
      </c>
      <c r="D19" s="4" t="s">
        <v>374</v>
      </c>
      <c r="E19" s="10">
        <v>26</v>
      </c>
      <c r="F19" s="39">
        <v>2</v>
      </c>
      <c r="G19" s="41" t="s">
        <v>74</v>
      </c>
      <c r="H19" s="15">
        <v>19</v>
      </c>
      <c r="I19" s="4" t="s">
        <v>58</v>
      </c>
      <c r="J19" s="5" t="s">
        <v>58</v>
      </c>
      <c r="K19" s="6"/>
      <c r="L19" s="1">
        <v>1014</v>
      </c>
      <c r="M19" s="7" t="s">
        <v>375</v>
      </c>
      <c r="N19" s="8"/>
      <c r="O19" s="8"/>
      <c r="P19" s="9">
        <v>14</v>
      </c>
      <c r="Q19" s="8">
        <v>95</v>
      </c>
      <c r="R19" s="8">
        <v>99</v>
      </c>
      <c r="S19" s="9" t="s">
        <v>56</v>
      </c>
      <c r="T19" s="25"/>
    </row>
    <row r="20" spans="1:18" ht="42" customHeight="1">
      <c r="A20" s="23">
        <v>43299</v>
      </c>
      <c r="B20" s="49">
        <v>15</v>
      </c>
      <c r="C20" s="50">
        <v>23</v>
      </c>
      <c r="E20" s="51">
        <v>0</v>
      </c>
      <c r="F20" s="52">
        <v>3</v>
      </c>
      <c r="G20" s="53" t="s">
        <v>74</v>
      </c>
      <c r="H20" s="54">
        <v>24</v>
      </c>
      <c r="I20" s="56" t="s">
        <v>58</v>
      </c>
      <c r="J20" s="57" t="s">
        <v>54</v>
      </c>
      <c r="L20" s="55">
        <v>1020</v>
      </c>
      <c r="M20" s="58" t="s">
        <v>376</v>
      </c>
      <c r="O20" s="59">
        <v>7</v>
      </c>
      <c r="P20" s="60">
        <v>13</v>
      </c>
      <c r="Q20" s="59">
        <v>75</v>
      </c>
      <c r="R20" s="59">
        <v>48</v>
      </c>
    </row>
    <row r="21" spans="1:20" ht="42" customHeight="1">
      <c r="A21" s="23">
        <v>43300</v>
      </c>
      <c r="B21" s="13">
        <v>12</v>
      </c>
      <c r="C21" s="12">
        <v>19</v>
      </c>
      <c r="D21" s="4" t="s">
        <v>62</v>
      </c>
      <c r="E21" s="10">
        <v>0</v>
      </c>
      <c r="F21" s="39">
        <v>3</v>
      </c>
      <c r="G21" s="41" t="s">
        <v>74</v>
      </c>
      <c r="H21" s="15">
        <v>25</v>
      </c>
      <c r="I21" s="4" t="s">
        <v>54</v>
      </c>
      <c r="J21" s="5" t="s">
        <v>54</v>
      </c>
      <c r="K21" s="6"/>
      <c r="L21" s="1">
        <v>1018</v>
      </c>
      <c r="M21" s="7" t="s">
        <v>377</v>
      </c>
      <c r="N21" s="8"/>
      <c r="O21" s="8">
        <v>4</v>
      </c>
      <c r="P21" s="9">
        <v>10</v>
      </c>
      <c r="Q21" s="8">
        <v>79</v>
      </c>
      <c r="R21" s="8">
        <v>68</v>
      </c>
      <c r="S21" s="9"/>
      <c r="T21" s="25"/>
    </row>
    <row r="22" spans="1:20" ht="42" customHeight="1">
      <c r="A22" s="23">
        <v>43301</v>
      </c>
      <c r="B22" s="13">
        <v>12</v>
      </c>
      <c r="C22" s="12">
        <v>18</v>
      </c>
      <c r="D22" s="4" t="s">
        <v>378</v>
      </c>
      <c r="E22" s="10">
        <v>0</v>
      </c>
      <c r="F22" s="39">
        <v>2</v>
      </c>
      <c r="G22" s="41" t="s">
        <v>74</v>
      </c>
      <c r="H22" s="15">
        <v>18</v>
      </c>
      <c r="I22" s="4" t="s">
        <v>54</v>
      </c>
      <c r="J22" s="5" t="s">
        <v>60</v>
      </c>
      <c r="K22" s="6"/>
      <c r="L22" s="1">
        <v>1019</v>
      </c>
      <c r="M22" s="7" t="s">
        <v>379</v>
      </c>
      <c r="N22" s="8"/>
      <c r="O22" s="8">
        <v>2</v>
      </c>
      <c r="P22" s="9">
        <v>10</v>
      </c>
      <c r="Q22" s="8">
        <v>81</v>
      </c>
      <c r="R22" s="8">
        <v>81</v>
      </c>
      <c r="S22" s="9"/>
      <c r="T22" s="25"/>
    </row>
    <row r="23" spans="1:20" ht="42" customHeight="1">
      <c r="A23" s="23">
        <v>43302</v>
      </c>
      <c r="B23" s="13">
        <v>9</v>
      </c>
      <c r="C23" s="12">
        <v>21</v>
      </c>
      <c r="D23" s="4"/>
      <c r="E23" s="10">
        <v>0</v>
      </c>
      <c r="F23" s="39">
        <v>2</v>
      </c>
      <c r="G23" s="41" t="s">
        <v>74</v>
      </c>
      <c r="H23" s="15">
        <v>19</v>
      </c>
      <c r="I23" s="4" t="s">
        <v>54</v>
      </c>
      <c r="J23" s="5" t="s">
        <v>60</v>
      </c>
      <c r="K23" s="6"/>
      <c r="L23" s="1">
        <v>1023</v>
      </c>
      <c r="M23" s="7" t="s">
        <v>380</v>
      </c>
      <c r="N23" s="8"/>
      <c r="O23" s="8">
        <v>2</v>
      </c>
      <c r="P23" s="9">
        <v>8</v>
      </c>
      <c r="Q23" s="8">
        <v>78</v>
      </c>
      <c r="R23" s="8">
        <v>90</v>
      </c>
      <c r="S23" s="9"/>
      <c r="T23" s="25"/>
    </row>
    <row r="24" spans="1:20" ht="42" customHeight="1">
      <c r="A24" s="23">
        <v>43303</v>
      </c>
      <c r="B24" s="13">
        <v>9</v>
      </c>
      <c r="C24" s="12">
        <v>22</v>
      </c>
      <c r="D24" s="4"/>
      <c r="E24" s="10">
        <v>0</v>
      </c>
      <c r="F24" s="39">
        <v>2</v>
      </c>
      <c r="G24" s="41" t="s">
        <v>74</v>
      </c>
      <c r="H24" s="15">
        <v>17</v>
      </c>
      <c r="I24" s="4" t="s">
        <v>54</v>
      </c>
      <c r="J24" s="5" t="s">
        <v>54</v>
      </c>
      <c r="K24" s="6"/>
      <c r="L24" s="1">
        <v>1021</v>
      </c>
      <c r="M24" s="7" t="s">
        <v>381</v>
      </c>
      <c r="N24" s="8"/>
      <c r="O24" s="8">
        <v>8</v>
      </c>
      <c r="P24" s="9">
        <v>8</v>
      </c>
      <c r="Q24" s="8">
        <v>75</v>
      </c>
      <c r="R24" s="8">
        <v>45</v>
      </c>
      <c r="S24" s="9"/>
      <c r="T24" s="25"/>
    </row>
    <row r="25" spans="1:20" ht="42" customHeight="1">
      <c r="A25" s="23">
        <v>43304</v>
      </c>
      <c r="B25" s="13">
        <v>11</v>
      </c>
      <c r="C25" s="12">
        <v>26</v>
      </c>
      <c r="D25" s="4"/>
      <c r="E25" s="10">
        <v>0</v>
      </c>
      <c r="F25" s="39">
        <v>2</v>
      </c>
      <c r="G25" s="41" t="s">
        <v>69</v>
      </c>
      <c r="H25" s="15">
        <v>15</v>
      </c>
      <c r="I25" s="4" t="s">
        <v>54</v>
      </c>
      <c r="J25" s="5" t="s">
        <v>54</v>
      </c>
      <c r="K25" s="6"/>
      <c r="L25" s="1">
        <v>1015</v>
      </c>
      <c r="M25" s="7" t="s">
        <v>342</v>
      </c>
      <c r="N25" s="8"/>
      <c r="O25" s="8">
        <v>8</v>
      </c>
      <c r="P25" s="9">
        <v>10</v>
      </c>
      <c r="Q25" s="8">
        <v>55</v>
      </c>
      <c r="R25" s="8">
        <v>43</v>
      </c>
      <c r="S25" s="9"/>
      <c r="T25" s="25"/>
    </row>
    <row r="26" spans="1:20" ht="42" customHeight="1">
      <c r="A26" s="23">
        <v>43305</v>
      </c>
      <c r="B26" s="13">
        <v>12</v>
      </c>
      <c r="C26" s="12">
        <v>27</v>
      </c>
      <c r="D26" s="4"/>
      <c r="E26" s="10">
        <v>0</v>
      </c>
      <c r="F26" s="39">
        <v>3</v>
      </c>
      <c r="G26" s="41" t="s">
        <v>64</v>
      </c>
      <c r="H26" s="15">
        <v>23</v>
      </c>
      <c r="I26" s="4" t="s">
        <v>54</v>
      </c>
      <c r="J26" s="5" t="s">
        <v>65</v>
      </c>
      <c r="K26" s="6"/>
      <c r="L26" s="1">
        <v>1010</v>
      </c>
      <c r="M26" s="7" t="s">
        <v>382</v>
      </c>
      <c r="N26" s="8"/>
      <c r="O26" s="8">
        <v>10</v>
      </c>
      <c r="P26" s="9">
        <v>10</v>
      </c>
      <c r="Q26" s="8">
        <v>51</v>
      </c>
      <c r="R26" s="8">
        <v>28</v>
      </c>
      <c r="S26" s="9"/>
      <c r="T26" s="25"/>
    </row>
    <row r="27" spans="1:20" ht="42" customHeight="1">
      <c r="A27" s="23">
        <v>43306</v>
      </c>
      <c r="B27" s="13">
        <v>15</v>
      </c>
      <c r="C27" s="12">
        <v>27</v>
      </c>
      <c r="D27" s="4" t="s">
        <v>371</v>
      </c>
      <c r="E27" s="10">
        <v>2</v>
      </c>
      <c r="F27" s="39">
        <v>3</v>
      </c>
      <c r="G27" s="41" t="s">
        <v>57</v>
      </c>
      <c r="H27" s="15">
        <v>21</v>
      </c>
      <c r="I27" s="4" t="s">
        <v>54</v>
      </c>
      <c r="J27" s="5" t="s">
        <v>54</v>
      </c>
      <c r="K27" s="6"/>
      <c r="L27" s="1">
        <v>1008</v>
      </c>
      <c r="M27" s="7" t="s">
        <v>383</v>
      </c>
      <c r="N27" s="8" t="s">
        <v>61</v>
      </c>
      <c r="O27" s="8">
        <v>6</v>
      </c>
      <c r="P27" s="9">
        <v>13</v>
      </c>
      <c r="Q27" s="8">
        <v>68</v>
      </c>
      <c r="R27" s="8">
        <v>62</v>
      </c>
      <c r="S27" s="9" t="s">
        <v>56</v>
      </c>
      <c r="T27" s="25"/>
    </row>
    <row r="28" spans="1:20" ht="42" customHeight="1">
      <c r="A28" s="23">
        <v>43307</v>
      </c>
      <c r="B28" s="13">
        <v>14</v>
      </c>
      <c r="C28" s="12">
        <v>26</v>
      </c>
      <c r="D28" s="4" t="s">
        <v>371</v>
      </c>
      <c r="E28" s="10">
        <v>6</v>
      </c>
      <c r="F28" s="39">
        <v>3</v>
      </c>
      <c r="G28" s="41" t="s">
        <v>57</v>
      </c>
      <c r="H28" s="15">
        <v>21</v>
      </c>
      <c r="I28" s="4" t="s">
        <v>67</v>
      </c>
      <c r="J28" s="5" t="s">
        <v>54</v>
      </c>
      <c r="K28" s="6"/>
      <c r="L28" s="1">
        <v>1012</v>
      </c>
      <c r="M28" s="7" t="s">
        <v>384</v>
      </c>
      <c r="N28" s="8" t="s">
        <v>61</v>
      </c>
      <c r="O28" s="8">
        <v>7</v>
      </c>
      <c r="P28" s="9">
        <v>13</v>
      </c>
      <c r="Q28" s="8">
        <v>73</v>
      </c>
      <c r="R28" s="8">
        <v>60</v>
      </c>
      <c r="S28" s="9" t="s">
        <v>56</v>
      </c>
      <c r="T28" s="25"/>
    </row>
    <row r="29" spans="1:20" ht="42" customHeight="1">
      <c r="A29" s="23">
        <v>43308</v>
      </c>
      <c r="B29" s="13">
        <v>14</v>
      </c>
      <c r="C29" s="12">
        <v>24</v>
      </c>
      <c r="D29" s="4"/>
      <c r="E29" s="10">
        <v>0</v>
      </c>
      <c r="F29" s="39">
        <v>2</v>
      </c>
      <c r="G29" s="41" t="s">
        <v>66</v>
      </c>
      <c r="H29" s="15">
        <v>19</v>
      </c>
      <c r="I29" s="4" t="s">
        <v>54</v>
      </c>
      <c r="J29" s="5" t="s">
        <v>54</v>
      </c>
      <c r="K29" s="6"/>
      <c r="L29" s="1">
        <v>1014</v>
      </c>
      <c r="M29" s="7" t="s">
        <v>385</v>
      </c>
      <c r="N29" s="8"/>
      <c r="O29" s="8">
        <v>6</v>
      </c>
      <c r="P29" s="9">
        <v>12</v>
      </c>
      <c r="Q29" s="8">
        <v>65</v>
      </c>
      <c r="R29" s="8">
        <v>67</v>
      </c>
      <c r="S29" s="9"/>
      <c r="T29" s="25"/>
    </row>
    <row r="30" spans="1:20" ht="42" customHeight="1">
      <c r="A30" s="23">
        <v>43309</v>
      </c>
      <c r="B30" s="13">
        <v>14</v>
      </c>
      <c r="C30" s="12">
        <v>22</v>
      </c>
      <c r="D30" s="4" t="s">
        <v>75</v>
      </c>
      <c r="E30" s="10">
        <v>2</v>
      </c>
      <c r="F30" s="39">
        <v>3</v>
      </c>
      <c r="G30" s="41" t="s">
        <v>57</v>
      </c>
      <c r="H30" s="15">
        <v>25</v>
      </c>
      <c r="I30" s="4" t="s">
        <v>54</v>
      </c>
      <c r="J30" s="5" t="s">
        <v>60</v>
      </c>
      <c r="K30" s="6"/>
      <c r="L30" s="1">
        <v>1013</v>
      </c>
      <c r="M30" s="7" t="s">
        <v>386</v>
      </c>
      <c r="N30" s="8"/>
      <c r="O30" s="8">
        <v>2.5</v>
      </c>
      <c r="P30" s="9">
        <v>11</v>
      </c>
      <c r="Q30" s="8">
        <v>77</v>
      </c>
      <c r="R30" s="8">
        <v>83</v>
      </c>
      <c r="S30" s="9" t="s">
        <v>56</v>
      </c>
      <c r="T30" s="25"/>
    </row>
    <row r="31" spans="1:20" ht="42" customHeight="1">
      <c r="A31" s="23">
        <v>43310</v>
      </c>
      <c r="B31" s="13">
        <v>13</v>
      </c>
      <c r="C31" s="12">
        <v>22</v>
      </c>
      <c r="D31" s="4"/>
      <c r="E31" s="10">
        <v>0</v>
      </c>
      <c r="F31" s="39">
        <v>5</v>
      </c>
      <c r="G31" s="41" t="s">
        <v>57</v>
      </c>
      <c r="H31" s="15">
        <v>42</v>
      </c>
      <c r="I31" s="4" t="s">
        <v>67</v>
      </c>
      <c r="J31" s="5" t="s">
        <v>54</v>
      </c>
      <c r="K31" s="6"/>
      <c r="L31" s="1">
        <v>1013</v>
      </c>
      <c r="M31" s="7" t="s">
        <v>387</v>
      </c>
      <c r="N31" s="8"/>
      <c r="O31" s="8">
        <v>8</v>
      </c>
      <c r="P31" s="9">
        <v>11</v>
      </c>
      <c r="Q31" s="8">
        <v>61</v>
      </c>
      <c r="R31" s="8">
        <v>45</v>
      </c>
      <c r="S31" s="9"/>
      <c r="T31" s="25"/>
    </row>
    <row r="32" spans="1:20" ht="42" customHeight="1">
      <c r="A32" s="23">
        <v>43311</v>
      </c>
      <c r="B32" s="13">
        <v>9</v>
      </c>
      <c r="C32" s="12">
        <v>26</v>
      </c>
      <c r="D32" s="4"/>
      <c r="E32" s="10">
        <v>0</v>
      </c>
      <c r="F32" s="39">
        <v>3</v>
      </c>
      <c r="G32" s="41" t="s">
        <v>57</v>
      </c>
      <c r="H32" s="15">
        <v>29</v>
      </c>
      <c r="I32" s="4" t="s">
        <v>67</v>
      </c>
      <c r="J32" s="5" t="s">
        <v>65</v>
      </c>
      <c r="K32" s="6"/>
      <c r="L32" s="1">
        <v>1008</v>
      </c>
      <c r="M32" s="7" t="s">
        <v>388</v>
      </c>
      <c r="N32" s="8"/>
      <c r="O32" s="8">
        <v>13</v>
      </c>
      <c r="P32" s="9">
        <v>7</v>
      </c>
      <c r="Q32" s="8">
        <v>50</v>
      </c>
      <c r="R32" s="8">
        <v>11</v>
      </c>
      <c r="S32" s="9"/>
      <c r="T32" s="25"/>
    </row>
    <row r="33" spans="1:20" ht="42" customHeight="1">
      <c r="A33" s="26">
        <v>43312</v>
      </c>
      <c r="B33" s="27">
        <v>12</v>
      </c>
      <c r="C33" s="28">
        <v>22</v>
      </c>
      <c r="D33" s="29"/>
      <c r="E33" s="30">
        <v>0</v>
      </c>
      <c r="F33" s="40">
        <v>4</v>
      </c>
      <c r="G33" s="42" t="s">
        <v>57</v>
      </c>
      <c r="H33" s="31">
        <v>37</v>
      </c>
      <c r="I33" s="29" t="s">
        <v>67</v>
      </c>
      <c r="J33" s="32" t="s">
        <v>65</v>
      </c>
      <c r="K33" s="33"/>
      <c r="L33" s="34">
        <v>1009</v>
      </c>
      <c r="M33" s="35" t="s">
        <v>389</v>
      </c>
      <c r="N33" s="36"/>
      <c r="O33" s="36">
        <v>13</v>
      </c>
      <c r="P33" s="37">
        <v>11</v>
      </c>
      <c r="Q33" s="36">
        <v>45</v>
      </c>
      <c r="R33" s="36">
        <v>11</v>
      </c>
      <c r="S33" s="37"/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3" t="s">
        <v>22</v>
      </c>
      <c r="B100" s="63"/>
      <c r="C100" s="63"/>
      <c r="D100" s="16">
        <f>AVERAGE(B3:B33,C3:C33)</f>
        <v>17.43548387096774</v>
      </c>
      <c r="E100" s="63" t="s">
        <v>31</v>
      </c>
      <c r="F100" s="63"/>
      <c r="G100" s="63"/>
      <c r="H100" s="63"/>
      <c r="I100" s="17">
        <f>SUM(E3:E33)</f>
        <v>150.89999999999998</v>
      </c>
      <c r="J100" s="63" t="s">
        <v>38</v>
      </c>
      <c r="K100" s="63"/>
      <c r="L100" s="18">
        <f>SUM(O3:O33)</f>
        <v>189.5</v>
      </c>
    </row>
    <row r="101" spans="1:12" ht="30" customHeight="1">
      <c r="A101" s="63" t="s">
        <v>27</v>
      </c>
      <c r="B101" s="63"/>
      <c r="C101" s="63"/>
      <c r="D101" s="16">
        <f>AVERAGE(B3:B33)</f>
        <v>12.193548387096774</v>
      </c>
      <c r="E101" s="63" t="s">
        <v>32</v>
      </c>
      <c r="F101" s="63"/>
      <c r="G101" s="63"/>
      <c r="H101" s="63"/>
      <c r="I101" s="17">
        <f>AVERAGE(E3:E33)</f>
        <v>4.8677419354838705</v>
      </c>
      <c r="J101" s="63" t="s">
        <v>39</v>
      </c>
      <c r="K101" s="63"/>
      <c r="L101" s="18">
        <f>COUNTIF(R3:R33,"&lt;31")</f>
        <v>6</v>
      </c>
    </row>
    <row r="102" spans="1:12" ht="30" customHeight="1">
      <c r="A102" s="63" t="s">
        <v>28</v>
      </c>
      <c r="B102" s="63"/>
      <c r="C102" s="63"/>
      <c r="D102" s="16">
        <f>AVERAGE(C3:C33)</f>
        <v>22.677419354838708</v>
      </c>
      <c r="E102" s="63" t="s">
        <v>33</v>
      </c>
      <c r="F102" s="63"/>
      <c r="G102" s="63"/>
      <c r="H102" s="63"/>
      <c r="I102" s="17">
        <f>MAX(E3:E33)</f>
        <v>44</v>
      </c>
      <c r="J102" s="63" t="s">
        <v>41</v>
      </c>
      <c r="K102" s="63"/>
      <c r="L102" s="18">
        <f>COUNTIF(C3:C33,"&gt;19")</f>
        <v>27</v>
      </c>
    </row>
    <row r="103" spans="1:12" ht="30" customHeight="1">
      <c r="A103" s="63" t="s">
        <v>23</v>
      </c>
      <c r="B103" s="63"/>
      <c r="C103" s="63"/>
      <c r="D103" s="18">
        <f>MAX(B3:B33,C3:C33)</f>
        <v>28</v>
      </c>
      <c r="E103" s="63" t="s">
        <v>34</v>
      </c>
      <c r="F103" s="63"/>
      <c r="G103" s="63"/>
      <c r="H103" s="63"/>
      <c r="I103" s="18">
        <f>COUNTA(S3:S33)</f>
        <v>17</v>
      </c>
      <c r="J103" s="63" t="s">
        <v>37</v>
      </c>
      <c r="K103" s="63"/>
      <c r="L103" s="18">
        <f>COUNTA(N3:N33)</f>
        <v>6</v>
      </c>
    </row>
    <row r="104" spans="1:12" ht="30" customHeight="1">
      <c r="A104" s="63" t="s">
        <v>24</v>
      </c>
      <c r="B104" s="63"/>
      <c r="C104" s="63"/>
      <c r="D104" s="18">
        <f>MIN(B3:B33,C3:C33)</f>
        <v>9</v>
      </c>
      <c r="E104" s="63" t="s">
        <v>35</v>
      </c>
      <c r="F104" s="63"/>
      <c r="G104" s="63"/>
      <c r="H104" s="63"/>
      <c r="I104" s="18">
        <f>COUNTIF(S3:S33,"R")</f>
        <v>17</v>
      </c>
      <c r="J104" s="63" t="s">
        <v>45</v>
      </c>
      <c r="K104" s="63"/>
      <c r="L104" s="43">
        <f>AVERAGE(F3:F33)</f>
        <v>2.6774193548387095</v>
      </c>
    </row>
    <row r="105" spans="1:12" ht="30" customHeight="1">
      <c r="A105" s="63" t="s">
        <v>26</v>
      </c>
      <c r="B105" s="63"/>
      <c r="C105" s="63"/>
      <c r="D105" s="18">
        <f>MAX(B3:B33)</f>
        <v>16</v>
      </c>
      <c r="E105" s="63" t="s">
        <v>36</v>
      </c>
      <c r="F105" s="63"/>
      <c r="G105" s="63"/>
      <c r="H105" s="63"/>
      <c r="I105" s="18">
        <f>COUNTIF(S3:S33,"S")</f>
        <v>0</v>
      </c>
      <c r="J105" s="63" t="s">
        <v>46</v>
      </c>
      <c r="K105" s="63"/>
      <c r="L105" s="43">
        <f>AVERAGE(H3:H33)</f>
        <v>22.967741935483872</v>
      </c>
    </row>
    <row r="106" spans="1:12" ht="30" customHeight="1">
      <c r="A106" s="63" t="s">
        <v>25</v>
      </c>
      <c r="B106" s="63"/>
      <c r="C106" s="63"/>
      <c r="D106" s="18">
        <f>MIN(C3:C33)</f>
        <v>16</v>
      </c>
      <c r="E106" s="63" t="s">
        <v>50</v>
      </c>
      <c r="F106" s="63"/>
      <c r="G106" s="63"/>
      <c r="H106" s="63"/>
      <c r="I106" s="18">
        <f>COUNTIF(F3:F33,"&gt;5")</f>
        <v>0</v>
      </c>
      <c r="J106" s="63" t="s">
        <v>47</v>
      </c>
      <c r="K106" s="63"/>
      <c r="L106" s="19">
        <f>COUNTA(T3:T33)</f>
        <v>0</v>
      </c>
    </row>
    <row r="107" spans="1:12" ht="30" customHeight="1">
      <c r="A107" s="63" t="s">
        <v>29</v>
      </c>
      <c r="B107" s="63"/>
      <c r="C107" s="63"/>
      <c r="D107" s="18">
        <f>COUNTIF(B3:B33,"&lt;1")</f>
        <v>0</v>
      </c>
      <c r="E107" s="63" t="s">
        <v>42</v>
      </c>
      <c r="F107" s="63"/>
      <c r="G107" s="63"/>
      <c r="H107" s="63"/>
      <c r="I107" s="17">
        <f>MAX(H3:H33)</f>
        <v>42</v>
      </c>
      <c r="J107" s="63" t="s">
        <v>48</v>
      </c>
      <c r="K107" s="63"/>
      <c r="L107" s="19">
        <v>150.9</v>
      </c>
    </row>
    <row r="108" spans="1:12" ht="30" customHeight="1">
      <c r="A108" s="63" t="s">
        <v>30</v>
      </c>
      <c r="B108" s="63"/>
      <c r="C108" s="63"/>
      <c r="D108" s="18">
        <f>COUNTIF(C3:C33,"&lt;1")</f>
        <v>0</v>
      </c>
      <c r="E108" s="63" t="s">
        <v>43</v>
      </c>
      <c r="F108" s="63"/>
      <c r="G108" s="63"/>
      <c r="H108" s="63"/>
      <c r="I108" s="18">
        <f>MAX(L3:L33)</f>
        <v>1023</v>
      </c>
      <c r="J108" s="63" t="s">
        <v>49</v>
      </c>
      <c r="K108" s="63"/>
      <c r="L108" s="19"/>
    </row>
    <row r="109" spans="1:12" ht="30" customHeight="1">
      <c r="A109" s="63" t="s">
        <v>40</v>
      </c>
      <c r="B109" s="63"/>
      <c r="C109" s="63"/>
      <c r="D109" s="18">
        <f>MIN(P3:P33)</f>
        <v>7</v>
      </c>
      <c r="E109" s="63" t="s">
        <v>44</v>
      </c>
      <c r="F109" s="63"/>
      <c r="G109" s="63"/>
      <c r="H109" s="63"/>
      <c r="I109" s="18">
        <f>MIN(L3:L33)</f>
        <v>1007</v>
      </c>
      <c r="J109" s="63"/>
      <c r="K109" s="63"/>
      <c r="L109" s="19"/>
    </row>
  </sheetData>
  <sheetProtection/>
  <mergeCells count="44">
    <mergeCell ref="T1:T2"/>
    <mergeCell ref="R1:R2"/>
    <mergeCell ref="S1:S2"/>
    <mergeCell ref="Q1:Q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A103:C103"/>
    <mergeCell ref="A104:C104"/>
    <mergeCell ref="A105:C105"/>
    <mergeCell ref="A106:C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E103:H103"/>
    <mergeCell ref="E104:H104"/>
    <mergeCell ref="E105:H105"/>
    <mergeCell ref="E106:H106"/>
    <mergeCell ref="J103:K103"/>
    <mergeCell ref="J108:K108"/>
    <mergeCell ref="J104:K104"/>
    <mergeCell ref="J105:K105"/>
    <mergeCell ref="J106:K106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pane xSplit="1" ySplit="2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0.7109375" style="0" customWidth="1"/>
    <col min="2" max="2" width="9.421875" style="0" customWidth="1"/>
    <col min="3" max="3" width="9.7109375" style="0" customWidth="1"/>
    <col min="4" max="4" width="18.7109375" style="0" customWidth="1"/>
    <col min="5" max="5" width="9.7109375" style="0" customWidth="1"/>
    <col min="6" max="6" width="8.7109375" style="0" customWidth="1"/>
    <col min="7" max="8" width="9.7109375" style="0" customWidth="1"/>
    <col min="9" max="10" width="15.7109375" style="0" customWidth="1"/>
    <col min="11" max="11" width="11.7109375" style="0" customWidth="1"/>
    <col min="12" max="12" width="10.7109375" style="0" customWidth="1"/>
    <col min="13" max="13" width="70.7109375" style="0" customWidth="1"/>
    <col min="14" max="20" width="10.7109375" style="0" customWidth="1"/>
  </cols>
  <sheetData>
    <row r="1" spans="1:20" ht="42" customHeight="1">
      <c r="A1" s="21" t="s">
        <v>0</v>
      </c>
      <c r="B1" s="64" t="s">
        <v>16</v>
      </c>
      <c r="C1" s="65"/>
      <c r="D1" s="64" t="s">
        <v>17</v>
      </c>
      <c r="E1" s="65"/>
      <c r="F1" s="64" t="s">
        <v>15</v>
      </c>
      <c r="G1" s="74"/>
      <c r="H1" s="75"/>
      <c r="I1" s="64" t="s">
        <v>1</v>
      </c>
      <c r="J1" s="65"/>
      <c r="K1" s="70" t="s">
        <v>8</v>
      </c>
      <c r="L1" s="68" t="s">
        <v>10</v>
      </c>
      <c r="M1" s="72" t="s">
        <v>2</v>
      </c>
      <c r="N1" s="76" t="s">
        <v>19</v>
      </c>
      <c r="O1" s="76" t="s">
        <v>20</v>
      </c>
      <c r="P1" s="66" t="s">
        <v>21</v>
      </c>
      <c r="Q1" s="76" t="s">
        <v>14</v>
      </c>
      <c r="R1" s="76" t="s">
        <v>51</v>
      </c>
      <c r="S1" s="66" t="s">
        <v>52</v>
      </c>
      <c r="T1" s="78" t="s">
        <v>53</v>
      </c>
    </row>
    <row r="2" spans="1:20" ht="42" customHeight="1">
      <c r="A2" s="22" t="s">
        <v>82</v>
      </c>
      <c r="B2" s="3" t="s">
        <v>3</v>
      </c>
      <c r="C2" s="2" t="s">
        <v>4</v>
      </c>
      <c r="D2" s="3" t="s">
        <v>5</v>
      </c>
      <c r="E2" s="2" t="s">
        <v>18</v>
      </c>
      <c r="F2" s="3" t="s">
        <v>11</v>
      </c>
      <c r="G2" s="14" t="s">
        <v>13</v>
      </c>
      <c r="H2" s="2" t="s">
        <v>12</v>
      </c>
      <c r="I2" s="3" t="s">
        <v>6</v>
      </c>
      <c r="J2" s="2" t="s">
        <v>7</v>
      </c>
      <c r="K2" s="71"/>
      <c r="L2" s="69"/>
      <c r="M2" s="73"/>
      <c r="N2" s="77"/>
      <c r="O2" s="77"/>
      <c r="P2" s="67"/>
      <c r="Q2" s="82"/>
      <c r="R2" s="80"/>
      <c r="S2" s="81"/>
      <c r="T2" s="79"/>
    </row>
    <row r="3" spans="1:20" ht="42" customHeight="1">
      <c r="A3" s="23">
        <v>43313</v>
      </c>
      <c r="B3" s="13">
        <v>11</v>
      </c>
      <c r="C3" s="12">
        <v>19</v>
      </c>
      <c r="D3" s="4" t="s">
        <v>390</v>
      </c>
      <c r="E3" s="10">
        <v>4.2</v>
      </c>
      <c r="F3" s="39">
        <v>2</v>
      </c>
      <c r="G3" s="41" t="s">
        <v>57</v>
      </c>
      <c r="H3" s="15">
        <v>16</v>
      </c>
      <c r="I3" s="4" t="s">
        <v>54</v>
      </c>
      <c r="J3" s="5" t="s">
        <v>60</v>
      </c>
      <c r="K3" s="6"/>
      <c r="L3" s="1">
        <v>1008</v>
      </c>
      <c r="M3" s="7" t="s">
        <v>391</v>
      </c>
      <c r="N3" s="8"/>
      <c r="O3" s="8">
        <v>2</v>
      </c>
      <c r="P3" s="9">
        <v>9</v>
      </c>
      <c r="Q3" s="8">
        <v>85</v>
      </c>
      <c r="R3" s="20">
        <v>85</v>
      </c>
      <c r="S3" s="48" t="s">
        <v>56</v>
      </c>
      <c r="T3" s="24"/>
    </row>
    <row r="4" spans="1:20" ht="42" customHeight="1">
      <c r="A4" s="23">
        <v>43314</v>
      </c>
      <c r="B4" s="13">
        <v>10</v>
      </c>
      <c r="C4" s="12">
        <v>19</v>
      </c>
      <c r="D4" s="4" t="s">
        <v>392</v>
      </c>
      <c r="E4" s="10">
        <v>8.5</v>
      </c>
      <c r="F4" s="39">
        <v>3</v>
      </c>
      <c r="G4" s="41" t="s">
        <v>66</v>
      </c>
      <c r="H4" s="15">
        <v>28</v>
      </c>
      <c r="I4" s="4" t="s">
        <v>54</v>
      </c>
      <c r="J4" s="5" t="s">
        <v>60</v>
      </c>
      <c r="K4" s="6"/>
      <c r="L4" s="1">
        <v>1014</v>
      </c>
      <c r="M4" s="7" t="s">
        <v>393</v>
      </c>
      <c r="N4" s="8" t="s">
        <v>61</v>
      </c>
      <c r="O4" s="8">
        <v>3</v>
      </c>
      <c r="P4" s="9">
        <v>9</v>
      </c>
      <c r="Q4" s="8">
        <v>87</v>
      </c>
      <c r="R4" s="8">
        <v>79</v>
      </c>
      <c r="S4" s="9" t="s">
        <v>56</v>
      </c>
      <c r="T4" s="25"/>
    </row>
    <row r="5" spans="1:20" ht="42" customHeight="1">
      <c r="A5" s="23">
        <v>43315</v>
      </c>
      <c r="B5" s="13">
        <v>10</v>
      </c>
      <c r="C5" s="12">
        <v>20</v>
      </c>
      <c r="D5" s="4" t="s">
        <v>59</v>
      </c>
      <c r="E5" s="10">
        <v>1</v>
      </c>
      <c r="F5" s="39">
        <v>3</v>
      </c>
      <c r="G5" s="41" t="s">
        <v>66</v>
      </c>
      <c r="H5" s="15">
        <v>28</v>
      </c>
      <c r="I5" s="4" t="s">
        <v>54</v>
      </c>
      <c r="J5" s="5" t="s">
        <v>60</v>
      </c>
      <c r="K5" s="6"/>
      <c r="L5" s="1">
        <v>1015</v>
      </c>
      <c r="M5" s="7" t="s">
        <v>394</v>
      </c>
      <c r="N5" s="8" t="s">
        <v>61</v>
      </c>
      <c r="O5" s="8">
        <v>3</v>
      </c>
      <c r="P5" s="9">
        <v>8</v>
      </c>
      <c r="Q5" s="8">
        <v>86</v>
      </c>
      <c r="R5" s="8">
        <v>75</v>
      </c>
      <c r="S5" s="9" t="s">
        <v>56</v>
      </c>
      <c r="T5" s="25"/>
    </row>
    <row r="6" spans="1:20" ht="42" customHeight="1">
      <c r="A6" s="23">
        <v>43316</v>
      </c>
      <c r="B6" s="13">
        <v>10</v>
      </c>
      <c r="C6" s="12">
        <v>19</v>
      </c>
      <c r="D6" s="4" t="s">
        <v>75</v>
      </c>
      <c r="E6" s="10">
        <v>2</v>
      </c>
      <c r="F6" s="39">
        <v>2</v>
      </c>
      <c r="G6" s="41" t="s">
        <v>57</v>
      </c>
      <c r="H6" s="15">
        <v>19</v>
      </c>
      <c r="I6" s="4" t="s">
        <v>54</v>
      </c>
      <c r="J6" s="5" t="s">
        <v>60</v>
      </c>
      <c r="K6" s="6"/>
      <c r="L6" s="1">
        <v>1013</v>
      </c>
      <c r="M6" s="7" t="s">
        <v>395</v>
      </c>
      <c r="N6" s="8"/>
      <c r="O6" s="8">
        <v>2</v>
      </c>
      <c r="P6" s="9">
        <v>8</v>
      </c>
      <c r="Q6" s="8">
        <v>85</v>
      </c>
      <c r="R6" s="8">
        <v>80</v>
      </c>
      <c r="S6" s="9" t="s">
        <v>56</v>
      </c>
      <c r="T6" s="25"/>
    </row>
    <row r="7" spans="1:20" ht="42" customHeight="1">
      <c r="A7" s="23">
        <v>43317</v>
      </c>
      <c r="B7" s="13">
        <v>12</v>
      </c>
      <c r="C7" s="12">
        <v>19</v>
      </c>
      <c r="D7" s="4" t="s">
        <v>396</v>
      </c>
      <c r="E7" s="10">
        <v>4.5</v>
      </c>
      <c r="F7" s="39">
        <v>2</v>
      </c>
      <c r="G7" s="41" t="s">
        <v>74</v>
      </c>
      <c r="H7" s="15">
        <v>19</v>
      </c>
      <c r="I7" s="4" t="s">
        <v>54</v>
      </c>
      <c r="J7" s="5" t="s">
        <v>60</v>
      </c>
      <c r="K7" s="6"/>
      <c r="L7" s="1">
        <v>1008</v>
      </c>
      <c r="M7" s="7" t="s">
        <v>397</v>
      </c>
      <c r="N7" s="8" t="s">
        <v>61</v>
      </c>
      <c r="O7" s="8">
        <v>1</v>
      </c>
      <c r="P7" s="9">
        <v>9</v>
      </c>
      <c r="Q7" s="8">
        <v>89</v>
      </c>
      <c r="R7" s="8">
        <v>92</v>
      </c>
      <c r="S7" s="9" t="s">
        <v>56</v>
      </c>
      <c r="T7" s="25"/>
    </row>
    <row r="8" spans="1:20" ht="42" customHeight="1">
      <c r="A8" s="23">
        <v>43318</v>
      </c>
      <c r="B8" s="13">
        <v>9</v>
      </c>
      <c r="C8" s="12">
        <v>22</v>
      </c>
      <c r="D8" s="4" t="s">
        <v>396</v>
      </c>
      <c r="E8" s="10">
        <v>2</v>
      </c>
      <c r="F8" s="39">
        <v>3</v>
      </c>
      <c r="G8" s="41" t="s">
        <v>66</v>
      </c>
      <c r="H8" s="15">
        <v>26</v>
      </c>
      <c r="I8" s="4" t="s">
        <v>54</v>
      </c>
      <c r="J8" s="5" t="s">
        <v>54</v>
      </c>
      <c r="K8" s="6"/>
      <c r="L8" s="1">
        <v>1005</v>
      </c>
      <c r="M8" s="7" t="s">
        <v>398</v>
      </c>
      <c r="N8" s="8" t="s">
        <v>61</v>
      </c>
      <c r="O8" s="8">
        <v>5</v>
      </c>
      <c r="P8" s="9">
        <v>7</v>
      </c>
      <c r="Q8" s="8">
        <v>84</v>
      </c>
      <c r="R8" s="8">
        <v>67</v>
      </c>
      <c r="S8" s="9" t="s">
        <v>56</v>
      </c>
      <c r="T8" s="25"/>
    </row>
    <row r="9" spans="1:20" ht="42" customHeight="1">
      <c r="A9" s="23">
        <v>43319</v>
      </c>
      <c r="B9" s="13">
        <v>9</v>
      </c>
      <c r="C9" s="12">
        <v>24</v>
      </c>
      <c r="D9" s="4" t="s">
        <v>399</v>
      </c>
      <c r="E9" s="10">
        <v>9.5</v>
      </c>
      <c r="F9" s="39">
        <v>3</v>
      </c>
      <c r="G9" s="41" t="s">
        <v>57</v>
      </c>
      <c r="H9" s="15">
        <v>22</v>
      </c>
      <c r="I9" s="4" t="s">
        <v>67</v>
      </c>
      <c r="J9" s="5" t="s">
        <v>54</v>
      </c>
      <c r="K9" s="6"/>
      <c r="L9" s="1">
        <v>1005</v>
      </c>
      <c r="M9" s="7" t="s">
        <v>400</v>
      </c>
      <c r="N9" s="8"/>
      <c r="O9" s="8">
        <v>5</v>
      </c>
      <c r="P9" s="9">
        <v>7</v>
      </c>
      <c r="Q9" s="8">
        <v>75</v>
      </c>
      <c r="R9" s="8">
        <v>66</v>
      </c>
      <c r="S9" s="9" t="s">
        <v>56</v>
      </c>
      <c r="T9" s="25"/>
    </row>
    <row r="10" spans="1:20" ht="42" customHeight="1">
      <c r="A10" s="23">
        <v>43320</v>
      </c>
      <c r="B10" s="13">
        <v>11</v>
      </c>
      <c r="C10" s="12">
        <v>21</v>
      </c>
      <c r="D10" s="4" t="s">
        <v>401</v>
      </c>
      <c r="E10" s="10">
        <v>0.5</v>
      </c>
      <c r="F10" s="39">
        <v>4</v>
      </c>
      <c r="G10" s="41" t="s">
        <v>57</v>
      </c>
      <c r="H10" s="15">
        <v>38</v>
      </c>
      <c r="I10" s="4" t="s">
        <v>54</v>
      </c>
      <c r="J10" s="5" t="s">
        <v>54</v>
      </c>
      <c r="K10" s="6"/>
      <c r="L10" s="1">
        <v>1014</v>
      </c>
      <c r="M10" s="7" t="s">
        <v>387</v>
      </c>
      <c r="N10" s="8"/>
      <c r="O10" s="8">
        <v>7</v>
      </c>
      <c r="P10" s="9">
        <v>9</v>
      </c>
      <c r="Q10" s="8">
        <v>65</v>
      </c>
      <c r="R10" s="8">
        <v>45</v>
      </c>
      <c r="S10" s="9" t="s">
        <v>56</v>
      </c>
      <c r="T10" s="25"/>
    </row>
    <row r="11" spans="1:20" ht="42" customHeight="1">
      <c r="A11" s="23">
        <v>43321</v>
      </c>
      <c r="B11" s="13">
        <v>9</v>
      </c>
      <c r="C11" s="12">
        <v>22</v>
      </c>
      <c r="D11" s="4"/>
      <c r="E11" s="10">
        <v>0</v>
      </c>
      <c r="F11" s="39">
        <v>3</v>
      </c>
      <c r="G11" s="41" t="s">
        <v>66</v>
      </c>
      <c r="H11" s="15">
        <v>29</v>
      </c>
      <c r="I11" s="4" t="s">
        <v>54</v>
      </c>
      <c r="J11" s="5" t="s">
        <v>54</v>
      </c>
      <c r="K11" s="6"/>
      <c r="L11" s="1">
        <v>1019</v>
      </c>
      <c r="M11" s="7" t="s">
        <v>402</v>
      </c>
      <c r="N11" s="8"/>
      <c r="O11" s="8">
        <v>7</v>
      </c>
      <c r="P11" s="9">
        <v>8</v>
      </c>
      <c r="Q11" s="8">
        <v>67</v>
      </c>
      <c r="R11" s="8">
        <v>52</v>
      </c>
      <c r="S11" s="9"/>
      <c r="T11" s="25"/>
    </row>
    <row r="12" spans="1:20" ht="42" customHeight="1">
      <c r="A12" s="23">
        <v>43322</v>
      </c>
      <c r="B12" s="13">
        <v>10</v>
      </c>
      <c r="C12" s="12">
        <v>22</v>
      </c>
      <c r="D12" s="4" t="s">
        <v>92</v>
      </c>
      <c r="E12" s="10">
        <v>2.2</v>
      </c>
      <c r="F12" s="39">
        <v>2</v>
      </c>
      <c r="G12" s="41" t="s">
        <v>74</v>
      </c>
      <c r="H12" s="15">
        <v>19</v>
      </c>
      <c r="I12" s="4" t="s">
        <v>54</v>
      </c>
      <c r="J12" s="5" t="s">
        <v>54</v>
      </c>
      <c r="K12" s="6"/>
      <c r="L12" s="1">
        <v>1020</v>
      </c>
      <c r="M12" s="7" t="s">
        <v>403</v>
      </c>
      <c r="N12" s="8"/>
      <c r="O12" s="8">
        <v>6</v>
      </c>
      <c r="P12" s="9">
        <v>8</v>
      </c>
      <c r="Q12" s="8">
        <v>71</v>
      </c>
      <c r="R12" s="8">
        <v>58</v>
      </c>
      <c r="S12" s="9" t="s">
        <v>56</v>
      </c>
      <c r="T12" s="25"/>
    </row>
    <row r="13" spans="1:20" ht="42" customHeight="1">
      <c r="A13" s="23">
        <v>43323</v>
      </c>
      <c r="B13" s="13">
        <v>10</v>
      </c>
      <c r="C13" s="12">
        <v>21</v>
      </c>
      <c r="D13" s="4"/>
      <c r="E13" s="10">
        <v>0</v>
      </c>
      <c r="F13" s="39">
        <v>2</v>
      </c>
      <c r="G13" s="41" t="s">
        <v>66</v>
      </c>
      <c r="H13" s="15">
        <v>18</v>
      </c>
      <c r="I13" s="4" t="s">
        <v>67</v>
      </c>
      <c r="J13" s="5" t="s">
        <v>54</v>
      </c>
      <c r="K13" s="6"/>
      <c r="L13" s="1">
        <v>1023</v>
      </c>
      <c r="M13" s="7" t="s">
        <v>404</v>
      </c>
      <c r="N13" s="8"/>
      <c r="O13" s="8">
        <v>8</v>
      </c>
      <c r="P13" s="9">
        <v>8</v>
      </c>
      <c r="Q13" s="8">
        <v>76</v>
      </c>
      <c r="R13" s="8">
        <v>43</v>
      </c>
      <c r="S13" s="9"/>
      <c r="T13" s="25"/>
    </row>
    <row r="14" spans="1:20" ht="42" customHeight="1">
      <c r="A14" s="23">
        <v>43324</v>
      </c>
      <c r="B14" s="49">
        <v>8</v>
      </c>
      <c r="C14" s="50">
        <v>25</v>
      </c>
      <c r="D14" s="56"/>
      <c r="E14" s="51">
        <v>0</v>
      </c>
      <c r="F14" s="52">
        <v>2</v>
      </c>
      <c r="G14" s="53" t="s">
        <v>74</v>
      </c>
      <c r="H14" s="54">
        <v>19</v>
      </c>
      <c r="I14" s="56" t="s">
        <v>67</v>
      </c>
      <c r="J14" s="57" t="s">
        <v>65</v>
      </c>
      <c r="L14" s="55">
        <v>1021</v>
      </c>
      <c r="M14" s="58" t="s">
        <v>405</v>
      </c>
      <c r="O14" s="59">
        <v>12</v>
      </c>
      <c r="P14" s="60">
        <v>7</v>
      </c>
      <c r="Q14" s="59">
        <v>55</v>
      </c>
      <c r="R14" s="59">
        <v>25</v>
      </c>
      <c r="S14" s="60"/>
      <c r="T14" s="62"/>
    </row>
    <row r="15" spans="1:20" ht="42" customHeight="1">
      <c r="A15" s="23">
        <v>43325</v>
      </c>
      <c r="B15" s="13">
        <v>13</v>
      </c>
      <c r="C15" s="12">
        <v>28</v>
      </c>
      <c r="D15" s="4"/>
      <c r="E15" s="10">
        <v>0</v>
      </c>
      <c r="F15" s="39">
        <v>2</v>
      </c>
      <c r="G15" s="41" t="s">
        <v>74</v>
      </c>
      <c r="H15" s="15">
        <v>18</v>
      </c>
      <c r="I15" s="4" t="s">
        <v>67</v>
      </c>
      <c r="J15" s="5" t="s">
        <v>54</v>
      </c>
      <c r="K15" s="6"/>
      <c r="L15" s="1">
        <v>1020</v>
      </c>
      <c r="M15" s="7" t="s">
        <v>406</v>
      </c>
      <c r="N15" s="8"/>
      <c r="O15" s="8">
        <v>7</v>
      </c>
      <c r="P15" s="9">
        <v>11</v>
      </c>
      <c r="Q15" s="8">
        <v>72</v>
      </c>
      <c r="R15" s="8">
        <v>45</v>
      </c>
      <c r="S15" s="9"/>
      <c r="T15" s="25"/>
    </row>
    <row r="16" spans="1:20" ht="42" customHeight="1">
      <c r="A16" s="23">
        <v>43326</v>
      </c>
      <c r="B16" s="13">
        <v>15</v>
      </c>
      <c r="C16" s="12">
        <v>27</v>
      </c>
      <c r="D16" s="4"/>
      <c r="E16" s="10">
        <v>0</v>
      </c>
      <c r="F16" s="39">
        <v>2</v>
      </c>
      <c r="G16" s="41" t="s">
        <v>57</v>
      </c>
      <c r="H16" s="15">
        <v>19</v>
      </c>
      <c r="I16" s="4" t="s">
        <v>54</v>
      </c>
      <c r="J16" s="5" t="s">
        <v>70</v>
      </c>
      <c r="K16" s="6"/>
      <c r="L16" s="1">
        <v>1022</v>
      </c>
      <c r="M16" s="7" t="s">
        <v>407</v>
      </c>
      <c r="N16" s="8"/>
      <c r="O16" s="8">
        <v>14</v>
      </c>
      <c r="P16" s="9">
        <v>13</v>
      </c>
      <c r="Q16" s="8">
        <v>65</v>
      </c>
      <c r="R16" s="8">
        <v>6</v>
      </c>
      <c r="S16" s="9"/>
      <c r="T16" s="25"/>
    </row>
    <row r="17" spans="1:20" ht="42" customHeight="1">
      <c r="A17" s="23">
        <v>43327</v>
      </c>
      <c r="B17" s="13">
        <v>12</v>
      </c>
      <c r="C17" s="12">
        <v>27</v>
      </c>
      <c r="D17" s="4"/>
      <c r="E17" s="10">
        <v>0</v>
      </c>
      <c r="F17" s="39">
        <v>2</v>
      </c>
      <c r="G17" s="41" t="s">
        <v>57</v>
      </c>
      <c r="H17" s="15">
        <v>19</v>
      </c>
      <c r="I17" s="4" t="s">
        <v>67</v>
      </c>
      <c r="J17" s="5" t="s">
        <v>65</v>
      </c>
      <c r="K17" s="6"/>
      <c r="L17" s="1">
        <v>1016</v>
      </c>
      <c r="M17" s="7" t="s">
        <v>408</v>
      </c>
      <c r="N17" s="8"/>
      <c r="O17" s="8">
        <v>12</v>
      </c>
      <c r="P17" s="9">
        <v>10</v>
      </c>
      <c r="Q17" s="8">
        <v>55</v>
      </c>
      <c r="R17" s="8">
        <v>12</v>
      </c>
      <c r="S17" s="9"/>
      <c r="T17" s="25"/>
    </row>
    <row r="18" spans="1:20" ht="42" customHeight="1">
      <c r="A18" s="23">
        <v>43328</v>
      </c>
      <c r="B18" s="13">
        <v>10</v>
      </c>
      <c r="C18" s="12">
        <v>22</v>
      </c>
      <c r="D18" s="4" t="s">
        <v>409</v>
      </c>
      <c r="E18" s="47">
        <v>2.9</v>
      </c>
      <c r="F18" s="39">
        <v>5</v>
      </c>
      <c r="G18" s="41" t="s">
        <v>66</v>
      </c>
      <c r="H18" s="15">
        <v>48</v>
      </c>
      <c r="I18" s="4" t="s">
        <v>54</v>
      </c>
      <c r="J18" s="5" t="s">
        <v>54</v>
      </c>
      <c r="K18" s="6"/>
      <c r="L18" s="1">
        <v>1008</v>
      </c>
      <c r="M18" s="7" t="s">
        <v>410</v>
      </c>
      <c r="N18" s="8"/>
      <c r="O18" s="8">
        <v>5</v>
      </c>
      <c r="P18" s="9">
        <v>9</v>
      </c>
      <c r="Q18" s="8">
        <v>76</v>
      </c>
      <c r="R18" s="8">
        <v>63</v>
      </c>
      <c r="S18" s="9" t="s">
        <v>56</v>
      </c>
      <c r="T18" s="25"/>
    </row>
    <row r="19" spans="1:20" ht="42" customHeight="1">
      <c r="A19" s="23">
        <v>43329</v>
      </c>
      <c r="B19" s="13">
        <v>9</v>
      </c>
      <c r="C19" s="12">
        <v>16</v>
      </c>
      <c r="D19" s="4"/>
      <c r="E19" s="10">
        <v>0</v>
      </c>
      <c r="F19" s="39">
        <v>4</v>
      </c>
      <c r="G19" s="41" t="s">
        <v>66</v>
      </c>
      <c r="H19" s="15">
        <v>33</v>
      </c>
      <c r="I19" s="4" t="s">
        <v>54</v>
      </c>
      <c r="J19" s="5" t="s">
        <v>60</v>
      </c>
      <c r="K19" s="6"/>
      <c r="L19" s="1">
        <v>1016</v>
      </c>
      <c r="M19" s="7" t="s">
        <v>411</v>
      </c>
      <c r="N19" s="8"/>
      <c r="O19" s="8">
        <v>2.5</v>
      </c>
      <c r="P19" s="9">
        <v>7</v>
      </c>
      <c r="Q19" s="8">
        <v>78</v>
      </c>
      <c r="R19" s="8">
        <v>85</v>
      </c>
      <c r="S19" s="9"/>
      <c r="T19" s="25"/>
    </row>
    <row r="20" spans="1:20" ht="42" customHeight="1">
      <c r="A20" s="23">
        <v>43330</v>
      </c>
      <c r="B20" s="13">
        <v>9</v>
      </c>
      <c r="C20" s="12">
        <v>16</v>
      </c>
      <c r="D20" s="4" t="s">
        <v>412</v>
      </c>
      <c r="E20" s="10">
        <v>2.2</v>
      </c>
      <c r="F20" s="39">
        <v>3</v>
      </c>
      <c r="G20" s="41" t="s">
        <v>57</v>
      </c>
      <c r="H20" s="15">
        <v>29</v>
      </c>
      <c r="I20" s="4" t="s">
        <v>54</v>
      </c>
      <c r="J20" s="5" t="s">
        <v>60</v>
      </c>
      <c r="K20" s="6"/>
      <c r="L20" s="1">
        <v>1018</v>
      </c>
      <c r="M20" s="7" t="s">
        <v>413</v>
      </c>
      <c r="N20" s="8"/>
      <c r="O20" s="8">
        <v>1.5</v>
      </c>
      <c r="P20" s="9">
        <v>7</v>
      </c>
      <c r="Q20" s="8">
        <v>82</v>
      </c>
      <c r="R20" s="8">
        <v>90</v>
      </c>
      <c r="S20" s="9" t="s">
        <v>56</v>
      </c>
      <c r="T20" s="25"/>
    </row>
    <row r="21" spans="1:20" ht="42" customHeight="1">
      <c r="A21" s="23">
        <v>43331</v>
      </c>
      <c r="B21" s="13">
        <v>14</v>
      </c>
      <c r="C21" s="12">
        <v>18</v>
      </c>
      <c r="D21" s="4" t="s">
        <v>414</v>
      </c>
      <c r="E21" s="10">
        <v>0.4</v>
      </c>
      <c r="F21" s="39">
        <v>3</v>
      </c>
      <c r="G21" s="41" t="s">
        <v>66</v>
      </c>
      <c r="H21" s="15">
        <v>27</v>
      </c>
      <c r="I21" s="4" t="s">
        <v>58</v>
      </c>
      <c r="J21" s="5" t="s">
        <v>58</v>
      </c>
      <c r="K21" s="6"/>
      <c r="L21" s="1">
        <v>1015</v>
      </c>
      <c r="M21" s="7" t="s">
        <v>416</v>
      </c>
      <c r="N21" s="8"/>
      <c r="O21" s="8"/>
      <c r="P21" s="9">
        <v>12</v>
      </c>
      <c r="Q21" s="8">
        <v>85</v>
      </c>
      <c r="R21" s="8">
        <v>98</v>
      </c>
      <c r="S21" s="9" t="s">
        <v>56</v>
      </c>
      <c r="T21" s="25"/>
    </row>
    <row r="22" spans="1:20" ht="42" customHeight="1">
      <c r="A22" s="23">
        <v>43332</v>
      </c>
      <c r="B22" s="13">
        <v>11</v>
      </c>
      <c r="C22" s="12">
        <v>21</v>
      </c>
      <c r="D22" s="4" t="s">
        <v>75</v>
      </c>
      <c r="E22" s="10">
        <v>0.8</v>
      </c>
      <c r="F22" s="39">
        <v>3</v>
      </c>
      <c r="G22" s="41" t="s">
        <v>66</v>
      </c>
      <c r="H22" s="15">
        <v>22</v>
      </c>
      <c r="I22" s="4" t="s">
        <v>58</v>
      </c>
      <c r="J22" s="5" t="s">
        <v>54</v>
      </c>
      <c r="K22" s="6"/>
      <c r="L22" s="1">
        <v>1018</v>
      </c>
      <c r="M22" s="7" t="s">
        <v>415</v>
      </c>
      <c r="N22" s="8"/>
      <c r="O22" s="8">
        <v>4</v>
      </c>
      <c r="P22" s="9">
        <v>9</v>
      </c>
      <c r="Q22" s="8">
        <v>81</v>
      </c>
      <c r="R22" s="8">
        <v>69</v>
      </c>
      <c r="S22" s="9" t="s">
        <v>56</v>
      </c>
      <c r="T22" s="25"/>
    </row>
    <row r="23" spans="1:20" ht="42" customHeight="1">
      <c r="A23" s="23">
        <v>43333</v>
      </c>
      <c r="B23" s="13">
        <v>8</v>
      </c>
      <c r="C23" s="12">
        <v>24</v>
      </c>
      <c r="D23" s="4"/>
      <c r="E23" s="10">
        <v>0</v>
      </c>
      <c r="F23" s="39">
        <v>2</v>
      </c>
      <c r="G23" s="41" t="s">
        <v>74</v>
      </c>
      <c r="H23" s="15">
        <v>18</v>
      </c>
      <c r="I23" s="4" t="s">
        <v>67</v>
      </c>
      <c r="J23" s="5" t="s">
        <v>54</v>
      </c>
      <c r="K23" s="6"/>
      <c r="L23" s="1">
        <v>1020</v>
      </c>
      <c r="M23" s="7" t="s">
        <v>417</v>
      </c>
      <c r="N23" s="8"/>
      <c r="O23" s="8">
        <v>8</v>
      </c>
      <c r="P23" s="9">
        <v>6</v>
      </c>
      <c r="Q23" s="8">
        <v>74</v>
      </c>
      <c r="R23" s="8">
        <v>39</v>
      </c>
      <c r="S23" s="9"/>
      <c r="T23" s="25"/>
    </row>
    <row r="24" spans="1:20" ht="42" customHeight="1">
      <c r="A24" s="23">
        <v>43334</v>
      </c>
      <c r="B24" s="13">
        <v>12</v>
      </c>
      <c r="C24" s="12">
        <v>21</v>
      </c>
      <c r="D24" s="4" t="s">
        <v>418</v>
      </c>
      <c r="E24" s="10">
        <v>5</v>
      </c>
      <c r="F24" s="39">
        <v>2</v>
      </c>
      <c r="G24" s="41" t="s">
        <v>57</v>
      </c>
      <c r="H24" s="15">
        <v>19</v>
      </c>
      <c r="I24" s="4" t="s">
        <v>54</v>
      </c>
      <c r="J24" s="5" t="s">
        <v>60</v>
      </c>
      <c r="K24" s="6"/>
      <c r="L24" s="1">
        <v>1016</v>
      </c>
      <c r="M24" s="7" t="s">
        <v>419</v>
      </c>
      <c r="N24" s="8" t="s">
        <v>61</v>
      </c>
      <c r="O24" s="8">
        <v>1.5</v>
      </c>
      <c r="P24" s="9">
        <v>10</v>
      </c>
      <c r="Q24" s="8">
        <v>83</v>
      </c>
      <c r="R24" s="8">
        <v>95</v>
      </c>
      <c r="S24" s="9" t="s">
        <v>56</v>
      </c>
      <c r="T24" s="25"/>
    </row>
    <row r="25" spans="1:20" ht="42" customHeight="1">
      <c r="A25" s="23">
        <v>43335</v>
      </c>
      <c r="B25" s="13">
        <v>11</v>
      </c>
      <c r="C25" s="12">
        <v>15</v>
      </c>
      <c r="D25" s="4" t="s">
        <v>420</v>
      </c>
      <c r="E25" s="10">
        <v>30.5</v>
      </c>
      <c r="F25" s="39">
        <v>4</v>
      </c>
      <c r="G25" s="41" t="s">
        <v>74</v>
      </c>
      <c r="H25" s="15">
        <v>38</v>
      </c>
      <c r="I25" s="4" t="s">
        <v>58</v>
      </c>
      <c r="J25" s="5" t="s">
        <v>58</v>
      </c>
      <c r="K25" s="6"/>
      <c r="L25" s="1">
        <v>1020</v>
      </c>
      <c r="M25" s="7" t="s">
        <v>421</v>
      </c>
      <c r="N25" s="8"/>
      <c r="O25" s="8"/>
      <c r="P25" s="9">
        <v>10</v>
      </c>
      <c r="Q25" s="8">
        <v>95</v>
      </c>
      <c r="R25" s="8">
        <v>100</v>
      </c>
      <c r="S25" s="9" t="s">
        <v>56</v>
      </c>
      <c r="T25" s="25"/>
    </row>
    <row r="26" spans="1:20" ht="42" customHeight="1">
      <c r="A26" s="23">
        <v>43336</v>
      </c>
      <c r="B26" s="13">
        <v>8</v>
      </c>
      <c r="C26" s="12">
        <v>16</v>
      </c>
      <c r="D26" s="4" t="s">
        <v>249</v>
      </c>
      <c r="E26" s="10">
        <v>3.8</v>
      </c>
      <c r="F26" s="39">
        <v>3</v>
      </c>
      <c r="G26" s="41" t="s">
        <v>78</v>
      </c>
      <c r="H26" s="15">
        <v>29</v>
      </c>
      <c r="I26" s="4" t="s">
        <v>58</v>
      </c>
      <c r="J26" s="5" t="s">
        <v>60</v>
      </c>
      <c r="K26" s="6"/>
      <c r="L26" s="1">
        <v>1026</v>
      </c>
      <c r="M26" s="7" t="s">
        <v>422</v>
      </c>
      <c r="N26" s="8"/>
      <c r="O26" s="8">
        <v>2</v>
      </c>
      <c r="P26" s="9">
        <v>6</v>
      </c>
      <c r="Q26" s="8">
        <v>92</v>
      </c>
      <c r="R26" s="8">
        <v>85</v>
      </c>
      <c r="S26" s="9" t="s">
        <v>56</v>
      </c>
      <c r="T26" s="25"/>
    </row>
    <row r="27" spans="1:20" ht="42" customHeight="1">
      <c r="A27" s="23">
        <v>43337</v>
      </c>
      <c r="B27" s="13">
        <v>6</v>
      </c>
      <c r="C27" s="12">
        <v>19</v>
      </c>
      <c r="D27" s="4"/>
      <c r="E27" s="10">
        <v>0</v>
      </c>
      <c r="F27" s="39">
        <v>3</v>
      </c>
      <c r="G27" s="41" t="s">
        <v>66</v>
      </c>
      <c r="H27" s="15">
        <v>22</v>
      </c>
      <c r="I27" s="4" t="s">
        <v>67</v>
      </c>
      <c r="J27" s="5" t="s">
        <v>54</v>
      </c>
      <c r="K27" s="6"/>
      <c r="L27" s="1">
        <v>1014</v>
      </c>
      <c r="M27" s="7" t="s">
        <v>423</v>
      </c>
      <c r="N27" s="8"/>
      <c r="O27" s="8">
        <v>6</v>
      </c>
      <c r="P27" s="9">
        <v>4</v>
      </c>
      <c r="Q27" s="8">
        <v>83</v>
      </c>
      <c r="R27" s="8">
        <v>55</v>
      </c>
      <c r="S27" s="9"/>
      <c r="T27" s="25"/>
    </row>
    <row r="28" spans="1:20" ht="42" customHeight="1">
      <c r="A28" s="23">
        <v>43338</v>
      </c>
      <c r="B28" s="13">
        <v>9</v>
      </c>
      <c r="C28" s="12">
        <v>16</v>
      </c>
      <c r="D28" s="4" t="s">
        <v>424</v>
      </c>
      <c r="E28" s="10">
        <v>17</v>
      </c>
      <c r="F28" s="39">
        <v>3</v>
      </c>
      <c r="G28" s="41" t="s">
        <v>63</v>
      </c>
      <c r="H28" s="15">
        <v>28</v>
      </c>
      <c r="I28" s="4" t="s">
        <v>58</v>
      </c>
      <c r="J28" s="5" t="s">
        <v>60</v>
      </c>
      <c r="K28" s="6"/>
      <c r="L28" s="1">
        <v>1008</v>
      </c>
      <c r="M28" s="7" t="s">
        <v>425</v>
      </c>
      <c r="N28" s="8"/>
      <c r="O28" s="8">
        <v>1.5</v>
      </c>
      <c r="P28" s="9">
        <v>7</v>
      </c>
      <c r="Q28" s="8">
        <v>89</v>
      </c>
      <c r="R28" s="8">
        <v>90</v>
      </c>
      <c r="S28" s="9" t="s">
        <v>56</v>
      </c>
      <c r="T28" s="25"/>
    </row>
    <row r="29" spans="1:20" ht="42" customHeight="1">
      <c r="A29" s="23">
        <v>43339</v>
      </c>
      <c r="B29" s="13">
        <v>9</v>
      </c>
      <c r="C29" s="12">
        <v>12</v>
      </c>
      <c r="D29" s="4" t="s">
        <v>426</v>
      </c>
      <c r="E29" s="10">
        <v>28</v>
      </c>
      <c r="F29" s="39">
        <v>3</v>
      </c>
      <c r="G29" s="41" t="s">
        <v>66</v>
      </c>
      <c r="H29" s="15">
        <v>29</v>
      </c>
      <c r="I29" s="4" t="s">
        <v>58</v>
      </c>
      <c r="J29" s="5" t="s">
        <v>58</v>
      </c>
      <c r="K29" s="6"/>
      <c r="L29" s="1">
        <v>1011</v>
      </c>
      <c r="M29" s="7" t="s">
        <v>427</v>
      </c>
      <c r="N29" s="8"/>
      <c r="O29" s="8"/>
      <c r="P29" s="9">
        <v>7</v>
      </c>
      <c r="Q29" s="8">
        <v>94</v>
      </c>
      <c r="R29" s="8">
        <v>99</v>
      </c>
      <c r="S29" s="9" t="s">
        <v>56</v>
      </c>
      <c r="T29" s="25"/>
    </row>
    <row r="30" spans="1:20" ht="42" customHeight="1">
      <c r="A30" s="23">
        <v>43340</v>
      </c>
      <c r="B30" s="13">
        <v>9</v>
      </c>
      <c r="C30" s="12">
        <v>14</v>
      </c>
      <c r="D30" s="4" t="s">
        <v>424</v>
      </c>
      <c r="E30" s="10">
        <v>25</v>
      </c>
      <c r="F30" s="39">
        <v>3</v>
      </c>
      <c r="G30" s="41" t="s">
        <v>74</v>
      </c>
      <c r="H30" s="15">
        <v>22</v>
      </c>
      <c r="I30" s="4" t="s">
        <v>58</v>
      </c>
      <c r="J30" s="5" t="s">
        <v>58</v>
      </c>
      <c r="K30" s="6"/>
      <c r="L30" s="1">
        <v>1016</v>
      </c>
      <c r="M30" s="7" t="s">
        <v>428</v>
      </c>
      <c r="N30" s="8"/>
      <c r="O30" s="8">
        <v>0.5</v>
      </c>
      <c r="P30" s="9">
        <v>7</v>
      </c>
      <c r="Q30" s="8">
        <v>91</v>
      </c>
      <c r="R30" s="8">
        <v>97</v>
      </c>
      <c r="S30" s="9" t="s">
        <v>56</v>
      </c>
      <c r="T30" s="25"/>
    </row>
    <row r="31" spans="1:20" ht="42" customHeight="1">
      <c r="A31" s="23">
        <v>43341</v>
      </c>
      <c r="B31" s="13">
        <v>9</v>
      </c>
      <c r="C31" s="12">
        <v>17</v>
      </c>
      <c r="D31" s="4"/>
      <c r="E31" s="10">
        <v>0</v>
      </c>
      <c r="F31" s="39">
        <v>2</v>
      </c>
      <c r="G31" s="41" t="s">
        <v>74</v>
      </c>
      <c r="H31" s="15">
        <v>18</v>
      </c>
      <c r="I31" s="4" t="s">
        <v>58</v>
      </c>
      <c r="J31" s="5" t="s">
        <v>60</v>
      </c>
      <c r="K31" s="6"/>
      <c r="L31" s="1">
        <v>1013</v>
      </c>
      <c r="M31" s="7" t="s">
        <v>429</v>
      </c>
      <c r="N31" s="8"/>
      <c r="O31" s="8">
        <v>3</v>
      </c>
      <c r="P31" s="9">
        <v>7</v>
      </c>
      <c r="Q31" s="8">
        <v>86</v>
      </c>
      <c r="R31" s="8">
        <v>72</v>
      </c>
      <c r="S31" s="9"/>
      <c r="T31" s="25"/>
    </row>
    <row r="32" spans="1:20" ht="42" customHeight="1">
      <c r="A32" s="23">
        <v>43342</v>
      </c>
      <c r="B32" s="13">
        <v>8</v>
      </c>
      <c r="C32" s="12">
        <v>18</v>
      </c>
      <c r="D32" s="4" t="s">
        <v>276</v>
      </c>
      <c r="E32" s="10">
        <v>8</v>
      </c>
      <c r="F32" s="39">
        <v>2</v>
      </c>
      <c r="G32" s="41" t="s">
        <v>74</v>
      </c>
      <c r="H32" s="15">
        <v>19</v>
      </c>
      <c r="I32" s="4" t="s">
        <v>54</v>
      </c>
      <c r="J32" s="5" t="s">
        <v>60</v>
      </c>
      <c r="K32" s="6"/>
      <c r="L32" s="1">
        <v>1016</v>
      </c>
      <c r="M32" s="7" t="s">
        <v>430</v>
      </c>
      <c r="N32" s="8"/>
      <c r="O32" s="8">
        <v>3</v>
      </c>
      <c r="P32" s="9">
        <v>7</v>
      </c>
      <c r="Q32" s="8">
        <v>89</v>
      </c>
      <c r="R32" s="8">
        <v>71</v>
      </c>
      <c r="S32" s="9" t="s">
        <v>56</v>
      </c>
      <c r="T32" s="25"/>
    </row>
    <row r="33" spans="1:20" ht="42" customHeight="1">
      <c r="A33" s="26">
        <v>43343</v>
      </c>
      <c r="B33" s="27">
        <v>11</v>
      </c>
      <c r="C33" s="28">
        <v>14</v>
      </c>
      <c r="D33" s="29" t="s">
        <v>431</v>
      </c>
      <c r="E33" s="30">
        <v>19</v>
      </c>
      <c r="F33" s="40">
        <v>3</v>
      </c>
      <c r="G33" s="42" t="s">
        <v>74</v>
      </c>
      <c r="H33" s="31">
        <v>29</v>
      </c>
      <c r="I33" s="29" t="s">
        <v>58</v>
      </c>
      <c r="J33" s="32" t="s">
        <v>58</v>
      </c>
      <c r="K33" s="33"/>
      <c r="L33" s="34">
        <v>1020</v>
      </c>
      <c r="M33" s="35" t="s">
        <v>432</v>
      </c>
      <c r="N33" s="36"/>
      <c r="O33" s="36">
        <v>0.5</v>
      </c>
      <c r="P33" s="37">
        <v>8</v>
      </c>
      <c r="Q33" s="36">
        <v>94</v>
      </c>
      <c r="R33" s="36">
        <v>99</v>
      </c>
      <c r="S33" s="37" t="s">
        <v>56</v>
      </c>
      <c r="T33" s="38"/>
    </row>
    <row r="34" ht="13.5" customHeight="1">
      <c r="A34" s="1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spans="1:12" ht="30" customHeight="1">
      <c r="A100" s="63" t="s">
        <v>22</v>
      </c>
      <c r="B100" s="63"/>
      <c r="C100" s="63"/>
      <c r="D100" s="16">
        <f>AVERAGE(B3:B33,C3:C33)</f>
        <v>14.935483870967742</v>
      </c>
      <c r="E100" s="63" t="s">
        <v>31</v>
      </c>
      <c r="F100" s="63"/>
      <c r="G100" s="63"/>
      <c r="H100" s="63"/>
      <c r="I100" s="17">
        <f>SUM(E3:E33)</f>
        <v>177</v>
      </c>
      <c r="J100" s="63" t="s">
        <v>38</v>
      </c>
      <c r="K100" s="63"/>
      <c r="L100" s="18">
        <f>SUM(O3:O33)</f>
        <v>133</v>
      </c>
    </row>
    <row r="101" spans="1:12" ht="30" customHeight="1">
      <c r="A101" s="63" t="s">
        <v>27</v>
      </c>
      <c r="B101" s="63"/>
      <c r="C101" s="63"/>
      <c r="D101" s="16">
        <f>AVERAGE(B3:B33)</f>
        <v>10.064516129032258</v>
      </c>
      <c r="E101" s="63" t="s">
        <v>32</v>
      </c>
      <c r="F101" s="63"/>
      <c r="G101" s="63"/>
      <c r="H101" s="63"/>
      <c r="I101" s="17">
        <f>AVERAGE(E3:E33)</f>
        <v>5.709677419354839</v>
      </c>
      <c r="J101" s="63" t="s">
        <v>39</v>
      </c>
      <c r="K101" s="63"/>
      <c r="L101" s="18">
        <f>COUNTIF(R3:R33,"&lt;31")</f>
        <v>3</v>
      </c>
    </row>
    <row r="102" spans="1:12" ht="30" customHeight="1">
      <c r="A102" s="63" t="s">
        <v>28</v>
      </c>
      <c r="B102" s="63"/>
      <c r="C102" s="63"/>
      <c r="D102" s="16">
        <f>AVERAGE(C3:C33)</f>
        <v>19.806451612903224</v>
      </c>
      <c r="E102" s="63" t="s">
        <v>33</v>
      </c>
      <c r="F102" s="63"/>
      <c r="G102" s="63"/>
      <c r="H102" s="63"/>
      <c r="I102" s="17">
        <f>MAX(E3:E33)</f>
        <v>30.5</v>
      </c>
      <c r="J102" s="63" t="s">
        <v>41</v>
      </c>
      <c r="K102" s="63"/>
      <c r="L102" s="18">
        <f>COUNTIF(C3:C33,"&gt;19")</f>
        <v>15</v>
      </c>
    </row>
    <row r="103" spans="1:12" ht="30" customHeight="1">
      <c r="A103" s="63" t="s">
        <v>23</v>
      </c>
      <c r="B103" s="63"/>
      <c r="C103" s="63"/>
      <c r="D103" s="18">
        <f>MAX(B3:B33,C3:C33)</f>
        <v>28</v>
      </c>
      <c r="E103" s="63" t="s">
        <v>34</v>
      </c>
      <c r="F103" s="63"/>
      <c r="G103" s="63"/>
      <c r="H103" s="63"/>
      <c r="I103" s="18">
        <f>COUNTA(S3:S33)</f>
        <v>21</v>
      </c>
      <c r="J103" s="63" t="s">
        <v>37</v>
      </c>
      <c r="K103" s="63"/>
      <c r="L103" s="18">
        <f>COUNTA(N3:N33)</f>
        <v>5</v>
      </c>
    </row>
    <row r="104" spans="1:12" ht="30" customHeight="1">
      <c r="A104" s="63" t="s">
        <v>24</v>
      </c>
      <c r="B104" s="63"/>
      <c r="C104" s="63"/>
      <c r="D104" s="18">
        <f>MIN(B3:B33,C3:C33)</f>
        <v>6</v>
      </c>
      <c r="E104" s="63" t="s">
        <v>35</v>
      </c>
      <c r="F104" s="63"/>
      <c r="G104" s="63"/>
      <c r="H104" s="63"/>
      <c r="I104" s="18">
        <f>COUNTIF(S3:S33,"R")</f>
        <v>21</v>
      </c>
      <c r="J104" s="63" t="s">
        <v>45</v>
      </c>
      <c r="K104" s="63"/>
      <c r="L104" s="43">
        <f>AVERAGE(F3:F33)</f>
        <v>2.7419354838709675</v>
      </c>
    </row>
    <row r="105" spans="1:12" ht="30" customHeight="1">
      <c r="A105" s="63" t="s">
        <v>26</v>
      </c>
      <c r="B105" s="63"/>
      <c r="C105" s="63"/>
      <c r="D105" s="18">
        <f>MAX(B3:B33)</f>
        <v>15</v>
      </c>
      <c r="E105" s="63" t="s">
        <v>36</v>
      </c>
      <c r="F105" s="63"/>
      <c r="G105" s="63"/>
      <c r="H105" s="63"/>
      <c r="I105" s="18">
        <f>COUNTIF(S3:S33,"S")</f>
        <v>0</v>
      </c>
      <c r="J105" s="63" t="s">
        <v>46</v>
      </c>
      <c r="K105" s="63"/>
      <c r="L105" s="43">
        <f>AVERAGE(H3:H33)</f>
        <v>24.741935483870968</v>
      </c>
    </row>
    <row r="106" spans="1:12" ht="30" customHeight="1">
      <c r="A106" s="63" t="s">
        <v>25</v>
      </c>
      <c r="B106" s="63"/>
      <c r="C106" s="63"/>
      <c r="D106" s="18">
        <f>MIN(C3:C33)</f>
        <v>12</v>
      </c>
      <c r="E106" s="63" t="s">
        <v>50</v>
      </c>
      <c r="F106" s="63"/>
      <c r="G106" s="63"/>
      <c r="H106" s="63"/>
      <c r="I106" s="18">
        <f>COUNTIF(F3:F33,"&gt;5")</f>
        <v>0</v>
      </c>
      <c r="J106" s="63" t="s">
        <v>47</v>
      </c>
      <c r="K106" s="63"/>
      <c r="L106" s="19">
        <f>COUNTA(T3:T33)</f>
        <v>0</v>
      </c>
    </row>
    <row r="107" spans="1:12" ht="30" customHeight="1">
      <c r="A107" s="63" t="s">
        <v>29</v>
      </c>
      <c r="B107" s="63"/>
      <c r="C107" s="63"/>
      <c r="D107" s="18">
        <f>COUNTIF(B3:B33,"&lt;1")</f>
        <v>0</v>
      </c>
      <c r="E107" s="63" t="s">
        <v>42</v>
      </c>
      <c r="F107" s="63"/>
      <c r="G107" s="63"/>
      <c r="H107" s="63"/>
      <c r="I107" s="17">
        <f>MAX(H3:H33)</f>
        <v>48</v>
      </c>
      <c r="J107" s="63" t="s">
        <v>48</v>
      </c>
      <c r="K107" s="63"/>
      <c r="L107" s="19">
        <v>177</v>
      </c>
    </row>
    <row r="108" spans="1:12" ht="30" customHeight="1">
      <c r="A108" s="63" t="s">
        <v>30</v>
      </c>
      <c r="B108" s="63"/>
      <c r="C108" s="63"/>
      <c r="D108" s="18">
        <f>COUNTIF(C3:C33,"&lt;1")</f>
        <v>0</v>
      </c>
      <c r="E108" s="63" t="s">
        <v>43</v>
      </c>
      <c r="F108" s="63"/>
      <c r="G108" s="63"/>
      <c r="H108" s="63"/>
      <c r="I108" s="18">
        <f>MAX(L3:L33)</f>
        <v>1026</v>
      </c>
      <c r="J108" s="63" t="s">
        <v>49</v>
      </c>
      <c r="K108" s="63"/>
      <c r="L108" s="19">
        <v>0</v>
      </c>
    </row>
    <row r="109" spans="1:12" ht="30" customHeight="1">
      <c r="A109" s="63" t="s">
        <v>40</v>
      </c>
      <c r="B109" s="63"/>
      <c r="C109" s="63"/>
      <c r="D109" s="18">
        <f>MIN(P3:P33)</f>
        <v>4</v>
      </c>
      <c r="E109" s="63" t="s">
        <v>44</v>
      </c>
      <c r="F109" s="63"/>
      <c r="G109" s="63"/>
      <c r="H109" s="63"/>
      <c r="I109" s="18">
        <f>MIN(L3:L33)</f>
        <v>1005</v>
      </c>
      <c r="J109" s="63"/>
      <c r="K109" s="63"/>
      <c r="L109" s="19"/>
    </row>
  </sheetData>
  <sheetProtection password="CF17" sheet="1" objects="1" scenarios="1"/>
  <mergeCells count="44">
    <mergeCell ref="J103:K103"/>
    <mergeCell ref="J108:K108"/>
    <mergeCell ref="J104:K104"/>
    <mergeCell ref="J105:K105"/>
    <mergeCell ref="J106:K106"/>
    <mergeCell ref="E103:H103"/>
    <mergeCell ref="E104:H104"/>
    <mergeCell ref="E105:H105"/>
    <mergeCell ref="E106:H106"/>
    <mergeCell ref="A107:C107"/>
    <mergeCell ref="A108:C108"/>
    <mergeCell ref="J107:K107"/>
    <mergeCell ref="A109:C109"/>
    <mergeCell ref="E107:H107"/>
    <mergeCell ref="J109:K109"/>
    <mergeCell ref="E108:H108"/>
    <mergeCell ref="E109:H109"/>
    <mergeCell ref="A103:C103"/>
    <mergeCell ref="A104:C104"/>
    <mergeCell ref="A105:C105"/>
    <mergeCell ref="A106:C106"/>
    <mergeCell ref="A100:C100"/>
    <mergeCell ref="J100:K100"/>
    <mergeCell ref="A101:C101"/>
    <mergeCell ref="A102:C102"/>
    <mergeCell ref="E100:H100"/>
    <mergeCell ref="E101:H101"/>
    <mergeCell ref="E102:H102"/>
    <mergeCell ref="J101:K101"/>
    <mergeCell ref="J102:K102"/>
    <mergeCell ref="B1:C1"/>
    <mergeCell ref="I1:J1"/>
    <mergeCell ref="P1:P2"/>
    <mergeCell ref="L1:L2"/>
    <mergeCell ref="K1:K2"/>
    <mergeCell ref="M1:M2"/>
    <mergeCell ref="F1:H1"/>
    <mergeCell ref="N1:N2"/>
    <mergeCell ref="O1:O2"/>
    <mergeCell ref="D1:E1"/>
    <mergeCell ref="T1:T2"/>
    <mergeCell ref="R1:R2"/>
    <mergeCell ref="S1:S2"/>
    <mergeCell ref="Q1:Q2"/>
  </mergeCells>
  <conditionalFormatting sqref="B3:C33">
    <cfRule type="cellIs" priority="1" dxfId="0" operator="lessThanOrEqual" stopIfTrue="1">
      <formula>0</formula>
    </cfRule>
    <cfRule type="cellIs" priority="2" dxfId="1" operator="between" stopIfTrue="1">
      <formula>0</formula>
      <formula>19</formula>
    </cfRule>
    <cfRule type="cellIs" priority="3" dxfId="2" operator="greaterThanOrEqual" stopIfTrue="1">
      <formula>20</formula>
    </cfRule>
  </conditionalFormatting>
  <printOptions gridLines="1" horizontalCentered="1" verticalCentered="1"/>
  <pageMargins left="0.3937007874015748" right="0.3937007874015748" top="0.984251968503937" bottom="0.984251968503937" header="0.5905511811023623" footer="0.5905511811023623"/>
  <pageSetup horizontalDpi="300" verticalDpi="300" orientation="landscape" pageOrder="overThenDown" paperSize="9" scale="95" r:id="rId2"/>
  <headerFooter alignWithMargins="0">
    <oddHeader>&amp;C&amp;"Times New Roman,Standard"&amp;14WETTER GROSSHARTMANNSDORF JANUAR 2001</oddHeader>
    <oddFooter>&amp;CSt.Nitzsche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St.Nitzsche</dc:creator>
  <cp:keywords/>
  <dc:description/>
  <cp:lastModifiedBy>Windows User</cp:lastModifiedBy>
  <cp:lastPrinted>2022-01-01T11:38:43Z</cp:lastPrinted>
  <dcterms:created xsi:type="dcterms:W3CDTF">2000-12-13T16:36:36Z</dcterms:created>
  <dcterms:modified xsi:type="dcterms:W3CDTF">2022-01-01T11:39:02Z</dcterms:modified>
  <cp:category/>
  <cp:version/>
  <cp:contentType/>
  <cp:contentStatus/>
</cp:coreProperties>
</file>