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2"/>
  </bookViews>
  <sheets>
    <sheet name="STANDARD" sheetId="1" r:id="rId1"/>
    <sheet name="JAN-2020" sheetId="2" r:id="rId2"/>
    <sheet name="FEB-2020" sheetId="3" r:id="rId3"/>
    <sheet name="MRZ-2020" sheetId="4" r:id="rId4"/>
    <sheet name="APR-2020" sheetId="5" r:id="rId5"/>
    <sheet name="MAI-2020" sheetId="6" r:id="rId6"/>
    <sheet name="JUNI-2020" sheetId="7" r:id="rId7"/>
    <sheet name="JULI-2020" sheetId="8" r:id="rId8"/>
    <sheet name="AUG-2020" sheetId="9" r:id="rId9"/>
    <sheet name="SEP-2020" sheetId="10" r:id="rId10"/>
    <sheet name="OKT-2020" sheetId="11" r:id="rId11"/>
    <sheet name="NOV-2020" sheetId="12" r:id="rId12"/>
    <sheet name="DEZ-2020" sheetId="13" r:id="rId13"/>
  </sheets>
  <definedNames/>
  <calcPr fullCalcOnLoad="1"/>
</workbook>
</file>

<file path=xl/sharedStrings.xml><?xml version="1.0" encoding="utf-8"?>
<sst xmlns="http://schemas.openxmlformats.org/spreadsheetml/2006/main" count="2533" uniqueCount="538">
  <si>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</si>
  <si>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</si>
  <si>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</si>
  <si>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</si>
  <si>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</si>
  <si>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</si>
  <si>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</si>
  <si>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</si>
  <si>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</si>
  <si>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</si>
  <si>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</si>
  <si>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</si>
  <si>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</si>
  <si>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</si>
  <si>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</si>
  <si>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</si>
  <si>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</si>
  <si>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</si>
  <si>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</si>
  <si>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</si>
  <si>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</si>
  <si>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</si>
  <si>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</si>
  <si>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</si>
  <si>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</si>
  <si>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</si>
  <si>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</si>
  <si>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</si>
  <si>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</si>
  <si>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</si>
  <si>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</si>
  <si>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</si>
  <si>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</si>
  <si>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</si>
  <si>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</si>
  <si>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</si>
  <si>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</si>
  <si>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</si>
  <si>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</si>
  <si>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</si>
  <si>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</si>
  <si>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</si>
  <si>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>MAX-WINDGESCHW. KM / H</t>
  </si>
  <si>
    <t>LUFTDRUCK - MAX  H / PA</t>
  </si>
  <si>
    <t>LUFTDRUCK - MIN  H / PA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</si>
  <si>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</si>
  <si>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</si>
  <si>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</si>
  <si>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</si>
  <si>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</si>
  <si>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</si>
  <si>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 xml:space="preserve"> BEDECKUNG   %</t>
  </si>
  <si>
    <t>NIEDERS.    TAGE</t>
  </si>
  <si>
    <t>TAGE MIT SCHNEEDCK</t>
  </si>
  <si>
    <t>wolkig</t>
  </si>
  <si>
    <t>S</t>
  </si>
  <si>
    <t>R</t>
  </si>
  <si>
    <t>SW</t>
  </si>
  <si>
    <t>bedeckt</t>
  </si>
  <si>
    <t>Regenschauer</t>
  </si>
  <si>
    <t>stark bewölkt</t>
  </si>
  <si>
    <t>X</t>
  </si>
  <si>
    <t>paar Tropfen</t>
  </si>
  <si>
    <t>N</t>
  </si>
  <si>
    <t>SO</t>
  </si>
  <si>
    <t>heiter</t>
  </si>
  <si>
    <t>W</t>
  </si>
  <si>
    <t>klar</t>
  </si>
  <si>
    <t>FEB</t>
  </si>
  <si>
    <t>NO</t>
  </si>
  <si>
    <t>sonnig</t>
  </si>
  <si>
    <t>MÄRZ</t>
  </si>
  <si>
    <t>O</t>
  </si>
  <si>
    <t xml:space="preserve">S </t>
  </si>
  <si>
    <t>NW</t>
  </si>
  <si>
    <t>kurze Schauer</t>
  </si>
  <si>
    <t>APRIL</t>
  </si>
  <si>
    <t>früh etwas Regen</t>
  </si>
  <si>
    <t xml:space="preserve">N </t>
  </si>
  <si>
    <t>MAI</t>
  </si>
  <si>
    <t>JULI</t>
  </si>
  <si>
    <t>JUNI</t>
  </si>
  <si>
    <t>Regen zeitweise</t>
  </si>
  <si>
    <t>AUGUST</t>
  </si>
  <si>
    <t>etwas Regen</t>
  </si>
  <si>
    <t>SEPT</t>
  </si>
  <si>
    <t>OKT</t>
  </si>
  <si>
    <t>NOV</t>
  </si>
  <si>
    <t>DEZ</t>
  </si>
  <si>
    <t>zeitweise Regen</t>
  </si>
  <si>
    <t>Dauerregen</t>
  </si>
  <si>
    <t>Schneeschauer (3cm)</t>
  </si>
  <si>
    <t>früh Schauer</t>
  </si>
  <si>
    <t>Schneeschauer</t>
  </si>
  <si>
    <t>früh Regen</t>
  </si>
  <si>
    <t>abends Regenschauer</t>
  </si>
  <si>
    <t>Regen</t>
  </si>
  <si>
    <t>kräftige Regenschauer</t>
  </si>
  <si>
    <t>wechselhaft</t>
  </si>
  <si>
    <t>Regnerisch</t>
  </si>
  <si>
    <t>Nieselregen</t>
  </si>
  <si>
    <t>mittags Regen</t>
  </si>
  <si>
    <t>aufklarend</t>
  </si>
  <si>
    <t>nach Wolkenauflösung sonniger Tag mit kaum Wind, Mond und Venus am Abendhimmel, kein Schnee</t>
  </si>
  <si>
    <t>sternenklar</t>
  </si>
  <si>
    <t>herrlich milder klarer Tag nach Frosttag, abends zunehmender Wind</t>
  </si>
  <si>
    <t>ab Nachmittag zeitweise Regen</t>
  </si>
  <si>
    <t>zunehmend stürmisch, regnerisch und grau</t>
  </si>
  <si>
    <t>Schneeregen zeitweise</t>
  </si>
  <si>
    <t>stürmisch, Front aus Nord mit Regen und Schnee, umngemütlich</t>
  </si>
  <si>
    <t>kurze schwacher Schauer</t>
  </si>
  <si>
    <t>kühl und viele Wolken, windig</t>
  </si>
  <si>
    <t>grau und nass</t>
  </si>
  <si>
    <t>Nieseln</t>
  </si>
  <si>
    <t>nasskalt, nachts noch klar</t>
  </si>
  <si>
    <t>wechselhaft und grau, mild</t>
  </si>
  <si>
    <t>Regen vormittags</t>
  </si>
  <si>
    <t>mild und grau</t>
  </si>
  <si>
    <t>windig und regnerisch, abends Wolkenlücken</t>
  </si>
  <si>
    <t>Früh Schneeregen</t>
  </si>
  <si>
    <t>erst nasskalt mit Schneeflpcken, abends aufklarend, frisch</t>
  </si>
  <si>
    <t>freundlicher Tag mit hohen Wolken</t>
  </si>
  <si>
    <t>ruhiger Tag mit vielen Wolken, abends Wolkenlücken</t>
  </si>
  <si>
    <t>mild und windig</t>
  </si>
  <si>
    <t>sehr mild und nach dem Mittag volle Sonne</t>
  </si>
  <si>
    <t>frühlingshaft</t>
  </si>
  <si>
    <t>etwas Schneeregen</t>
  </si>
  <si>
    <t>freundlich, aber kühler, kalter Böhmischer Wind</t>
  </si>
  <si>
    <t>nasse Schneeschauer</t>
  </si>
  <si>
    <t>nasskalt und etwas Schnee+Schneedecke</t>
  </si>
  <si>
    <t>kühl, kaum Sonne, extremer hoher Druck, Schnee weg</t>
  </si>
  <si>
    <t>kalte Reifnacht, tags sonnig</t>
  </si>
  <si>
    <t>Nieseln ab Mittag</t>
  </si>
  <si>
    <t>erst klar und sonnig, dann von Norden Nieseln, Nebel, Glätte</t>
  </si>
  <si>
    <t>erst Wolken und Hochnebel der sich mittags langsam auflöst, dann sonnig</t>
  </si>
  <si>
    <t>herrlich sonniger Tag nach Frostnacht</t>
  </si>
  <si>
    <t>kalt, tags Sonne, nur paar Nebelfelder</t>
  </si>
  <si>
    <t>erst noch Sonne, dann dicke Wolken, wärmer aber grau</t>
  </si>
  <si>
    <t>erst freundlich, hohe Wolken, nachmittags windiger und Wolken, Tief naht</t>
  </si>
  <si>
    <t>Regen, Schnee- Graupelschauer</t>
  </si>
  <si>
    <t>Sturmtief mit Aprilwetter am tag, kurzes Gewitter, Glätte, etwas Schnee</t>
  </si>
  <si>
    <t>kalter Wind, Schnee taut weg, viele Wolken</t>
  </si>
  <si>
    <t>etwas Schnee, abends 3cm</t>
  </si>
  <si>
    <t>früh Schneedecke, die am Tag taut, es wird mild und bleibt windig mit Wolken</t>
  </si>
  <si>
    <t>stürmisch, erst Front, dann etwas Sonne, Abendrot</t>
  </si>
  <si>
    <t>Nachmittag+Abend Regen</t>
  </si>
  <si>
    <t>ein Regentief zieht nachmittags übers Land, sehr mild und windig dazu</t>
  </si>
  <si>
    <t>nachmittags Regen zeitweise</t>
  </si>
  <si>
    <t>mild, windig, regnerisch, Westwindwetter</t>
  </si>
  <si>
    <t>viel Regen und Wind</t>
  </si>
  <si>
    <t>erst Regen ab 3Uhr Nassschnee</t>
  </si>
  <si>
    <t>sehr ungemütlich und nass, viel Niederschlag der in Schnee übergeht</t>
  </si>
  <si>
    <t>bis Mittag Schneeschauer 4cm</t>
  </si>
  <si>
    <t>erst Schnee, nachmittags kommt die Sonne etwas, Schneehöhe 6cm</t>
  </si>
  <si>
    <t>etwas   Schneegriesel</t>
  </si>
  <si>
    <t>grau, leichtes Tauen</t>
  </si>
  <si>
    <t>etwas Schnee+Nieseln</t>
  </si>
  <si>
    <t>nass, erst winterlich, dann leichtes tauen, grau</t>
  </si>
  <si>
    <t>sonnig, abends paar Schleierwolken, Restschnee</t>
  </si>
  <si>
    <t>freundlicher Tagesbeginn, tags zunehmend hohe Wolken und Wind, abends stürmisch, Tief Sabine naht, mild auf der Vorderseite</t>
  </si>
  <si>
    <t>Regen-Schnee- Graupelschauer</t>
  </si>
  <si>
    <t>Sturmtief "Sabine" zieht übers Land, Höhepunkt 5Uhr mit starken Gewitter bei Frontdurchgang mit Graupel, mittags zweites Gewitter, Schauer</t>
  </si>
  <si>
    <t>weiterhin sehr stürmisch, Schauer mit Graupel und Schnee</t>
  </si>
  <si>
    <t>Schnee- Graupelschauer</t>
  </si>
  <si>
    <t>Schauerwetter mit etwas Sonne, viel Schneegraupel</t>
  </si>
  <si>
    <t>Schneeregen- Schauer</t>
  </si>
  <si>
    <t>wechselhaft, Tief rasst wieder heran</t>
  </si>
  <si>
    <t>vormittags Nieselregen</t>
  </si>
  <si>
    <t>regnerisch, nachmittags Wetterbesserung</t>
  </si>
  <si>
    <t>freundlich, viele hohe Wolken wo die Sonne durchscheint. Wind nimmt zu</t>
  </si>
  <si>
    <t>stürmisch, viele hohe Wolken und Föhnwolken, sehr mild</t>
  </si>
  <si>
    <t>regnerisch, bedeckt</t>
  </si>
  <si>
    <t>Graupel- Regenschauer</t>
  </si>
  <si>
    <t>wechselhaftes Schauerwetter mit kurzen Gewitter</t>
  </si>
  <si>
    <t>wechselhaftes Aprilwetter mit Schnee und Regen, kaum Sonne</t>
  </si>
  <si>
    <t>etwas Regen, kaum Sonne, windig</t>
  </si>
  <si>
    <t>nachts+vormittags Schneeregen</t>
  </si>
  <si>
    <t>wechselhaft, früh kurzes Gewitter</t>
  </si>
  <si>
    <t>erst etwas Sonne, dann bedeckt und zunehmend windiger und milder</t>
  </si>
  <si>
    <t>Sturmtief "Yulia" fegt übers Land mit milder Luft und viel Regen</t>
  </si>
  <si>
    <t>abends Schauer</t>
  </si>
  <si>
    <t>erst etwas Sonne, nachmittags etwas Regen</t>
  </si>
  <si>
    <t>wechselhaft und regnerisch</t>
  </si>
  <si>
    <t>Schneeschauer (4cm)</t>
  </si>
  <si>
    <t>kräftige Schneeschauer mit Schneedecke 4cm</t>
  </si>
  <si>
    <t>erst etwas Schnee, mittags etwas Sonne, nasskalt</t>
  </si>
  <si>
    <t>Schnee bis vormittags (4cm)</t>
  </si>
  <si>
    <t>nachts Schnee, tags etwas Sonne und nachmittags trocken, abends Venus und Monsicher am Abendhimmel, Schneedecke 5cm</t>
  </si>
  <si>
    <t>erst Schnee, dann Regen</t>
  </si>
  <si>
    <t>erst Schneefront, die in Regen übergeht, mittags Sonne und milder, abends wieder Regen, Schnee taut weg</t>
  </si>
  <si>
    <t>mild und ein Hauch von Frühling nachmittags, Schneeglöckchen in voller Blüte, Schnee ist weggetaut</t>
  </si>
  <si>
    <t>früh noch Tropfen</t>
  </si>
  <si>
    <t>zunehmend freundlich und nachmittags ein Hauch von Frühling</t>
  </si>
  <si>
    <t>grau und sehr regnerisch, mit Flocken vermischt</t>
  </si>
  <si>
    <t>Sonne mit Wolken, abends bedeckt und paar Spritzer, der Frühling kommt</t>
  </si>
  <si>
    <t>viel Sonne, aber kalter Wind, freundlich, abends kommen Wolken</t>
  </si>
  <si>
    <t>regnerisch und wind + grau</t>
  </si>
  <si>
    <t>Schnee+ Schneeregen</t>
  </si>
  <si>
    <t>erst Schnee, dann Regen, sehr nass, abends trocken</t>
  </si>
  <si>
    <t>freundlicher Tag nach klarer kalter Nacht, früh Sonne, nachmittags mehr hohe Wolken</t>
  </si>
  <si>
    <t>vormittags Regen</t>
  </si>
  <si>
    <t>erst regnerisch, nachmittags trocken, abends aufklarend</t>
  </si>
  <si>
    <t>Morgenrot, dann Regen, windig und es wird milder</t>
  </si>
  <si>
    <t>Regen und Wind dauerhaft, sehr ungemütlich</t>
  </si>
  <si>
    <t>nachmittags kräftige Schauer</t>
  </si>
  <si>
    <t>erst stürmisch und Sonne, nachmittags Frontdurchgang mit Regen, mehr Wolken</t>
  </si>
  <si>
    <t>Schnee, Regen, Graupelschauer</t>
  </si>
  <si>
    <t>sehr windig und Schauerwetter, vormittags noch mehr Sonne</t>
  </si>
  <si>
    <t>zunehmend freunlich</t>
  </si>
  <si>
    <t>sonnig, nur paar hohe Wolken, kalter Wind</t>
  </si>
  <si>
    <t>paar Wolken, Sonne, kaum Tropfen, mild</t>
  </si>
  <si>
    <t>herrlicher Frühlingstag, Angrillen</t>
  </si>
  <si>
    <t>herrlicher Frühlingstag und mild</t>
  </si>
  <si>
    <t>mild, paar mehr Wolken, Krokusse verblühen, erste Narzissen blühen</t>
  </si>
  <si>
    <t>zunehmend kalte Nordostströmung, bedeckt und ungemütlich</t>
  </si>
  <si>
    <t>früh etwas Schneeregen</t>
  </si>
  <si>
    <t>erst nass, dann trocken, abends Wolkenlücken, sehr kalter Wind</t>
  </si>
  <si>
    <t>sehr kalte Nacht, tags Sonne-Wolken Mix</t>
  </si>
  <si>
    <t>strahlend blauer Himmel, eisige Nacht</t>
  </si>
  <si>
    <t>kalter sonniger, leicht windiger Tag</t>
  </si>
  <si>
    <t>Sonne pur, eisige Nacht</t>
  </si>
  <si>
    <t>freundlich, abends mehr Wolken, windig</t>
  </si>
  <si>
    <t>Frühlingshaft, nachmittags hohe Wolken</t>
  </si>
  <si>
    <t>freundlicher Tag nach Frostnacht</t>
  </si>
  <si>
    <t>ab Mittag Regen, dann Schnee (3cm)</t>
  </si>
  <si>
    <t>es kommt kalte Luft und Schnee von Norden, nachmittags Schneedecke, grau</t>
  </si>
  <si>
    <t>sehr eisige Nacht, Schneedecke, früh winterlich, leichtes Tauen</t>
  </si>
  <si>
    <t xml:space="preserve">sehr winterliches Wetter, Schneedecke 3cm </t>
  </si>
  <si>
    <t>kalte Nacht mit Sterne pur, tags Sonne pur und herrlich trotz Morgenreif, abends Venus und Halbmond am Himmel</t>
  </si>
  <si>
    <t>herrlicher Fgrühlingstag nach Reifnacht, es gibt noch Restschnee, Narzissen und Blumen sind fast erfroren durch die Frostnächte</t>
  </si>
  <si>
    <t>kaum Sonne, kalter Wind, grau, nur paar Tropfen</t>
  </si>
  <si>
    <t>zunehmend freundlicher, abends aufklarend</t>
  </si>
  <si>
    <t>Sonne pur, aber kalter Wind, zunehmend alles trocken</t>
  </si>
  <si>
    <t>Frühling pur</t>
  </si>
  <si>
    <t>herrlicher Frühling</t>
  </si>
  <si>
    <t>Bodenfrost aber dann so warm und sonnig</t>
  </si>
  <si>
    <t>warm und zunehmend etwas diesig, und sehr trocken</t>
  </si>
  <si>
    <t>herrlich ruhiger Frühlingstag, leichter Frost am Morgen, Trockenheit</t>
  </si>
  <si>
    <t>erst Sonne pur, dann paar wolken, sommerlich, Weidenkätzchen in voller Blüte, das Grün kommt langsam</t>
  </si>
  <si>
    <t>Temperatursturz um Ostermontag und endlich etwas Regen</t>
  </si>
  <si>
    <t>früh Schneeschauer</t>
  </si>
  <si>
    <t>winterlicher Morgen mit Frost und großen Flocken, nachmittags dann Sonne-Wolken Mix mit kühlen Wind</t>
  </si>
  <si>
    <t>erst hohe Wolken, dann sonniger, Schleierwolken</t>
  </si>
  <si>
    <t>herrlicher Frühlingstag / Anbaden bei +12°C Wasser</t>
  </si>
  <si>
    <t>alles wird grün, sehr trocken</t>
  </si>
  <si>
    <t>erst sonnig, hohe Wolken, abends Regenschauer, mild, Raps fängt an zu Blühen</t>
  </si>
  <si>
    <t>freundlich, einzelne Wolken, erste Schwalben sind da</t>
  </si>
  <si>
    <t>erst noch Wolken, ab Mittag Sonne pur und Ostwind</t>
  </si>
  <si>
    <t>Kalter Ostwind, klare Luft, Beginn der Kirschblüte</t>
  </si>
  <si>
    <t>Sonnepur, Wind, Grün kommt überall, Wasser +11,5°C</t>
  </si>
  <si>
    <t>Sonne und Wind pur</t>
  </si>
  <si>
    <t>Sonne pur und Wind lässt nach / Wasser +12,5°C</t>
  </si>
  <si>
    <t>zunehmend hohe Wolken und Wind dreht</t>
  </si>
  <si>
    <t>kühl, abends freundlicher</t>
  </si>
  <si>
    <t>sehr frühlingshaft, Raps blüht, paar weiße Wölkchen</t>
  </si>
  <si>
    <t>erst Sonne, dann wolken, sehr mild, sommerlich</t>
  </si>
  <si>
    <t>zunehmend freundlich, abends klar, Mondsichel + Venus am NW-Abendhimmel</t>
  </si>
  <si>
    <t>paar Minischauer</t>
  </si>
  <si>
    <t>kühler, abends Sonne-Wolken Mix</t>
  </si>
  <si>
    <t>Minischauer</t>
  </si>
  <si>
    <t>früh freundlich, dann mehr Wolken, paar Spritzer</t>
  </si>
  <si>
    <t>gewittrige Regenschauer</t>
  </si>
  <si>
    <t>kühl und wechselhaft, Regen wird gebraucht</t>
  </si>
  <si>
    <t>wechselhaft, kalter Wind, abends freundlicher</t>
  </si>
  <si>
    <t>ab Nachmittags  Regen</t>
  </si>
  <si>
    <t>erst ruhig, ab nachmittags Regen, Natur wird grün, Beginn der Apfel- und Rohdedendronblüte</t>
  </si>
  <si>
    <t>sehr kühl, nachmittags mehr Sonne, Schauerwetter</t>
  </si>
  <si>
    <t>viele Wolken abends freundlicher, kühl</t>
  </si>
  <si>
    <t>herrlicher Sonnentag, frischer Wind, Raps in voller Blüte</t>
  </si>
  <si>
    <t>sehr sommerlich, leicht diesig, Wasser +13°C</t>
  </si>
  <si>
    <t xml:space="preserve">sommerlich, leicht diesig </t>
  </si>
  <si>
    <t>abends gewittrige Schauer</t>
  </si>
  <si>
    <t>schwülwarm, viele Wolken, abends leichte gewittrige Schauer</t>
  </si>
  <si>
    <t>windiger Sonne-Wolken Mix, nachmittags mit gewittrigen Schauer durchsetzt. Sehr stimmungsvoller Himmel, Raps in voller Blüte</t>
  </si>
  <si>
    <t>Regen, abends Nassschnee</t>
  </si>
  <si>
    <t>frostig kalte Nacht mit Restschnee, tags Sonne-Wolken Mix, frisch, Rapsblüten  sehr ausgefallen</t>
  </si>
  <si>
    <t>kühl, aber zunehmend freundlich, abends wieder mehr Wolken</t>
  </si>
  <si>
    <t>wechselhaft, kühl, abends freundlicher</t>
  </si>
  <si>
    <t>Wolken - Sonne Mix, Raps verblüht langsam, Frostnacht</t>
  </si>
  <si>
    <t>sehr freundlich</t>
  </si>
  <si>
    <t>windiger Sonne-Wolken Mix</t>
  </si>
  <si>
    <t>mild, sonnig, abends hohe Wolken</t>
  </si>
  <si>
    <t>erst viel Sonne, abends mehr Wolken, mild</t>
  </si>
  <si>
    <t>viele Wolken, ruhig, abends aufklarend</t>
  </si>
  <si>
    <t>herrlich sonnier Himmelfahrtstag mit paar weißen Wölkchen</t>
  </si>
  <si>
    <t>abends etwas   Regen</t>
  </si>
  <si>
    <t>zunehmend bedeckt, abends Tropfen, Raps verblüht</t>
  </si>
  <si>
    <t>nachts viel Regen, tags abklingend</t>
  </si>
  <si>
    <t>Regenschauer nahmittags</t>
  </si>
  <si>
    <t>wechselhafter Sonne-Wolken Mix , kühl</t>
  </si>
  <si>
    <t>kühl und regnerisch, alles wächst und nass</t>
  </si>
  <si>
    <t>erst bedeckt , dann mhr Sonne</t>
  </si>
  <si>
    <t>Sonne, Wolken Mix nach klaren Morgen</t>
  </si>
  <si>
    <t>wechselhaft, Sonne, Wolken, Regen, windig</t>
  </si>
  <si>
    <t>Sonne-Wolken Mix, früh noch Schauer</t>
  </si>
  <si>
    <t>kühler Sonne-Wolken Mix, abends mehr Wolken</t>
  </si>
  <si>
    <t>erst noch Wolken, mittags paar Tropfen, abends kommt die Sonne</t>
  </si>
  <si>
    <t>stark zurückgehende Temperturen mit Dauerniederschlag, nachmittags Schnee</t>
  </si>
  <si>
    <t>herrlich sonniger Pfingstmontag, Wasser +16°C</t>
  </si>
  <si>
    <t>nachmittags gewittrige Schauer</t>
  </si>
  <si>
    <t>sommerlich, nachmittags von Norden Gewitter</t>
  </si>
  <si>
    <t>sommerlich, leicht schwül, nachmittags von Westen gewittrig, abends Gewitter</t>
  </si>
  <si>
    <t>Abkühlung, ab Mittag Regen und dicke Wolken</t>
  </si>
  <si>
    <t>wechselhaft mit vielen Wolken und Regen, kaum Sonne</t>
  </si>
  <si>
    <t>vormittags kurze Schauer</t>
  </si>
  <si>
    <t>erst dicke Wolken und Tropfen, abends mehr Sonne</t>
  </si>
  <si>
    <t>regnerisch und kühl</t>
  </si>
  <si>
    <t>erst noch Sonne, dann bedeckt, ruhiger Tag</t>
  </si>
  <si>
    <t>bedeckt, aber ruhig und mild</t>
  </si>
  <si>
    <t>grau und leicht feucht</t>
  </si>
  <si>
    <t>Rgenschauer</t>
  </si>
  <si>
    <t>erst bedeckt, abends sonne, zunehmend schwülwarm</t>
  </si>
  <si>
    <t>schwülwarmer Sonne-Wolken Mix</t>
  </si>
  <si>
    <t>abends Gewittertropfen</t>
  </si>
  <si>
    <t>schwülheiß, nachmittags Ferngewitter und Abends</t>
  </si>
  <si>
    <t>verregneter Tag mit Gewittern am Morgen</t>
  </si>
  <si>
    <t>Wasser +19,5°C / Sonne-Wolken Mix</t>
  </si>
  <si>
    <t>freundlicher Sonne-Wolken Mix</t>
  </si>
  <si>
    <t>sommerlich, etwas windiger, Sonne und Wolken, etwas diesig</t>
  </si>
  <si>
    <t>Regen zeitweise ab Nachmittag</t>
  </si>
  <si>
    <t>erst noch etwas Sonne, später sehr grau und feucht, Abkühlung</t>
  </si>
  <si>
    <t>feucht, kaum Wolkenlücken</t>
  </si>
  <si>
    <t>windig, viele Wolken, bedeckter Midsommar Tag</t>
  </si>
  <si>
    <t>zunehmend sonniger</t>
  </si>
  <si>
    <t>Sonne-Wolken Mix / Wasser +20°C</t>
  </si>
  <si>
    <t>herrlicher Heuwettertag - Sonne, blauer Himmel, weiße Wolken</t>
  </si>
  <si>
    <t>nachmittags    Tropfen</t>
  </si>
  <si>
    <t>erst Sonne, nachmittags aus Ost Wolken und paar Spritzer</t>
  </si>
  <si>
    <t>nachts  Regenschauer</t>
  </si>
  <si>
    <t>erst Regen, tags zunehmend sonnig, abends Schauer aus S, Regenbogen</t>
  </si>
  <si>
    <t>wechselhaft, etwas diesig</t>
  </si>
  <si>
    <t>nachmittags gewittriger Schauer</t>
  </si>
  <si>
    <t>sehr heiß und sommerlich, Vorabend Regenschauer</t>
  </si>
  <si>
    <t>gewittrige Schauer</t>
  </si>
  <si>
    <t>viele Wolken, mittags Gewittriger Schauer</t>
  </si>
  <si>
    <t>früh noch Schauer</t>
  </si>
  <si>
    <t>erst dicke Wolken und Schauer, ab Mittags mehr Sonne, Wasser+21°C</t>
  </si>
  <si>
    <t>windig aber sehr freundlich und klar mit paar Wolken</t>
  </si>
  <si>
    <t>windig, aber hochsommerlich</t>
  </si>
  <si>
    <t>früh kurzer Schauer</t>
  </si>
  <si>
    <t>wechselhaft aber sommerlich warm, Sonne-Wolken Mix</t>
  </si>
  <si>
    <t>zunehmend sonnig am Tag, abends Glühwürmchen, windig</t>
  </si>
  <si>
    <t>windig aber sommerlich mit hohen Wolken</t>
  </si>
  <si>
    <t>mild und sehr windig, Sonne und auch Wolkenfelder</t>
  </si>
  <si>
    <t>früh Regenguß</t>
  </si>
  <si>
    <t>erst Regen, dann Sonne-Wolken Mix</t>
  </si>
  <si>
    <t>Sonne-Wolken Mix, verhalten warm</t>
  </si>
  <si>
    <t>Nieseln vormittags</t>
  </si>
  <si>
    <t>erst nass, abends Wolkenlücken</t>
  </si>
  <si>
    <t>regnerisch und kalt</t>
  </si>
  <si>
    <t>freundlich aber verhalten warm</t>
  </si>
  <si>
    <t>viele Wolken, etwas Sonne, kühle Nacht</t>
  </si>
  <si>
    <t>Komet Neowise am NNO-Himmel am Morgen, dazu Venus, Mars, Saturn, Jupiter und Mond alle ab 3 zu sehen, tags hochsommerlich</t>
  </si>
  <si>
    <t>Wasser 20°C , Tempsturz mit vielen Wolken und Regen</t>
  </si>
  <si>
    <t xml:space="preserve">sehr kalte Nacht, dann sommerlich, Beginn der Getreideernte </t>
  </si>
  <si>
    <t>starke gewittrige Schauer</t>
  </si>
  <si>
    <t>Luftmassengrenze mit Bildung von kräftigen Regen mit leichten Gewittern durchsetzt</t>
  </si>
  <si>
    <t>viele Wolken, ruhig, kühl</t>
  </si>
  <si>
    <t>sehr freundlicher Tag</t>
  </si>
  <si>
    <t>schwülwarm, nachmittags, nachts schwache Gewitter</t>
  </si>
  <si>
    <t>schwülwarm, nachmittags Gewitter</t>
  </si>
  <si>
    <t>sommerlich</t>
  </si>
  <si>
    <t>kühle Nacht, dann viel Sonne</t>
  </si>
  <si>
    <t>sommerlich, Wasser +20,5°C</t>
  </si>
  <si>
    <t>Sonne-Wolken Mix bei sommerlichen Temperaturen</t>
  </si>
  <si>
    <t>früh Regen, abends Schauer</t>
  </si>
  <si>
    <t>Sonne-Wolken Mix mit paar Tropfen</t>
  </si>
  <si>
    <t>rMorgenrot, dann regenfront, abends gewittrig und freundlich</t>
  </si>
  <si>
    <t>sehr windig und warm aber auch viele Wolken</t>
  </si>
  <si>
    <t>hochsommerlich, Korn ist reif</t>
  </si>
  <si>
    <t>kühle Nacht, dann hochsommerlich</t>
  </si>
  <si>
    <t xml:space="preserve">Hochsommer </t>
  </si>
  <si>
    <t>sehr heiß und Sommer pur, Wasser +23°C , abends paar Wolken</t>
  </si>
  <si>
    <t>nachtsfrüh +   abends Regen</t>
  </si>
  <si>
    <t>schwül mit kräftigen Regen</t>
  </si>
  <si>
    <t>kühler, abends kommt etwas Sonne</t>
  </si>
  <si>
    <t>warmer sonniger Tag, Wasser+22°C</t>
  </si>
  <si>
    <t>heißer Hundssommertag</t>
  </si>
  <si>
    <t>zunehmend freundlich und sommerlich</t>
  </si>
  <si>
    <t>Hochsommer pur</t>
  </si>
  <si>
    <t>Sommer pur</t>
  </si>
  <si>
    <t>wenige Wolken , heiß</t>
  </si>
  <si>
    <t>gewittriger Schauer</t>
  </si>
  <si>
    <t>Gewitterguß</t>
  </si>
  <si>
    <t>ab mittags Wind und leichtes Gewitter, abends Sonne</t>
  </si>
  <si>
    <t>heiß, nachmittags Gewitter</t>
  </si>
  <si>
    <t>heißer Sommertag, paar Wölkchen</t>
  </si>
  <si>
    <t>hochsommerlich, abends mehr Wolken</t>
  </si>
  <si>
    <t>abends gewittrig</t>
  </si>
  <si>
    <t>erst grau und diesig, abends freundlicher</t>
  </si>
  <si>
    <t>hochsommerlich, Wasser+23°C</t>
  </si>
  <si>
    <t>schwül, früh klar, nachmittags Ferngewitter, abends bedeckt</t>
  </si>
  <si>
    <t>nachts Regen und nachmittags leichtes Gewitter, schwül</t>
  </si>
  <si>
    <t>Hochsommer, Getreideernte wird beendet</t>
  </si>
  <si>
    <t>Regen + gewittrige Schauer</t>
  </si>
  <si>
    <r>
      <t>Hitzepeak</t>
    </r>
    <r>
      <rPr>
        <sz val="12"/>
        <rFont val="Times New Roman"/>
        <family val="1"/>
      </rPr>
      <t>, sehr warme Südluft, tags nehmen Wolken zu</t>
    </r>
  </si>
  <si>
    <t>sehr warme Nacht über 20°C / tags regnerisch und gewittrig, Abkühlung</t>
  </si>
  <si>
    <t>wechselhaft und kühler</t>
  </si>
  <si>
    <t>ruhiger Spätsommertag der etwas kühler ist</t>
  </si>
  <si>
    <t>Sonne-Wolken Mix, freundlich, Felder abgeerntet ausser Mais</t>
  </si>
  <si>
    <t>Sturm "Kirsten" zieht auf. Erst Sonne, dann dicke Wolken und sehr stürmisch, milde Nacht, der erste Herbststurm des Jahres</t>
  </si>
  <si>
    <t>Sturm lässt nach, viele Wolken, abends Sonne und freundlich</t>
  </si>
  <si>
    <t>kühle Nacht, tags wechselhaft und schwül, früh und abends Schauert</t>
  </si>
  <si>
    <t>Urlaub Arvidsjaur / Schweden 29.08.2020 - 14.09.2020</t>
  </si>
  <si>
    <t xml:space="preserve">Regen  </t>
  </si>
  <si>
    <t>nachts   Regenschauer</t>
  </si>
  <si>
    <t>Hochsommertag im September, Wasser +18,5°C, Trockenheit</t>
  </si>
  <si>
    <t>sehr warm, abends leichte Wolken und gewittrige Stimmung</t>
  </si>
  <si>
    <t>Wetterumschwung ohne Regen, erst Wolken, zunehmend klar und kühler</t>
  </si>
  <si>
    <t>erstmals Bodenfrost teilweise, tags Sonne pur</t>
  </si>
  <si>
    <t>kalte Nacht, tags Sonne, aber siesig, sehr trocken</t>
  </si>
  <si>
    <t>spätsommerlich</t>
  </si>
  <si>
    <t>fast schon, noch hochsommerlich</t>
  </si>
  <si>
    <t>herrlich warm, Wasser +17,5°C</t>
  </si>
  <si>
    <t>Gewitterregen</t>
  </si>
  <si>
    <t>sehr warm, letzter Sommertag, der mit 2 Gewittern am Nachmittag seinen Abschluss findet, Regenbogen</t>
  </si>
  <si>
    <t>windig aber noch mild, etwas diesige Luft</t>
  </si>
  <si>
    <t>grau und regnerisch</t>
  </si>
  <si>
    <t>Regen satt und kalt</t>
  </si>
  <si>
    <t>kühl, aber fast trocken</t>
  </si>
  <si>
    <t>erst Sonne nach kalter Nacht, nachmittags dicke Wolken aus Ost</t>
  </si>
  <si>
    <t>erst Wolken, abends Sonne</t>
  </si>
  <si>
    <t>Wasser+13,5°C, freundlich und Sonne+Wolken</t>
  </si>
  <si>
    <t>herrlicher Herbstag, fast sommerlich, kaum Wind + viel Sonne</t>
  </si>
  <si>
    <t>viel Sonne, aber diesiger Himmel, Wind nimmt zu, warm und freundlich</t>
  </si>
  <si>
    <t>spätabends Regen</t>
  </si>
  <si>
    <t>frümorgens   Schauer</t>
  </si>
  <si>
    <t>mild, windig, föhnig, abends Bewölkungszunahme</t>
  </si>
  <si>
    <t>früh Regen, dann klare Luft und viel Sonne</t>
  </si>
  <si>
    <t>herbstlich, abends Sonne</t>
  </si>
  <si>
    <t>abends etwas    Regen</t>
  </si>
  <si>
    <t>Regenschauaer</t>
  </si>
  <si>
    <t>sehr wechselhaft, kaum Sonne</t>
  </si>
  <si>
    <t>wechselhaft, viele durchziehende Wolken</t>
  </si>
  <si>
    <t>Regenschauer+ Nieseln</t>
  </si>
  <si>
    <t>grau und kaum Sonne, ungemütlich</t>
  </si>
  <si>
    <t>Regenshauer</t>
  </si>
  <si>
    <t>herbstlich, abends aufklarend</t>
  </si>
  <si>
    <t>früh klar mit Bodenfrost, die Herbstfarben kommen, tags mehr Wolken</t>
  </si>
  <si>
    <t>wechselhaft und nass</t>
  </si>
  <si>
    <t>neblig</t>
  </si>
  <si>
    <t>ruhig und grau</t>
  </si>
  <si>
    <t>nass, Dauerregen, windig, sehr ungemütlich</t>
  </si>
  <si>
    <t>Niesel+Schauer</t>
  </si>
  <si>
    <t>nass und grau</t>
  </si>
  <si>
    <t>nass</t>
  </si>
  <si>
    <t>wechselhaft und kalt, nachmittags etwas Sonne</t>
  </si>
  <si>
    <t>Früh paar Schauer</t>
  </si>
  <si>
    <t>grau, nachmittags kurze Wolkenlücken</t>
  </si>
  <si>
    <t>zunehmend etwas freundlicher nachmittags und trocken, kühl</t>
  </si>
  <si>
    <t>frostige Nacht, tags zunehmend Wind und hohe Wolken</t>
  </si>
  <si>
    <t>viele hohe Wolken aber mild</t>
  </si>
  <si>
    <t>mild, hohe Wolken, etwas windig, letzte Falter fliegen, es wird sehr bunt</t>
  </si>
  <si>
    <t>regnerisch, kaum Sonne aber mild</t>
  </si>
  <si>
    <t>freundlich, windig, bunt, Eisvogel beim Fischen fotografiert</t>
  </si>
  <si>
    <t>windig, freundlich, paar hohe Wolken</t>
  </si>
  <si>
    <t>nachmittags   Schauer</t>
  </si>
  <si>
    <t>wolkenreich und leicht regnerisch</t>
  </si>
  <si>
    <t>bedeckt, nachmittags kommt Sonne</t>
  </si>
  <si>
    <t>herbstlich, kaum Sonne</t>
  </si>
  <si>
    <t>wechselhaft mit vielen Wolken und Wind, kurze Sonne, abends Halo um Mond</t>
  </si>
  <si>
    <t>Dauer Niesel+  Regen</t>
  </si>
  <si>
    <t>sehr ungemütlich und nass, Blätter fallen stark</t>
  </si>
  <si>
    <t>grau aber mild, abends aufklarend mit Vollmond</t>
  </si>
  <si>
    <t>mild aber grau, Blätter bunt und fallen</t>
  </si>
  <si>
    <t>sehr mild mit Südgebläse, Abendrot</t>
  </si>
  <si>
    <t>mild, nachmittags etwas Sonne</t>
  </si>
  <si>
    <t>zunehmend kühler aber freundlicher, roter Sunset</t>
  </si>
  <si>
    <t>ruhiges schönes Herbstwetter</t>
  </si>
  <si>
    <t>herrlicher Sonnentag nach Frostnacht. Golden noch</t>
  </si>
  <si>
    <t>herrliche Sonne, warm</t>
  </si>
  <si>
    <t>Donne, Spätherbsttag pur</t>
  </si>
  <si>
    <t>herrliche Sonne und kaum Wind</t>
  </si>
  <si>
    <t>kalte Nacht, tags kommen kalte Nebelschwaden aus CZ,  aber viel Sonne</t>
  </si>
  <si>
    <t>Nieseln nachmittags</t>
  </si>
  <si>
    <t>grauer Novembertag</t>
  </si>
  <si>
    <t>erst Hochnebel, dann Sonne, kühl</t>
  </si>
  <si>
    <t>früh paar Tropfen</t>
  </si>
  <si>
    <t>freundlich und mild, früh Merkur, Mondsichel und Venus am Himmel</t>
  </si>
  <si>
    <t>früh kurze Schauer</t>
  </si>
  <si>
    <t>früh noch etwas Regen, dann diesige Sonne</t>
  </si>
  <si>
    <t>es kommt kalter Wind und Abkühlung, Nebelschwaden aus CZ</t>
  </si>
  <si>
    <t>wechselhaft und mild</t>
  </si>
  <si>
    <t>etwas Nieseln</t>
  </si>
  <si>
    <t>wechselhaft aber mild, früh etwas Sonne, Blätter fast alle ab</t>
  </si>
  <si>
    <t>zunehmend sonnig und mild</t>
  </si>
  <si>
    <t>früh leicht aufgeklart, Merkur und Venus am Himmel, tags windig und viele Wolken mit Regen</t>
  </si>
  <si>
    <t>Schneeregen-  schauer</t>
  </si>
  <si>
    <t>Abkühlung, erste Schneeflocken , nasskalt</t>
  </si>
  <si>
    <t>Nieselregen  zeitweise</t>
  </si>
  <si>
    <t>grau und windig, nachmittags nass</t>
  </si>
  <si>
    <t>freundlich, kalt und unangenehmer Wind, Bäume fast kahl, hohe Wolken</t>
  </si>
  <si>
    <t>nachts noch etwas Regen</t>
  </si>
  <si>
    <t>erst regnerisch, dann Sonne und kälter</t>
  </si>
  <si>
    <t>herrliche Sonne nach Frostnacht, Jupiter, Saturn, Mars und Mond am Abendhimmel</t>
  </si>
  <si>
    <t>schönes Spätherbstwetter, alles blattlos</t>
  </si>
  <si>
    <t>frostig mit reif, vormittags geht das Sonnenwetter zu Ende</t>
  </si>
  <si>
    <t>viele Wolken, ruhiger Tag, abends etwas Sonne</t>
  </si>
  <si>
    <t>etwas Schneegriesel</t>
  </si>
  <si>
    <t>kühl, kleine Wolkenlücken</t>
  </si>
  <si>
    <t>grau mit etwas Schneegriesel am 1.Advent</t>
  </si>
  <si>
    <t>erst dicke Wolken, nachmittags Auflockerung, abends klar mit Vollmond</t>
  </si>
  <si>
    <t>etwas    Schneegriesel</t>
  </si>
  <si>
    <t>kalt, sonnig mit Hochnebelfeldern aus Böhmen</t>
  </si>
  <si>
    <t>kalter Tag, leicht angezuckert, kaum Wolkenlücken</t>
  </si>
  <si>
    <t>kalter Böhmischer Wind, kaum Sonne, abends klarer</t>
  </si>
  <si>
    <t>Tiefvorderseite mit stürmischen Böhmischen Wind, es wird wärmer</t>
  </si>
  <si>
    <t>windiges Wetter mit Sonne und Wolkenfelder nachmittags, Sturm bringt milde Luft</t>
  </si>
  <si>
    <t>mild und stürmisch, kurze Wolkenlücken</t>
  </si>
  <si>
    <t>nachlassender Wind, nachmittags sonnig, mild</t>
  </si>
  <si>
    <t>freundlich und windig, abends kommen Wolken</t>
  </si>
  <si>
    <t>etwas Wind noch aber sehr bedeckt und gtau</t>
  </si>
  <si>
    <t>Nebel</t>
  </si>
  <si>
    <t>grau und dicker Nebel</t>
  </si>
  <si>
    <t>grau und windig</t>
  </si>
  <si>
    <t>leichter  Schneeregen</t>
  </si>
  <si>
    <t>nasskalt und grau</t>
  </si>
  <si>
    <t>grau und milder, etwas nass</t>
  </si>
  <si>
    <t>freundlich und windig, kalter Wind aber trotzdem zu mild / SOFI in Südamerika</t>
  </si>
  <si>
    <t>mild, hohe Wolken, etwas Sonne</t>
  </si>
  <si>
    <t xml:space="preserve">freundlich, mild, abends Saturn, Jupiter und Mondsichel zu sehen eng </t>
  </si>
  <si>
    <t>freundlich und mild, kaum Wind</t>
  </si>
  <si>
    <t>sehr sonnig nach frostiger Reifnacht</t>
  </si>
  <si>
    <t>freundlich, nachmittags Sonne, abends Wolken</t>
  </si>
  <si>
    <t>sehr freundlich nach frostiger Nacht</t>
  </si>
  <si>
    <r>
      <t>zunehmend windiger kalter Wind aus Böhmen,</t>
    </r>
    <r>
      <rPr>
        <u val="single"/>
        <sz val="12"/>
        <rFont val="Times New Roman"/>
        <family val="1"/>
      </rPr>
      <t xml:space="preserve"> Saturn+Jupiter ganz nah</t>
    </r>
  </si>
  <si>
    <t>warme milde regnerische Luft mit Wind, kurze klare Abschnitte</t>
  </si>
  <si>
    <t>mild, windig, regnerisch</t>
  </si>
  <si>
    <t>erst Regenschauer, dann Nassschnee</t>
  </si>
  <si>
    <t>Temperaturrückgang am Weihnachtstag, erst mild, dann Kaltfront</t>
  </si>
  <si>
    <t>leichte Schneeschauer</t>
  </si>
  <si>
    <t>zunehmend nasskalt mit Schneedecke 4cm</t>
  </si>
  <si>
    <t>winterlich, erst etwas Sonne, dann bedeckt, abends aufklarend</t>
  </si>
  <si>
    <t>Morgenrot, zunehmend hohe Wolken, ab Mittag bedeckt, starker kalter Sturm, sehr ungemütlich</t>
  </si>
  <si>
    <t>nachlassender Sturm, aber bedeckt</t>
  </si>
  <si>
    <t>wechselhaft, sehr kalter Wind, vormittags viel Sonne, leichtes Tauen</t>
  </si>
  <si>
    <t>kalte Vollmondnacht, tags viel Sonne und klar, leichtes tauen, abends mehr Wolken</t>
  </si>
  <si>
    <t>freundlicher Silvestertag mit Restschnee und schönen Sonnenuntergang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</si>
</sst>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20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.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.75"/>
      <name val="Times New Roman"/>
      <family val="1"/>
    </font>
    <font>
      <sz val="12"/>
      <color indexed="6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4" xfId="20" applyNumberFormat="1" applyFont="1" applyBorder="1" applyAlignment="1">
      <alignment horizontal="center" vertical="center"/>
      <protection/>
    </xf>
    <xf numFmtId="1" fontId="6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0" xfId="20" applyNumberFormat="1" applyFont="1" applyBorder="1" applyAlignment="1">
      <alignment horizontal="center" vertical="center"/>
      <protection/>
    </xf>
    <xf numFmtId="1" fontId="6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5" fillId="0" borderId="4" xfId="20" applyNumberFormat="1" applyFont="1" applyBorder="1" applyAlignment="1">
      <alignment horizontal="center" vertical="center"/>
      <protection/>
    </xf>
    <xf numFmtId="49" fontId="14" fillId="0" borderId="5" xfId="20" applyNumberFormat="1" applyFont="1" applyBorder="1" applyAlignment="1">
      <alignment horizontal="center" vertical="center" wrapText="1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76" fontId="2" fillId="0" borderId="4" xfId="20" applyNumberFormat="1" applyFont="1" applyFill="1" applyBorder="1" applyAlignment="1">
      <alignment horizontal="center" vertical="center"/>
      <protection/>
    </xf>
    <xf numFmtId="1" fontId="6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176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 wrapText="1"/>
      <protection/>
    </xf>
    <xf numFmtId="49" fontId="2" fillId="0" borderId="4" xfId="20" applyNumberFormat="1" applyFont="1" applyFill="1" applyBorder="1" applyAlignment="1">
      <alignment horizontal="center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5" fillId="0" borderId="5" xfId="20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19" fillId="0" borderId="5" xfId="20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/>
            </c:numRef>
          </c:val>
          <c:smooth val="0"/>
        </c:ser>
        <c:marker val="1"/>
        <c:axId val="21698698"/>
        <c:axId val="61070555"/>
      </c:lineChart>
      <c:catAx>
        <c:axId val="216986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70555"/>
        <c:crosses val="autoZero"/>
        <c:auto val="1"/>
        <c:lblOffset val="100"/>
        <c:tickLblSkip val="2"/>
        <c:noMultiLvlLbl val="0"/>
      </c:catAx>
      <c:valAx>
        <c:axId val="61070555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9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3275"/>
          <c:y val="0.2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'FEB-2020'!$L$3:$L$33</c:f>
              <c:numCache/>
            </c:numRef>
          </c:val>
          <c:smooth val="0"/>
        </c:ser>
        <c:axId val="15072644"/>
        <c:axId val="1436069"/>
      </c:line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6069"/>
        <c:crossesAt val="985"/>
        <c:auto val="1"/>
        <c:lblOffset val="100"/>
        <c:tickLblSkip val="2"/>
        <c:noMultiLvlLbl val="0"/>
      </c:catAx>
      <c:valAx>
        <c:axId val="1436069"/>
        <c:scaling>
          <c:orientation val="minMax"/>
          <c:max val="104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644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3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'FEB-2020'!$E$3:$E$33</c:f>
              <c:numCache/>
            </c:numRef>
          </c:val>
        </c:ser>
        <c:gapWidth val="80"/>
        <c:axId val="12924622"/>
        <c:axId val="49212735"/>
      </c:bar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212735"/>
        <c:crosses val="autoZero"/>
        <c:auto val="1"/>
        <c:lblOffset val="100"/>
        <c:noMultiLvlLbl val="0"/>
      </c:catAx>
      <c:valAx>
        <c:axId val="4921273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246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73"/>
          <c:y val="0.3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3"/>
          <c:w val="0.931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'FEB-2020'!$O$3:$O$33</c:f>
              <c:numCache/>
            </c:numRef>
          </c:val>
        </c:ser>
        <c:gapWidth val="80"/>
        <c:axId val="40261432"/>
        <c:axId val="26808569"/>
      </c:bar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08569"/>
        <c:crosses val="autoZero"/>
        <c:auto val="1"/>
        <c:lblOffset val="100"/>
        <c:noMultiLvlLbl val="0"/>
      </c:catAx>
      <c:valAx>
        <c:axId val="2680856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026143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45"/>
          <c:y val="0.2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325"/>
          <c:w val="0.9227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'MRZ-2020'!$C$3:$C$33</c:f>
              <c:numCache/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10451"/>
        <c:crossesAt val="0"/>
        <c:auto val="1"/>
        <c:lblOffset val="100"/>
        <c:tickLblSkip val="2"/>
        <c:noMultiLvlLbl val="0"/>
      </c:catAx>
      <c:valAx>
        <c:axId val="24010451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5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07"/>
          <c:y val="0.3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'MRZ-2020'!$L$3:$L$33</c:f>
              <c:numCache/>
            </c:numRef>
          </c:val>
          <c:smooth val="0"/>
        </c:ser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8349"/>
        <c:crossesAt val="987"/>
        <c:auto val="1"/>
        <c:lblOffset val="100"/>
        <c:tickLblSkip val="2"/>
        <c:noMultiLvlLbl val="0"/>
      </c:catAx>
      <c:valAx>
        <c:axId val="65798349"/>
        <c:scaling>
          <c:orientation val="minMax"/>
          <c:max val="1041"/>
          <c:min val="98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746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'MRZ-2020'!$E$3:$E$33</c:f>
              <c:numCache/>
            </c:numRef>
          </c:val>
        </c:ser>
        <c:gapWidth val="80"/>
        <c:axId val="55314230"/>
        <c:axId val="28066023"/>
      </c:bar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66023"/>
        <c:crosses val="autoZero"/>
        <c:auto val="1"/>
        <c:lblOffset val="100"/>
        <c:noMultiLvlLbl val="0"/>
      </c:catAx>
      <c:valAx>
        <c:axId val="2806602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423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17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'MRZ-2020'!$O$3:$O$33</c:f>
              <c:numCache/>
            </c:numRef>
          </c:val>
        </c:ser>
        <c:gapWidth val="80"/>
        <c:axId val="51267616"/>
        <c:axId val="58755361"/>
      </c:bar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1267616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38"/>
          <c:y val="0.3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'APR-2020'!$C$3:$C$33</c:f>
              <c:numCache/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63771"/>
        <c:crossesAt val="0"/>
        <c:auto val="1"/>
        <c:lblOffset val="100"/>
        <c:tickLblSkip val="2"/>
        <c:noMultiLvlLbl val="0"/>
      </c:catAx>
      <c:valAx>
        <c:axId val="61563771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620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47"/>
          <c:y val="0.3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'APR-2020'!$L$3:$L$33</c:f>
              <c:numCache/>
            </c:numRef>
          </c:val>
          <c:smooth val="0"/>
        </c:ser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9525"/>
        <c:crossesAt val="1000"/>
        <c:auto val="1"/>
        <c:lblOffset val="100"/>
        <c:tickLblSkip val="2"/>
        <c:noMultiLvlLbl val="0"/>
      </c:catAx>
      <c:valAx>
        <c:axId val="20609525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302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99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'APR-2020'!$E$3:$E$33</c:f>
              <c:numCache/>
            </c:numRef>
          </c:val>
        </c:ser>
        <c:gapWidth val="80"/>
        <c:axId val="51267998"/>
        <c:axId val="58758799"/>
      </c:bar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8799"/>
        <c:crosses val="autoZero"/>
        <c:auto val="1"/>
        <c:lblOffset val="100"/>
        <c:noMultiLvlLbl val="0"/>
      </c:catAx>
      <c:valAx>
        <c:axId val="5875879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99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/>
            </c:numRef>
          </c:val>
          <c:smooth val="0"/>
        </c:ser>
        <c:axId val="12764084"/>
        <c:axId val="47767893"/>
      </c:lineChart>
      <c:catAx>
        <c:axId val="1276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7893"/>
        <c:crosses val="autoZero"/>
        <c:auto val="1"/>
        <c:lblOffset val="100"/>
        <c:tickLblSkip val="2"/>
        <c:noMultiLvlLbl val="0"/>
      </c:catAx>
      <c:valAx>
        <c:axId val="47767893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40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4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'APR-2020'!$O$3:$O$33</c:f>
              <c:numCache/>
            </c:numRef>
          </c:val>
        </c:ser>
        <c:gapWidth val="80"/>
        <c:axId val="59067144"/>
        <c:axId val="61842249"/>
      </c:barChart>
      <c:cat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842249"/>
        <c:crosses val="autoZero"/>
        <c:auto val="1"/>
        <c:lblOffset val="100"/>
        <c:noMultiLvlLbl val="0"/>
      </c:catAx>
      <c:valAx>
        <c:axId val="61842249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9067144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43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'MAI-2020'!$C$3:$C$33</c:f>
              <c:numCache/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66243"/>
        <c:crossesAt val="0"/>
        <c:auto val="1"/>
        <c:lblOffset val="100"/>
        <c:tickLblSkip val="2"/>
        <c:noMultiLvlLbl val="0"/>
      </c:catAx>
      <c:valAx>
        <c:axId val="43166243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93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79"/>
          <c:y val="0.6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'MAI-2020'!$L$3:$L$33</c:f>
              <c:numCache/>
            </c:numRef>
          </c:val>
          <c:smooth val="0"/>
        </c:ser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765"/>
        <c:crossesAt val="1000"/>
        <c:auto val="1"/>
        <c:lblOffset val="100"/>
        <c:tickLblSkip val="2"/>
        <c:noMultiLvlLbl val="0"/>
      </c:catAx>
      <c:valAx>
        <c:axId val="6804765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186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'MAI-2020'!$E$3:$E$33</c:f>
              <c:numCache/>
            </c:numRef>
          </c:val>
        </c:ser>
        <c:gapWidth val="80"/>
        <c:axId val="61242886"/>
        <c:axId val="14315063"/>
      </c:bar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15063"/>
        <c:crosses val="autoZero"/>
        <c:auto val="1"/>
        <c:lblOffset val="100"/>
        <c:noMultiLvlLbl val="0"/>
      </c:catAx>
      <c:valAx>
        <c:axId val="1431506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88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0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'MAI-2020'!$O$3:$O$33</c:f>
              <c:numCache/>
            </c:numRef>
          </c:val>
        </c:ser>
        <c:gapWidth val="80"/>
        <c:axId val="61726704"/>
        <c:axId val="18669425"/>
      </c:bar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172670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5375"/>
          <c:y val="0.2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725"/>
          <c:w val="0.92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'JUNI-2020'!$C$3:$C$33</c:f>
              <c:numCache/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28427"/>
        <c:crossesAt val="0"/>
        <c:auto val="1"/>
        <c:lblOffset val="100"/>
        <c:tickLblSkip val="2"/>
        <c:noMultiLvlLbl val="0"/>
      </c:catAx>
      <c:valAx>
        <c:axId val="35828427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070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575"/>
          <c:y val="0.6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'JUNI-2020'!$L$3:$L$33</c:f>
              <c:numCache/>
            </c:numRef>
          </c:val>
          <c:smooth val="0"/>
        </c:ser>
        <c:axId val="54020388"/>
        <c:axId val="16421445"/>
      </c:line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21445"/>
        <c:crossesAt val="992"/>
        <c:auto val="1"/>
        <c:lblOffset val="100"/>
        <c:tickLblSkip val="2"/>
        <c:noMultiLvlLbl val="0"/>
      </c:catAx>
      <c:valAx>
        <c:axId val="16421445"/>
        <c:scaling>
          <c:orientation val="minMax"/>
          <c:max val="1028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038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97"/>
          <c:y val="0.1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'JUNI-2020'!$E$3:$E$33</c:f>
              <c:numCache/>
            </c:numRef>
          </c:val>
        </c:ser>
        <c:gapWidth val="80"/>
        <c:axId val="13575278"/>
        <c:axId val="55068639"/>
      </c:barChart>
      <c:catAx>
        <c:axId val="1357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068639"/>
        <c:crosses val="autoZero"/>
        <c:auto val="1"/>
        <c:lblOffset val="100"/>
        <c:noMultiLvlLbl val="0"/>
      </c:catAx>
      <c:valAx>
        <c:axId val="5506863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527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4625"/>
          <c:y val="0.07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'JUNI-2020'!$O$3:$O$33</c:f>
              <c:numCache/>
            </c:numRef>
          </c:val>
        </c:ser>
        <c:gapWidth val="80"/>
        <c:axId val="25855704"/>
        <c:axId val="31374745"/>
      </c:bar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585570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01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'JULI-2020'!$C$3:$C$33</c:f>
              <c:numCache/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26387"/>
        <c:crossesAt val="3"/>
        <c:auto val="1"/>
        <c:lblOffset val="100"/>
        <c:tickLblSkip val="2"/>
        <c:noMultiLvlLbl val="0"/>
      </c:catAx>
      <c:valAx>
        <c:axId val="58326387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72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/>
            </c:numRef>
          </c:val>
        </c:ser>
        <c:gapWidth val="80"/>
        <c:axId val="27257854"/>
        <c:axId val="43994095"/>
      </c:bar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94095"/>
        <c:crosses val="autoZero"/>
        <c:auto val="1"/>
        <c:lblOffset val="100"/>
        <c:noMultiLvlLbl val="0"/>
      </c:catAx>
      <c:valAx>
        <c:axId val="4399409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785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'JULI-2020'!$L$3:$L$33</c:f>
              <c:numCache/>
            </c:numRef>
          </c:val>
          <c:smooth val="0"/>
        </c:ser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16877"/>
        <c:crossesAt val="1000"/>
        <c:auto val="1"/>
        <c:lblOffset val="100"/>
        <c:tickLblSkip val="2"/>
        <c:noMultiLvlLbl val="0"/>
      </c:catAx>
      <c:valAx>
        <c:axId val="26816877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43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305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'JULI-2020'!$E$3:$E$33</c:f>
              <c:numCache/>
            </c:numRef>
          </c:val>
        </c:ser>
        <c:gapWidth val="80"/>
        <c:axId val="40025302"/>
        <c:axId val="24683399"/>
      </c:bar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83399"/>
        <c:crosses val="autoZero"/>
        <c:auto val="1"/>
        <c:lblOffset val="100"/>
        <c:noMultiLvlLbl val="0"/>
      </c:catAx>
      <c:valAx>
        <c:axId val="2468339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530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0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'JULI-2020'!$O$3:$O$33</c:f>
              <c:numCache/>
            </c:numRef>
          </c:val>
        </c:ser>
        <c:gapWidth val="80"/>
        <c:axId val="20824000"/>
        <c:axId val="53198273"/>
      </c:bar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98273"/>
        <c:crosses val="autoZero"/>
        <c:auto val="1"/>
        <c:lblOffset val="100"/>
        <c:noMultiLvlLbl val="0"/>
      </c:catAx>
      <c:valAx>
        <c:axId val="53198273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082400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855"/>
          <c:y val="0.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'AUG-2020'!$C$3:$C$33</c:f>
              <c:numCache/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92827"/>
        <c:crossesAt val="3"/>
        <c:auto val="1"/>
        <c:lblOffset val="100"/>
        <c:tickLblSkip val="2"/>
        <c:noMultiLvlLbl val="0"/>
      </c:catAx>
      <c:valAx>
        <c:axId val="14092827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24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65"/>
          <c:y val="0.2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'AUG-2020'!$L$3:$L$33</c:f>
              <c:numCache/>
            </c:numRef>
          </c:val>
          <c:smooth val="0"/>
        </c:ser>
        <c:axId val="59726580"/>
        <c:axId val="668309"/>
      </c:line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309"/>
        <c:crossesAt val="1000"/>
        <c:auto val="1"/>
        <c:lblOffset val="100"/>
        <c:tickLblSkip val="2"/>
        <c:noMultiLvlLbl val="0"/>
      </c:catAx>
      <c:valAx>
        <c:axId val="668309"/>
        <c:scaling>
          <c:orientation val="minMax"/>
          <c:max val="1024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2658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3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'AUG-2020'!$E$3:$E$33</c:f>
              <c:numCache/>
            </c:numRef>
          </c:val>
        </c:ser>
        <c:gapWidth val="80"/>
        <c:axId val="6014782"/>
        <c:axId val="54133039"/>
      </c:bar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133039"/>
        <c:crosses val="autoZero"/>
        <c:auto val="1"/>
        <c:lblOffset val="100"/>
        <c:noMultiLvlLbl val="0"/>
      </c:catAx>
      <c:valAx>
        <c:axId val="5413303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78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83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6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'AUG-2020'!$O$3:$O$33</c:f>
              <c:numCache/>
            </c:numRef>
          </c:val>
        </c:ser>
        <c:gapWidth val="80"/>
        <c:axId val="17435304"/>
        <c:axId val="22700009"/>
      </c:bar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00009"/>
        <c:crosses val="autoZero"/>
        <c:auto val="1"/>
        <c:lblOffset val="100"/>
        <c:noMultiLvlLbl val="0"/>
      </c:catAx>
      <c:valAx>
        <c:axId val="22700009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7435304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3075"/>
          <c:y val="0.3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'SEP-2020'!$C$3:$C$33</c:f>
              <c:numCache/>
            </c:numRef>
          </c:val>
          <c:smooth val="0"/>
        </c:ser>
        <c:marker val="1"/>
        <c:axId val="2973490"/>
        <c:axId val="26761411"/>
      </c:lineChart>
      <c:catAx>
        <c:axId val="29734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61411"/>
        <c:crossesAt val="0"/>
        <c:auto val="1"/>
        <c:lblOffset val="100"/>
        <c:tickLblSkip val="2"/>
        <c:noMultiLvlLbl val="0"/>
      </c:catAx>
      <c:valAx>
        <c:axId val="26761411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49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'SEP-2020'!$L$3:$L$33</c:f>
              <c:numCache/>
            </c:numRef>
          </c:val>
          <c:smooth val="0"/>
        </c:ser>
        <c:axId val="39526108"/>
        <c:axId val="20190653"/>
      </c:line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0653"/>
        <c:crossesAt val="994"/>
        <c:auto val="1"/>
        <c:lblOffset val="100"/>
        <c:tickLblSkip val="2"/>
        <c:noMultiLvlLbl val="0"/>
      </c:catAx>
      <c:valAx>
        <c:axId val="20190653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10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9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'SEP-2020'!$E$3:$E$33</c:f>
              <c:numCache/>
            </c:numRef>
          </c:val>
        </c:ser>
        <c:gapWidth val="80"/>
        <c:axId val="47498150"/>
        <c:axId val="24830167"/>
      </c:bar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30167"/>
        <c:crosses val="autoZero"/>
        <c:auto val="1"/>
        <c:lblOffset val="100"/>
        <c:noMultiLvlLbl val="0"/>
      </c:catAx>
      <c:valAx>
        <c:axId val="2483016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15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/>
            </c:numRef>
          </c:val>
        </c:ser>
        <c:gapWidth val="80"/>
        <c:axId val="60402536"/>
        <c:axId val="6751913"/>
      </c:bar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0402536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41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65"/>
          <c:w val="0.941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'SEP-2020'!$O$3:$O$33</c:f>
              <c:numCache/>
            </c:numRef>
          </c:val>
        </c:ser>
        <c:gapWidth val="80"/>
        <c:axId val="22144912"/>
        <c:axId val="65086481"/>
      </c:bar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86481"/>
        <c:crosses val="autoZero"/>
        <c:auto val="1"/>
        <c:lblOffset val="100"/>
        <c:noMultiLvlLbl val="0"/>
      </c:catAx>
      <c:valAx>
        <c:axId val="65086481"/>
        <c:scaling>
          <c:orientation val="minMax"/>
          <c:max val="1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144912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2975"/>
          <c:y val="0.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475"/>
          <c:w val="0.924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'OKT-2020'!$C$3:$C$33</c:f>
              <c:numCache/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13579"/>
        <c:crossesAt val="0"/>
        <c:auto val="1"/>
        <c:lblOffset val="100"/>
        <c:tickLblSkip val="2"/>
        <c:noMultiLvlLbl val="0"/>
      </c:catAx>
      <c:valAx>
        <c:axId val="3751357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4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'OKT-2020'!$L$3:$L$33</c:f>
              <c:numCache/>
            </c:numRef>
          </c:val>
          <c:smooth val="0"/>
        </c:ser>
        <c:axId val="2077892"/>
        <c:axId val="18701029"/>
      </c:line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1029"/>
        <c:crossesAt val="990"/>
        <c:auto val="1"/>
        <c:lblOffset val="100"/>
        <c:tickLblSkip val="2"/>
        <c:noMultiLvlLbl val="0"/>
      </c:catAx>
      <c:valAx>
        <c:axId val="18701029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89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227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'OKT-2020'!$E$3:$E$33</c:f>
              <c:numCache/>
            </c:numRef>
          </c:val>
        </c:ser>
        <c:gapWidth val="80"/>
        <c:axId val="34091534"/>
        <c:axId val="38388351"/>
      </c:bar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88351"/>
        <c:crosses val="autoZero"/>
        <c:auto val="1"/>
        <c:lblOffset val="100"/>
        <c:noMultiLvlLbl val="0"/>
      </c:catAx>
      <c:valAx>
        <c:axId val="3838835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153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165"/>
          <c:w val="0.928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'OKT-2020'!$O$3:$O$33</c:f>
              <c:numCache/>
            </c:numRef>
          </c:val>
        </c:ser>
        <c:gapWidth val="80"/>
        <c:axId val="9950840"/>
        <c:axId val="22448697"/>
      </c:bar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95084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03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075"/>
          <c:w val="0.92475"/>
          <c:h val="0.93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'NOV-2020'!$C$3:$C$33</c:f>
              <c:numCache/>
            </c:numRef>
          </c:val>
          <c:smooth val="0"/>
        </c:ser>
        <c:marker val="1"/>
        <c:axId val="711682"/>
        <c:axId val="6405139"/>
      </c:lineChart>
      <c:catAx>
        <c:axId val="7116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5139"/>
        <c:crossesAt val="0"/>
        <c:auto val="1"/>
        <c:lblOffset val="100"/>
        <c:tickLblSkip val="2"/>
        <c:noMultiLvlLbl val="0"/>
      </c:catAx>
      <c:valAx>
        <c:axId val="6405139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68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0075"/>
          <c:y val="0.4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'NOV-2020'!$L$3:$L$33</c:f>
              <c:numCache/>
            </c:numRef>
          </c:val>
          <c:smooth val="0"/>
        </c:ser>
        <c:axId val="57646252"/>
        <c:axId val="49054221"/>
      </c:line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4221"/>
        <c:crossesAt val="1000"/>
        <c:auto val="1"/>
        <c:lblOffset val="100"/>
        <c:tickLblSkip val="2"/>
        <c:noMultiLvlLbl val="0"/>
      </c:catAx>
      <c:valAx>
        <c:axId val="49054221"/>
        <c:scaling>
          <c:orientation val="minMax"/>
          <c:max val="1042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625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'NOV-2020'!$E$3:$E$33</c:f>
              <c:numCache/>
            </c:numRef>
          </c:val>
        </c:ser>
        <c:gapWidth val="80"/>
        <c:axId val="38834806"/>
        <c:axId val="13968935"/>
      </c:barChart>
      <c:cat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968935"/>
        <c:crosses val="autoZero"/>
        <c:auto val="1"/>
        <c:lblOffset val="100"/>
        <c:noMultiLvlLbl val="0"/>
      </c:catAx>
      <c:valAx>
        <c:axId val="1396893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480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23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29"/>
          <c:w val="0.929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'NOV-2020'!$O$3:$O$33</c:f>
              <c:numCache/>
            </c:numRef>
          </c:val>
        </c:ser>
        <c:gapWidth val="80"/>
        <c:axId val="58611552"/>
        <c:axId val="57741921"/>
      </c:barChart>
      <c:cat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41921"/>
        <c:crosses val="autoZero"/>
        <c:auto val="1"/>
        <c:lblOffset val="100"/>
        <c:noMultiLvlLbl val="0"/>
      </c:catAx>
      <c:valAx>
        <c:axId val="57741921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611552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22"/>
          <c:y val="0.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3"/>
          <c:w val="0.9232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'DEZ-2020'!$C$3:$C$33</c:f>
              <c:numCache/>
            </c:numRef>
          </c:val>
          <c:smooth val="0"/>
        </c:ser>
        <c:marker val="1"/>
        <c:axId val="49915242"/>
        <c:axId val="46583995"/>
      </c:lineChart>
      <c:catAx>
        <c:axId val="499152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83995"/>
        <c:crossesAt val="0"/>
        <c:auto val="1"/>
        <c:lblOffset val="100"/>
        <c:tickLblSkip val="2"/>
        <c:noMultiLvlLbl val="0"/>
      </c:catAx>
      <c:valAx>
        <c:axId val="46583995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524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72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225"/>
          <c:w val="0.927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'JAN-2020'!$C$3:$C$33</c:f>
              <c:numCache/>
            </c:numRef>
          </c:val>
          <c:smooth val="0"/>
        </c:ser>
        <c:marker val="1"/>
        <c:axId val="60767218"/>
        <c:axId val="10034051"/>
      </c:lineChart>
      <c:catAx>
        <c:axId val="607672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34051"/>
        <c:crosses val="autoZero"/>
        <c:auto val="1"/>
        <c:lblOffset val="100"/>
        <c:tickLblSkip val="2"/>
        <c:noMultiLvlLbl val="0"/>
      </c:catAx>
      <c:valAx>
        <c:axId val="10034051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721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975"/>
          <c:y val="0.4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95"/>
          <c:w val="0.93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'DEZ-2020'!$L$3:$L$33</c:f>
              <c:numCache/>
            </c:numRef>
          </c:val>
          <c:smooth val="0"/>
        </c:ser>
        <c:axId val="16602772"/>
        <c:axId val="15207221"/>
      </c:line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7221"/>
        <c:crossesAt val="980"/>
        <c:auto val="1"/>
        <c:lblOffset val="100"/>
        <c:tickLblSkip val="2"/>
        <c:noMultiLvlLbl val="0"/>
      </c:catAx>
      <c:valAx>
        <c:axId val="15207221"/>
        <c:scaling>
          <c:orientation val="minMax"/>
          <c:max val="1046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2772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13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'DEZ-2020'!$E$3:$E$33</c:f>
              <c:numCache/>
            </c:numRef>
          </c:val>
        </c:ser>
        <c:gapWidth val="80"/>
        <c:axId val="2647262"/>
        <c:axId val="23825359"/>
      </c:bar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726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07"/>
          <c:y val="0.1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875"/>
          <c:w val="0.91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'DEZ-2020'!$O$3:$O$33</c:f>
              <c:numCache/>
            </c:numRef>
          </c:val>
        </c:ser>
        <c:gapWidth val="80"/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310164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775"/>
          <c:y val="0.2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'JAN-2020'!$L$3:$L$33</c:f>
              <c:numCache/>
            </c:numRef>
          </c:val>
          <c:smooth val="0"/>
        </c:ser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1773"/>
        <c:crossesAt val="992"/>
        <c:auto val="1"/>
        <c:lblOffset val="100"/>
        <c:tickLblSkip val="2"/>
        <c:noMultiLvlLbl val="0"/>
      </c:catAx>
      <c:valAx>
        <c:axId val="7451773"/>
        <c:scaling>
          <c:orientation val="minMax"/>
          <c:max val="1047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7596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'JAN-2020'!$E$3:$E$33</c:f>
              <c:numCache/>
            </c:numRef>
          </c:val>
        </c:ser>
        <c:gapWidth val="80"/>
        <c:axId val="67065958"/>
        <c:axId val="66722711"/>
      </c:bar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595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1325"/>
          <c:y val="0.3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5"/>
          <c:w val="0.919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'JAN-2020'!$O$3:$O$33</c:f>
              <c:numCache/>
            </c:numRef>
          </c:val>
        </c:ser>
        <c:gapWidth val="80"/>
        <c:axId val="63633488"/>
        <c:axId val="35830481"/>
      </c:bar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30481"/>
        <c:crosses val="autoZero"/>
        <c:auto val="1"/>
        <c:lblOffset val="100"/>
        <c:noMultiLvlLbl val="0"/>
      </c:catAx>
      <c:valAx>
        <c:axId val="35830481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363348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3"/>
          <c:y val="0.6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9"/>
          <c:w val="0.928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'FEB-2020'!$C$3:$C$33</c:f>
              <c:numCache/>
            </c:numRef>
          </c:val>
          <c:smooth val="0"/>
        </c:ser>
        <c:marker val="1"/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87819"/>
        <c:crosses val="autoZero"/>
        <c:auto val="1"/>
        <c:lblOffset val="100"/>
        <c:tickLblSkip val="2"/>
        <c:noMultiLvlLbl val="0"/>
      </c:catAx>
      <c:valAx>
        <c:axId val="16587819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887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4.png" /><Relationship Id="rId6" Type="http://schemas.openxmlformats.org/officeDocument/2006/relationships/image" Target="../media/image8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8.png" /><Relationship Id="rId12" Type="http://schemas.openxmlformats.org/officeDocument/2006/relationships/image" Target="../media/image25.png" /><Relationship Id="rId13" Type="http://schemas.openxmlformats.org/officeDocument/2006/relationships/image" Target="../media/image21.png" /><Relationship Id="rId14" Type="http://schemas.openxmlformats.org/officeDocument/2006/relationships/image" Target="../media/image2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1.png" /><Relationship Id="rId8" Type="http://schemas.openxmlformats.org/officeDocument/2006/relationships/image" Target="../media/image15.png" /><Relationship Id="rId9" Type="http://schemas.openxmlformats.org/officeDocument/2006/relationships/image" Target="../media/image32.png" /><Relationship Id="rId10" Type="http://schemas.openxmlformats.org/officeDocument/2006/relationships/image" Target="../media/image7.png" /><Relationship Id="rId11" Type="http://schemas.openxmlformats.org/officeDocument/2006/relationships/image" Target="../media/image27.png" /><Relationship Id="rId12" Type="http://schemas.openxmlformats.org/officeDocument/2006/relationships/image" Target="../media/image21.png" /><Relationship Id="rId1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5.png" /><Relationship Id="rId6" Type="http://schemas.openxmlformats.org/officeDocument/2006/relationships/image" Target="../media/image15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8.png" /><Relationship Id="rId10" Type="http://schemas.openxmlformats.org/officeDocument/2006/relationships/image" Target="../media/image14.png" /><Relationship Id="rId11" Type="http://schemas.openxmlformats.org/officeDocument/2006/relationships/image" Target="../media/image32.png" /><Relationship Id="rId12" Type="http://schemas.openxmlformats.org/officeDocument/2006/relationships/image" Target="../media/image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13.png" /><Relationship Id="rId6" Type="http://schemas.openxmlformats.org/officeDocument/2006/relationships/image" Target="../media/image8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5.png" /><Relationship Id="rId10" Type="http://schemas.openxmlformats.org/officeDocument/2006/relationships/image" Target="../media/image33.png" /><Relationship Id="rId11" Type="http://schemas.openxmlformats.org/officeDocument/2006/relationships/image" Target="../media/image4.png" /><Relationship Id="rId12" Type="http://schemas.openxmlformats.org/officeDocument/2006/relationships/image" Target="../media/image34.png" /><Relationship Id="rId13" Type="http://schemas.openxmlformats.org/officeDocument/2006/relationships/image" Target="../media/image18.png" /><Relationship Id="rId14" Type="http://schemas.openxmlformats.org/officeDocument/2006/relationships/image" Target="../media/image15.png" /><Relationship Id="rId15" Type="http://schemas.openxmlformats.org/officeDocument/2006/relationships/image" Target="../media/image21.png" /><Relationship Id="rId16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8.png" /><Relationship Id="rId6" Type="http://schemas.openxmlformats.org/officeDocument/2006/relationships/image" Target="../media/image18.png" /><Relationship Id="rId7" Type="http://schemas.openxmlformats.org/officeDocument/2006/relationships/image" Target="../media/image5.png" /><Relationship Id="rId8" Type="http://schemas.openxmlformats.org/officeDocument/2006/relationships/image" Target="../media/image2.png" /><Relationship Id="rId9" Type="http://schemas.openxmlformats.org/officeDocument/2006/relationships/image" Target="../media/image7.png" /><Relationship Id="rId10" Type="http://schemas.openxmlformats.org/officeDocument/2006/relationships/image" Target="../media/image22.png" /><Relationship Id="rId11" Type="http://schemas.openxmlformats.org/officeDocument/2006/relationships/image" Target="../media/image14.png" /><Relationship Id="rId12" Type="http://schemas.openxmlformats.org/officeDocument/2006/relationships/image" Target="../media/image6.png" /><Relationship Id="rId13" Type="http://schemas.openxmlformats.org/officeDocument/2006/relationships/image" Target="../media/image10.png" /><Relationship Id="rId14" Type="http://schemas.openxmlformats.org/officeDocument/2006/relationships/image" Target="../media/image15.png" /><Relationship Id="rId15" Type="http://schemas.openxmlformats.org/officeDocument/2006/relationships/image" Target="../media/image29.png" /><Relationship Id="rId16" Type="http://schemas.openxmlformats.org/officeDocument/2006/relationships/image" Target="../media/image11.png" /><Relationship Id="rId17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26.png" /><Relationship Id="rId6" Type="http://schemas.openxmlformats.org/officeDocument/2006/relationships/image" Target="../media/image21.png" /><Relationship Id="rId7" Type="http://schemas.openxmlformats.org/officeDocument/2006/relationships/image" Target="../media/image9.png" /><Relationship Id="rId8" Type="http://schemas.openxmlformats.org/officeDocument/2006/relationships/image" Target="../media/image4.png" /><Relationship Id="rId9" Type="http://schemas.openxmlformats.org/officeDocument/2006/relationships/image" Target="../media/image6.png" /><Relationship Id="rId10" Type="http://schemas.openxmlformats.org/officeDocument/2006/relationships/image" Target="../media/image8.png" /><Relationship Id="rId11" Type="http://schemas.openxmlformats.org/officeDocument/2006/relationships/image" Target="../media/image14.png" /><Relationship Id="rId12" Type="http://schemas.openxmlformats.org/officeDocument/2006/relationships/image" Target="../media/image3.png" /><Relationship Id="rId13" Type="http://schemas.openxmlformats.org/officeDocument/2006/relationships/image" Target="../media/image16.png" /><Relationship Id="rId14" Type="http://schemas.openxmlformats.org/officeDocument/2006/relationships/image" Target="../media/image12.png" /><Relationship Id="rId15" Type="http://schemas.openxmlformats.org/officeDocument/2006/relationships/image" Target="../media/image15.png" /><Relationship Id="rId16" Type="http://schemas.openxmlformats.org/officeDocument/2006/relationships/image" Target="../media/image28.png" /><Relationship Id="rId17" Type="http://schemas.openxmlformats.org/officeDocument/2006/relationships/image" Target="../media/image24.png" /><Relationship Id="rId18" Type="http://schemas.openxmlformats.org/officeDocument/2006/relationships/image" Target="../media/image7.png" /><Relationship Id="rId19" Type="http://schemas.openxmlformats.org/officeDocument/2006/relationships/image" Target="../media/image1.png" /><Relationship Id="rId20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Relationship Id="rId6" Type="http://schemas.openxmlformats.org/officeDocument/2006/relationships/image" Target="../media/image14.png" /><Relationship Id="rId7" Type="http://schemas.openxmlformats.org/officeDocument/2006/relationships/image" Target="../media/image21.png" /><Relationship Id="rId8" Type="http://schemas.openxmlformats.org/officeDocument/2006/relationships/image" Target="../media/image8.png" /><Relationship Id="rId9" Type="http://schemas.openxmlformats.org/officeDocument/2006/relationships/image" Target="../media/image5.png" /><Relationship Id="rId10" Type="http://schemas.openxmlformats.org/officeDocument/2006/relationships/image" Target="../media/image30.png" /><Relationship Id="rId11" Type="http://schemas.openxmlformats.org/officeDocument/2006/relationships/image" Target="../media/image15.png" /><Relationship Id="rId12" Type="http://schemas.openxmlformats.org/officeDocument/2006/relationships/image" Target="../media/image12.png" /><Relationship Id="rId13" Type="http://schemas.openxmlformats.org/officeDocument/2006/relationships/image" Target="../media/image18.png" /><Relationship Id="rId14" Type="http://schemas.openxmlformats.org/officeDocument/2006/relationships/image" Target="../media/image31.png" /><Relationship Id="rId15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8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3.png" /><Relationship Id="rId6" Type="http://schemas.openxmlformats.org/officeDocument/2006/relationships/image" Target="../media/image15.png" /><Relationship Id="rId7" Type="http://schemas.openxmlformats.org/officeDocument/2006/relationships/image" Target="../media/image7.png" /><Relationship Id="rId8" Type="http://schemas.openxmlformats.org/officeDocument/2006/relationships/image" Target="../media/image18.png" /><Relationship Id="rId9" Type="http://schemas.openxmlformats.org/officeDocument/2006/relationships/image" Target="../media/image8.png" /><Relationship Id="rId10" Type="http://schemas.openxmlformats.org/officeDocument/2006/relationships/image" Target="../media/image24.png" /><Relationship Id="rId11" Type="http://schemas.openxmlformats.org/officeDocument/2006/relationships/image" Target="../media/image2.png" /><Relationship Id="rId12" Type="http://schemas.openxmlformats.org/officeDocument/2006/relationships/image" Target="../media/image14.png" /><Relationship Id="rId13" Type="http://schemas.openxmlformats.org/officeDocument/2006/relationships/image" Target="../media/image5.png" /><Relationship Id="rId1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8.png" /><Relationship Id="rId6" Type="http://schemas.openxmlformats.org/officeDocument/2006/relationships/image" Target="../media/image25.png" /><Relationship Id="rId7" Type="http://schemas.openxmlformats.org/officeDocument/2006/relationships/image" Target="../media/image23.png" /><Relationship Id="rId8" Type="http://schemas.openxmlformats.org/officeDocument/2006/relationships/image" Target="../media/image15.png" /><Relationship Id="rId9" Type="http://schemas.openxmlformats.org/officeDocument/2006/relationships/image" Target="../media/image21.png" /><Relationship Id="rId10" Type="http://schemas.openxmlformats.org/officeDocument/2006/relationships/image" Target="../media/image7.png" /><Relationship Id="rId11" Type="http://schemas.openxmlformats.org/officeDocument/2006/relationships/image" Target="../media/image5.png" /><Relationship Id="rId12" Type="http://schemas.openxmlformats.org/officeDocument/2006/relationships/image" Target="../media/image14.png" /><Relationship Id="rId13" Type="http://schemas.openxmlformats.org/officeDocument/2006/relationships/image" Target="../media/image19.png" /><Relationship Id="rId1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1.png" /><Relationship Id="rId6" Type="http://schemas.openxmlformats.org/officeDocument/2006/relationships/image" Target="../media/image8.png" /><Relationship Id="rId7" Type="http://schemas.openxmlformats.org/officeDocument/2006/relationships/image" Target="../media/image14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7.png" /><Relationship Id="rId11" Type="http://schemas.openxmlformats.org/officeDocument/2006/relationships/image" Target="../media/image26.png" /><Relationship Id="rId12" Type="http://schemas.openxmlformats.org/officeDocument/2006/relationships/image" Target="../media/image3.png" /><Relationship Id="rId13" Type="http://schemas.openxmlformats.org/officeDocument/2006/relationships/image" Target="../media/image25.png" /><Relationship Id="rId14" Type="http://schemas.openxmlformats.org/officeDocument/2006/relationships/image" Target="../media/image1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8.png" /><Relationship Id="rId6" Type="http://schemas.openxmlformats.org/officeDocument/2006/relationships/image" Target="../media/image20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18.png" /><Relationship Id="rId10" Type="http://schemas.openxmlformats.org/officeDocument/2006/relationships/image" Target="../media/image23.png" /><Relationship Id="rId11" Type="http://schemas.openxmlformats.org/officeDocument/2006/relationships/image" Target="../media/image25.png" /><Relationship Id="rId12" Type="http://schemas.openxmlformats.org/officeDocument/2006/relationships/image" Target="../media/image15.png" /><Relationship Id="rId13" Type="http://schemas.openxmlformats.org/officeDocument/2006/relationships/image" Target="../media/image24.png" /><Relationship Id="rId14" Type="http://schemas.openxmlformats.org/officeDocument/2006/relationships/image" Target="../media/image1.png" /><Relationship Id="rId15" Type="http://schemas.openxmlformats.org/officeDocument/2006/relationships/image" Target="../media/image21.png" /><Relationship Id="rId1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3</xdr:row>
      <xdr:rowOff>114300</xdr:rowOff>
    </xdr:from>
    <xdr:to>
      <xdr:col>10</xdr:col>
      <xdr:colOff>666750</xdr:colOff>
      <xdr:row>3</xdr:row>
      <xdr:rowOff>447675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85725</xdr:rowOff>
    </xdr:from>
    <xdr:to>
      <xdr:col>10</xdr:col>
      <xdr:colOff>657225</xdr:colOff>
      <xdr:row>4</xdr:row>
      <xdr:rowOff>419100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221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123825</xdr:rowOff>
    </xdr:from>
    <xdr:to>
      <xdr:col>10</xdr:col>
      <xdr:colOff>666750</xdr:colOff>
      <xdr:row>2</xdr:row>
      <xdr:rowOff>457200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85725</xdr:rowOff>
    </xdr:from>
    <xdr:to>
      <xdr:col>10</xdr:col>
      <xdr:colOff>704850</xdr:colOff>
      <xdr:row>6</xdr:row>
      <xdr:rowOff>419100</xdr:rowOff>
    </xdr:to>
    <xdr:pic>
      <xdr:nvPicPr>
        <xdr:cNvPr id="9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3286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114300</xdr:rowOff>
    </xdr:from>
    <xdr:to>
      <xdr:col>10</xdr:col>
      <xdr:colOff>666750</xdr:colOff>
      <xdr:row>7</xdr:row>
      <xdr:rowOff>447675</xdr:rowOff>
    </xdr:to>
    <xdr:pic>
      <xdr:nvPicPr>
        <xdr:cNvPr id="10" name="Picture 1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85725</xdr:rowOff>
    </xdr:from>
    <xdr:to>
      <xdr:col>10</xdr:col>
      <xdr:colOff>657225</xdr:colOff>
      <xdr:row>8</xdr:row>
      <xdr:rowOff>419100</xdr:rowOff>
    </xdr:to>
    <xdr:pic>
      <xdr:nvPicPr>
        <xdr:cNvPr id="11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2" name="Picture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85725</xdr:rowOff>
    </xdr:from>
    <xdr:to>
      <xdr:col>10</xdr:col>
      <xdr:colOff>657225</xdr:colOff>
      <xdr:row>10</xdr:row>
      <xdr:rowOff>419100</xdr:rowOff>
    </xdr:to>
    <xdr:pic>
      <xdr:nvPicPr>
        <xdr:cNvPr id="13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19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114300</xdr:rowOff>
    </xdr:from>
    <xdr:to>
      <xdr:col>10</xdr:col>
      <xdr:colOff>666750</xdr:colOff>
      <xdr:row>12</xdr:row>
      <xdr:rowOff>447675</xdr:rowOff>
    </xdr:to>
    <xdr:pic>
      <xdr:nvPicPr>
        <xdr:cNvPr id="1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85725</xdr:rowOff>
    </xdr:from>
    <xdr:to>
      <xdr:col>10</xdr:col>
      <xdr:colOff>657225</xdr:colOff>
      <xdr:row>14</xdr:row>
      <xdr:rowOff>419100</xdr:rowOff>
    </xdr:to>
    <xdr:pic>
      <xdr:nvPicPr>
        <xdr:cNvPr id="17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553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8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1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85725</xdr:rowOff>
    </xdr:from>
    <xdr:to>
      <xdr:col>10</xdr:col>
      <xdr:colOff>657225</xdr:colOff>
      <xdr:row>17</xdr:row>
      <xdr:rowOff>419100</xdr:rowOff>
    </xdr:to>
    <xdr:pic>
      <xdr:nvPicPr>
        <xdr:cNvPr id="20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1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85725</xdr:rowOff>
    </xdr:from>
    <xdr:to>
      <xdr:col>10</xdr:col>
      <xdr:colOff>657225</xdr:colOff>
      <xdr:row>20</xdr:row>
      <xdr:rowOff>419100</xdr:rowOff>
    </xdr:to>
    <xdr:pic>
      <xdr:nvPicPr>
        <xdr:cNvPr id="23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0753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85725</xdr:rowOff>
    </xdr:from>
    <xdr:to>
      <xdr:col>10</xdr:col>
      <xdr:colOff>657225</xdr:colOff>
      <xdr:row>23</xdr:row>
      <xdr:rowOff>419100</xdr:rowOff>
    </xdr:to>
    <xdr:pic>
      <xdr:nvPicPr>
        <xdr:cNvPr id="26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353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104775</xdr:rowOff>
    </xdr:from>
    <xdr:to>
      <xdr:col>10</xdr:col>
      <xdr:colOff>666750</xdr:colOff>
      <xdr:row>24</xdr:row>
      <xdr:rowOff>438150</xdr:rowOff>
    </xdr:to>
    <xdr:pic>
      <xdr:nvPicPr>
        <xdr:cNvPr id="27" name="Picture 1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114300</xdr:rowOff>
    </xdr:from>
    <xdr:to>
      <xdr:col>10</xdr:col>
      <xdr:colOff>666750</xdr:colOff>
      <xdr:row>25</xdr:row>
      <xdr:rowOff>447675</xdr:rowOff>
    </xdr:to>
    <xdr:pic>
      <xdr:nvPicPr>
        <xdr:cNvPr id="28" name="Picture 1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85725</xdr:rowOff>
    </xdr:from>
    <xdr:to>
      <xdr:col>10</xdr:col>
      <xdr:colOff>695325</xdr:colOff>
      <xdr:row>26</xdr:row>
      <xdr:rowOff>419100</xdr:rowOff>
    </xdr:to>
    <xdr:pic>
      <xdr:nvPicPr>
        <xdr:cNvPr id="29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3954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104775</xdr:rowOff>
    </xdr:from>
    <xdr:to>
      <xdr:col>10</xdr:col>
      <xdr:colOff>704850</xdr:colOff>
      <xdr:row>27</xdr:row>
      <xdr:rowOff>438150</xdr:rowOff>
    </xdr:to>
    <xdr:pic>
      <xdr:nvPicPr>
        <xdr:cNvPr id="30" name="Picture 1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28</xdr:row>
      <xdr:rowOff>85725</xdr:rowOff>
    </xdr:from>
    <xdr:to>
      <xdr:col>10</xdr:col>
      <xdr:colOff>704850</xdr:colOff>
      <xdr:row>28</xdr:row>
      <xdr:rowOff>419100</xdr:rowOff>
    </xdr:to>
    <xdr:pic>
      <xdr:nvPicPr>
        <xdr:cNvPr id="31" name="Picture 1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123825</xdr:rowOff>
    </xdr:from>
    <xdr:to>
      <xdr:col>10</xdr:col>
      <xdr:colOff>666750</xdr:colOff>
      <xdr:row>30</xdr:row>
      <xdr:rowOff>457200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114300</xdr:rowOff>
    </xdr:from>
    <xdr:to>
      <xdr:col>10</xdr:col>
      <xdr:colOff>666750</xdr:colOff>
      <xdr:row>31</xdr:row>
      <xdr:rowOff>447675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9525" y="17621250"/>
        <a:ext cx="933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123825</xdr:rowOff>
    </xdr:from>
    <xdr:to>
      <xdr:col>10</xdr:col>
      <xdr:colOff>657225</xdr:colOff>
      <xdr:row>4</xdr:row>
      <xdr:rowOff>457200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104775</xdr:rowOff>
    </xdr:from>
    <xdr:to>
      <xdr:col>10</xdr:col>
      <xdr:colOff>676275</xdr:colOff>
      <xdr:row>6</xdr:row>
      <xdr:rowOff>438150</xdr:rowOff>
    </xdr:to>
    <xdr:pic>
      <xdr:nvPicPr>
        <xdr:cNvPr id="8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95250</xdr:rowOff>
    </xdr:from>
    <xdr:to>
      <xdr:col>10</xdr:col>
      <xdr:colOff>666750</xdr:colOff>
      <xdr:row>5</xdr:row>
      <xdr:rowOff>428625</xdr:rowOff>
    </xdr:to>
    <xdr:pic>
      <xdr:nvPicPr>
        <xdr:cNvPr id="9" name="Picture 1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95250</xdr:rowOff>
    </xdr:from>
    <xdr:to>
      <xdr:col>10</xdr:col>
      <xdr:colOff>676275</xdr:colOff>
      <xdr:row>9</xdr:row>
      <xdr:rowOff>428625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104775</xdr:rowOff>
    </xdr:from>
    <xdr:to>
      <xdr:col>10</xdr:col>
      <xdr:colOff>676275</xdr:colOff>
      <xdr:row>11</xdr:row>
      <xdr:rowOff>438150</xdr:rowOff>
    </xdr:to>
    <xdr:pic>
      <xdr:nvPicPr>
        <xdr:cNvPr id="14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123825</xdr:rowOff>
    </xdr:from>
    <xdr:to>
      <xdr:col>10</xdr:col>
      <xdr:colOff>666750</xdr:colOff>
      <xdr:row>12</xdr:row>
      <xdr:rowOff>457200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95250</xdr:rowOff>
    </xdr:from>
    <xdr:to>
      <xdr:col>10</xdr:col>
      <xdr:colOff>676275</xdr:colOff>
      <xdr:row>14</xdr:row>
      <xdr:rowOff>428625</xdr:rowOff>
    </xdr:to>
    <xdr:pic>
      <xdr:nvPicPr>
        <xdr:cNvPr id="17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95250</xdr:rowOff>
    </xdr:from>
    <xdr:to>
      <xdr:col>10</xdr:col>
      <xdr:colOff>733425</xdr:colOff>
      <xdr:row>15</xdr:row>
      <xdr:rowOff>428625</xdr:rowOff>
    </xdr:to>
    <xdr:pic>
      <xdr:nvPicPr>
        <xdr:cNvPr id="18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153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85725</xdr:rowOff>
    </xdr:from>
    <xdr:to>
      <xdr:col>10</xdr:col>
      <xdr:colOff>695325</xdr:colOff>
      <xdr:row>16</xdr:row>
      <xdr:rowOff>419100</xdr:rowOff>
    </xdr:to>
    <xdr:pic>
      <xdr:nvPicPr>
        <xdr:cNvPr id="19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8620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85725</xdr:rowOff>
    </xdr:from>
    <xdr:to>
      <xdr:col>10</xdr:col>
      <xdr:colOff>695325</xdr:colOff>
      <xdr:row>17</xdr:row>
      <xdr:rowOff>419100</xdr:rowOff>
    </xdr:to>
    <xdr:pic>
      <xdr:nvPicPr>
        <xdr:cNvPr id="20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95250</xdr:rowOff>
    </xdr:from>
    <xdr:to>
      <xdr:col>10</xdr:col>
      <xdr:colOff>676275</xdr:colOff>
      <xdr:row>22</xdr:row>
      <xdr:rowOff>428625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123825</xdr:rowOff>
    </xdr:from>
    <xdr:to>
      <xdr:col>10</xdr:col>
      <xdr:colOff>666750</xdr:colOff>
      <xdr:row>23</xdr:row>
      <xdr:rowOff>457200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114300</xdr:rowOff>
    </xdr:from>
    <xdr:to>
      <xdr:col>10</xdr:col>
      <xdr:colOff>676275</xdr:colOff>
      <xdr:row>26</xdr:row>
      <xdr:rowOff>447675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123825</xdr:rowOff>
    </xdr:from>
    <xdr:to>
      <xdr:col>10</xdr:col>
      <xdr:colOff>685800</xdr:colOff>
      <xdr:row>27</xdr:row>
      <xdr:rowOff>457200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95250</xdr:rowOff>
    </xdr:from>
    <xdr:to>
      <xdr:col>10</xdr:col>
      <xdr:colOff>676275</xdr:colOff>
      <xdr:row>28</xdr:row>
      <xdr:rowOff>428625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31</xdr:row>
      <xdr:rowOff>85725</xdr:rowOff>
    </xdr:from>
    <xdr:to>
      <xdr:col>10</xdr:col>
      <xdr:colOff>695325</xdr:colOff>
      <xdr:row>31</xdr:row>
      <xdr:rowOff>419100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6621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123825</xdr:rowOff>
    </xdr:from>
    <xdr:to>
      <xdr:col>10</xdr:col>
      <xdr:colOff>685800</xdr:colOff>
      <xdr:row>32</xdr:row>
      <xdr:rowOff>457200</xdr:rowOff>
    </xdr:to>
    <xdr:pic>
      <xdr:nvPicPr>
        <xdr:cNvPr id="35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7192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114300</xdr:rowOff>
    </xdr:from>
    <xdr:to>
      <xdr:col>10</xdr:col>
      <xdr:colOff>685800</xdr:colOff>
      <xdr:row>3</xdr:row>
      <xdr:rowOff>447675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114300</xdr:rowOff>
    </xdr:from>
    <xdr:to>
      <xdr:col>10</xdr:col>
      <xdr:colOff>685800</xdr:colOff>
      <xdr:row>5</xdr:row>
      <xdr:rowOff>447675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104775</xdr:rowOff>
    </xdr:from>
    <xdr:to>
      <xdr:col>10</xdr:col>
      <xdr:colOff>647700</xdr:colOff>
      <xdr:row>7</xdr:row>
      <xdr:rowOff>438150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104775</xdr:rowOff>
    </xdr:from>
    <xdr:to>
      <xdr:col>10</xdr:col>
      <xdr:colOff>647700</xdr:colOff>
      <xdr:row>8</xdr:row>
      <xdr:rowOff>438150</xdr:rowOff>
    </xdr:to>
    <xdr:pic>
      <xdr:nvPicPr>
        <xdr:cNvPr id="11" name="Picture 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1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104775</xdr:rowOff>
    </xdr:from>
    <xdr:to>
      <xdr:col>10</xdr:col>
      <xdr:colOff>647700</xdr:colOff>
      <xdr:row>10</xdr:row>
      <xdr:rowOff>438150</xdr:rowOff>
    </xdr:to>
    <xdr:pic>
      <xdr:nvPicPr>
        <xdr:cNvPr id="13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4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5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6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123825</xdr:rowOff>
    </xdr:from>
    <xdr:to>
      <xdr:col>10</xdr:col>
      <xdr:colOff>685800</xdr:colOff>
      <xdr:row>14</xdr:row>
      <xdr:rowOff>457200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95250</xdr:rowOff>
    </xdr:from>
    <xdr:to>
      <xdr:col>10</xdr:col>
      <xdr:colOff>666750</xdr:colOff>
      <xdr:row>15</xdr:row>
      <xdr:rowOff>428625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123825</xdr:rowOff>
    </xdr:from>
    <xdr:to>
      <xdr:col>10</xdr:col>
      <xdr:colOff>685800</xdr:colOff>
      <xdr:row>16</xdr:row>
      <xdr:rowOff>457200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104775</xdr:rowOff>
    </xdr:from>
    <xdr:to>
      <xdr:col>10</xdr:col>
      <xdr:colOff>676275</xdr:colOff>
      <xdr:row>17</xdr:row>
      <xdr:rowOff>438150</xdr:rowOff>
    </xdr:to>
    <xdr:pic>
      <xdr:nvPicPr>
        <xdr:cNvPr id="20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1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114300</xdr:rowOff>
    </xdr:from>
    <xdr:to>
      <xdr:col>10</xdr:col>
      <xdr:colOff>685800</xdr:colOff>
      <xdr:row>20</xdr:row>
      <xdr:rowOff>447675</xdr:rowOff>
    </xdr:to>
    <xdr:pic>
      <xdr:nvPicPr>
        <xdr:cNvPr id="23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95250</xdr:rowOff>
    </xdr:from>
    <xdr:to>
      <xdr:col>10</xdr:col>
      <xdr:colOff>685800</xdr:colOff>
      <xdr:row>21</xdr:row>
      <xdr:rowOff>428625</xdr:rowOff>
    </xdr:to>
    <xdr:pic>
      <xdr:nvPicPr>
        <xdr:cNvPr id="24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5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6" name="Picture 1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104775</xdr:rowOff>
    </xdr:from>
    <xdr:to>
      <xdr:col>10</xdr:col>
      <xdr:colOff>647700</xdr:colOff>
      <xdr:row>25</xdr:row>
      <xdr:rowOff>438150</xdr:rowOff>
    </xdr:to>
    <xdr:pic>
      <xdr:nvPicPr>
        <xdr:cNvPr id="28" name="Picture 1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104775</xdr:rowOff>
    </xdr:from>
    <xdr:to>
      <xdr:col>10</xdr:col>
      <xdr:colOff>647700</xdr:colOff>
      <xdr:row>26</xdr:row>
      <xdr:rowOff>438150</xdr:rowOff>
    </xdr:to>
    <xdr:pic>
      <xdr:nvPicPr>
        <xdr:cNvPr id="29" name="Picture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123825</xdr:rowOff>
    </xdr:from>
    <xdr:to>
      <xdr:col>10</xdr:col>
      <xdr:colOff>685800</xdr:colOff>
      <xdr:row>27</xdr:row>
      <xdr:rowOff>457200</xdr:rowOff>
    </xdr:to>
    <xdr:pic>
      <xdr:nvPicPr>
        <xdr:cNvPr id="30" name="Picture 1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104775</xdr:rowOff>
    </xdr:from>
    <xdr:to>
      <xdr:col>10</xdr:col>
      <xdr:colOff>676275</xdr:colOff>
      <xdr:row>28</xdr:row>
      <xdr:rowOff>438150</xdr:rowOff>
    </xdr:to>
    <xdr:pic>
      <xdr:nvPicPr>
        <xdr:cNvPr id="31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114300</xdr:rowOff>
    </xdr:from>
    <xdr:to>
      <xdr:col>10</xdr:col>
      <xdr:colOff>695325</xdr:colOff>
      <xdr:row>30</xdr:row>
      <xdr:rowOff>447675</xdr:rowOff>
    </xdr:to>
    <xdr:pic>
      <xdr:nvPicPr>
        <xdr:cNvPr id="33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104775</xdr:rowOff>
    </xdr:from>
    <xdr:to>
      <xdr:col>10</xdr:col>
      <xdr:colOff>676275</xdr:colOff>
      <xdr:row>31</xdr:row>
      <xdr:rowOff>438150</xdr:rowOff>
    </xdr:to>
    <xdr:pic>
      <xdr:nvPicPr>
        <xdr:cNvPr id="34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11</xdr:col>
      <xdr:colOff>704850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100" y="17630775"/>
        <a:ext cx="930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704850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9525" y="20869275"/>
        <a:ext cx="93345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95250</xdr:rowOff>
    </xdr:from>
    <xdr:to>
      <xdr:col>10</xdr:col>
      <xdr:colOff>685800</xdr:colOff>
      <xdr:row>5</xdr:row>
      <xdr:rowOff>428625</xdr:rowOff>
    </xdr:to>
    <xdr:pic>
      <xdr:nvPicPr>
        <xdr:cNvPr id="8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123825</xdr:rowOff>
    </xdr:from>
    <xdr:to>
      <xdr:col>10</xdr:col>
      <xdr:colOff>676275</xdr:colOff>
      <xdr:row>6</xdr:row>
      <xdr:rowOff>457200</xdr:rowOff>
    </xdr:to>
    <xdr:pic>
      <xdr:nvPicPr>
        <xdr:cNvPr id="9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95250</xdr:rowOff>
    </xdr:from>
    <xdr:to>
      <xdr:col>10</xdr:col>
      <xdr:colOff>685800</xdr:colOff>
      <xdr:row>7</xdr:row>
      <xdr:rowOff>428625</xdr:rowOff>
    </xdr:to>
    <xdr:pic>
      <xdr:nvPicPr>
        <xdr:cNvPr id="10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123825</xdr:rowOff>
    </xdr:from>
    <xdr:to>
      <xdr:col>10</xdr:col>
      <xdr:colOff>676275</xdr:colOff>
      <xdr:row>8</xdr:row>
      <xdr:rowOff>457200</xdr:rowOff>
    </xdr:to>
    <xdr:pic>
      <xdr:nvPicPr>
        <xdr:cNvPr id="11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10</xdr:col>
      <xdr:colOff>647700</xdr:colOff>
      <xdr:row>11</xdr:row>
      <xdr:rowOff>457200</xdr:rowOff>
    </xdr:to>
    <xdr:pic>
      <xdr:nvPicPr>
        <xdr:cNvPr id="14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123825</xdr:rowOff>
    </xdr:from>
    <xdr:to>
      <xdr:col>10</xdr:col>
      <xdr:colOff>666750</xdr:colOff>
      <xdr:row>12</xdr:row>
      <xdr:rowOff>457200</xdr:rowOff>
    </xdr:to>
    <xdr:pic>
      <xdr:nvPicPr>
        <xdr:cNvPr id="15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104775</xdr:rowOff>
    </xdr:from>
    <xdr:to>
      <xdr:col>10</xdr:col>
      <xdr:colOff>685800</xdr:colOff>
      <xdr:row>13</xdr:row>
      <xdr:rowOff>438150</xdr:rowOff>
    </xdr:to>
    <xdr:pic>
      <xdr:nvPicPr>
        <xdr:cNvPr id="16" name="Picture 1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104775</xdr:rowOff>
    </xdr:from>
    <xdr:to>
      <xdr:col>10</xdr:col>
      <xdr:colOff>647700</xdr:colOff>
      <xdr:row>15</xdr:row>
      <xdr:rowOff>438150</xdr:rowOff>
    </xdr:to>
    <xdr:pic>
      <xdr:nvPicPr>
        <xdr:cNvPr id="18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114300</xdr:rowOff>
    </xdr:from>
    <xdr:to>
      <xdr:col>10</xdr:col>
      <xdr:colOff>666750</xdr:colOff>
      <xdr:row>17</xdr:row>
      <xdr:rowOff>447675</xdr:rowOff>
    </xdr:to>
    <xdr:pic>
      <xdr:nvPicPr>
        <xdr:cNvPr id="20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114300</xdr:rowOff>
    </xdr:from>
    <xdr:to>
      <xdr:col>10</xdr:col>
      <xdr:colOff>666750</xdr:colOff>
      <xdr:row>22</xdr:row>
      <xdr:rowOff>447675</xdr:rowOff>
    </xdr:to>
    <xdr:pic>
      <xdr:nvPicPr>
        <xdr:cNvPr id="25" name="Picture 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25</xdr:row>
      <xdr:rowOff>104775</xdr:rowOff>
    </xdr:from>
    <xdr:to>
      <xdr:col>10</xdr:col>
      <xdr:colOff>723900</xdr:colOff>
      <xdr:row>25</xdr:row>
      <xdr:rowOff>438150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057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95250</xdr:rowOff>
    </xdr:from>
    <xdr:to>
      <xdr:col>10</xdr:col>
      <xdr:colOff>685800</xdr:colOff>
      <xdr:row>27</xdr:row>
      <xdr:rowOff>428625</xdr:rowOff>
    </xdr:to>
    <xdr:pic>
      <xdr:nvPicPr>
        <xdr:cNvPr id="30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95250</xdr:rowOff>
    </xdr:from>
    <xdr:to>
      <xdr:col>10</xdr:col>
      <xdr:colOff>685800</xdr:colOff>
      <xdr:row>28</xdr:row>
      <xdr:rowOff>428625</xdr:rowOff>
    </xdr:to>
    <xdr:pic>
      <xdr:nvPicPr>
        <xdr:cNvPr id="31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1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114300</xdr:rowOff>
    </xdr:from>
    <xdr:to>
      <xdr:col>10</xdr:col>
      <xdr:colOff>666750</xdr:colOff>
      <xdr:row>30</xdr:row>
      <xdr:rowOff>447675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104775</xdr:rowOff>
    </xdr:from>
    <xdr:to>
      <xdr:col>10</xdr:col>
      <xdr:colOff>647700</xdr:colOff>
      <xdr:row>31</xdr:row>
      <xdr:rowOff>438150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104775</xdr:rowOff>
    </xdr:from>
    <xdr:to>
      <xdr:col>10</xdr:col>
      <xdr:colOff>647700</xdr:colOff>
      <xdr:row>32</xdr:row>
      <xdr:rowOff>438150</xdr:rowOff>
    </xdr:to>
    <xdr:pic>
      <xdr:nvPicPr>
        <xdr:cNvPr id="35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95250</xdr:rowOff>
    </xdr:from>
    <xdr:to>
      <xdr:col>10</xdr:col>
      <xdr:colOff>676275</xdr:colOff>
      <xdr:row>2</xdr:row>
      <xdr:rowOff>428625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104775</xdr:rowOff>
    </xdr:from>
    <xdr:to>
      <xdr:col>10</xdr:col>
      <xdr:colOff>685800</xdr:colOff>
      <xdr:row>3</xdr:row>
      <xdr:rowOff>438150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95250</xdr:rowOff>
    </xdr:from>
    <xdr:to>
      <xdr:col>10</xdr:col>
      <xdr:colOff>666750</xdr:colOff>
      <xdr:row>4</xdr:row>
      <xdr:rowOff>428625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95250</xdr:rowOff>
    </xdr:from>
    <xdr:to>
      <xdr:col>10</xdr:col>
      <xdr:colOff>666750</xdr:colOff>
      <xdr:row>7</xdr:row>
      <xdr:rowOff>428625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123825</xdr:rowOff>
    </xdr:from>
    <xdr:to>
      <xdr:col>10</xdr:col>
      <xdr:colOff>666750</xdr:colOff>
      <xdr:row>6</xdr:row>
      <xdr:rowOff>457200</xdr:rowOff>
    </xdr:to>
    <xdr:pic>
      <xdr:nvPicPr>
        <xdr:cNvPr id="10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95250</xdr:rowOff>
    </xdr:from>
    <xdr:to>
      <xdr:col>10</xdr:col>
      <xdr:colOff>666750</xdr:colOff>
      <xdr:row>9</xdr:row>
      <xdr:rowOff>428625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95250</xdr:rowOff>
    </xdr:from>
    <xdr:to>
      <xdr:col>10</xdr:col>
      <xdr:colOff>666750</xdr:colOff>
      <xdr:row>11</xdr:row>
      <xdr:rowOff>428625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12</xdr:row>
      <xdr:rowOff>123825</xdr:rowOff>
    </xdr:from>
    <xdr:to>
      <xdr:col>10</xdr:col>
      <xdr:colOff>714375</xdr:colOff>
      <xdr:row>12</xdr:row>
      <xdr:rowOff>457200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123825</xdr:rowOff>
    </xdr:from>
    <xdr:to>
      <xdr:col>10</xdr:col>
      <xdr:colOff>666750</xdr:colOff>
      <xdr:row>14</xdr:row>
      <xdr:rowOff>457200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123825</xdr:rowOff>
    </xdr:from>
    <xdr:to>
      <xdr:col>10</xdr:col>
      <xdr:colOff>666750</xdr:colOff>
      <xdr:row>15</xdr:row>
      <xdr:rowOff>457200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17</xdr:row>
      <xdr:rowOff>104775</xdr:rowOff>
    </xdr:from>
    <xdr:to>
      <xdr:col>10</xdr:col>
      <xdr:colOff>685800</xdr:colOff>
      <xdr:row>17</xdr:row>
      <xdr:rowOff>438150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19</xdr:row>
      <xdr:rowOff>133350</xdr:rowOff>
    </xdr:from>
    <xdr:to>
      <xdr:col>10</xdr:col>
      <xdr:colOff>704850</xdr:colOff>
      <xdr:row>19</xdr:row>
      <xdr:rowOff>466725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0267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104775</xdr:rowOff>
    </xdr:from>
    <xdr:to>
      <xdr:col>10</xdr:col>
      <xdr:colOff>695325</xdr:colOff>
      <xdr:row>20</xdr:row>
      <xdr:rowOff>438150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114300</xdr:rowOff>
    </xdr:from>
    <xdr:to>
      <xdr:col>10</xdr:col>
      <xdr:colOff>695325</xdr:colOff>
      <xdr:row>23</xdr:row>
      <xdr:rowOff>447675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114300</xdr:rowOff>
    </xdr:from>
    <xdr:to>
      <xdr:col>10</xdr:col>
      <xdr:colOff>657225</xdr:colOff>
      <xdr:row>24</xdr:row>
      <xdr:rowOff>447675</xdr:rowOff>
    </xdr:to>
    <xdr:pic>
      <xdr:nvPicPr>
        <xdr:cNvPr id="27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95250</xdr:rowOff>
    </xdr:from>
    <xdr:to>
      <xdr:col>10</xdr:col>
      <xdr:colOff>676275</xdr:colOff>
      <xdr:row>26</xdr:row>
      <xdr:rowOff>428625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123825</xdr:rowOff>
    </xdr:from>
    <xdr:to>
      <xdr:col>10</xdr:col>
      <xdr:colOff>666750</xdr:colOff>
      <xdr:row>27</xdr:row>
      <xdr:rowOff>457200</xdr:rowOff>
    </xdr:to>
    <xdr:pic>
      <xdr:nvPicPr>
        <xdr:cNvPr id="30" name="Picture 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95250</xdr:rowOff>
    </xdr:from>
    <xdr:to>
      <xdr:col>10</xdr:col>
      <xdr:colOff>695325</xdr:colOff>
      <xdr:row>29</xdr:row>
      <xdr:rowOff>428625</xdr:rowOff>
    </xdr:to>
    <xdr:pic>
      <xdr:nvPicPr>
        <xdr:cNvPr id="32" name="Picture 1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85725</xdr:rowOff>
    </xdr:from>
    <xdr:to>
      <xdr:col>10</xdr:col>
      <xdr:colOff>695325</xdr:colOff>
      <xdr:row>30</xdr:row>
      <xdr:rowOff>419100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6087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104775</xdr:rowOff>
    </xdr:from>
    <xdr:to>
      <xdr:col>10</xdr:col>
      <xdr:colOff>685800</xdr:colOff>
      <xdr:row>31</xdr:row>
      <xdr:rowOff>438150</xdr:rowOff>
    </xdr:to>
    <xdr:pic>
      <xdr:nvPicPr>
        <xdr:cNvPr id="34" name="Picture 1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676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114300</xdr:rowOff>
    </xdr:from>
    <xdr:to>
      <xdr:col>10</xdr:col>
      <xdr:colOff>695325</xdr:colOff>
      <xdr:row>32</xdr:row>
      <xdr:rowOff>447675</xdr:rowOff>
    </xdr:to>
    <xdr:pic>
      <xdr:nvPicPr>
        <xdr:cNvPr id="35" name="Picture 1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95250</xdr:rowOff>
    </xdr:from>
    <xdr:to>
      <xdr:col>10</xdr:col>
      <xdr:colOff>695325</xdr:colOff>
      <xdr:row>5</xdr:row>
      <xdr:rowOff>428625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95250</xdr:rowOff>
    </xdr:from>
    <xdr:to>
      <xdr:col>10</xdr:col>
      <xdr:colOff>695325</xdr:colOff>
      <xdr:row>6</xdr:row>
      <xdr:rowOff>428625</xdr:rowOff>
    </xdr:to>
    <xdr:pic>
      <xdr:nvPicPr>
        <xdr:cNvPr id="9" name="Picture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95250</xdr:rowOff>
    </xdr:from>
    <xdr:to>
      <xdr:col>10</xdr:col>
      <xdr:colOff>685800</xdr:colOff>
      <xdr:row>7</xdr:row>
      <xdr:rowOff>428625</xdr:rowOff>
    </xdr:to>
    <xdr:pic>
      <xdr:nvPicPr>
        <xdr:cNvPr id="10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</xdr:row>
      <xdr:rowOff>114300</xdr:rowOff>
    </xdr:from>
    <xdr:to>
      <xdr:col>10</xdr:col>
      <xdr:colOff>714375</xdr:colOff>
      <xdr:row>8</xdr:row>
      <xdr:rowOff>447675</xdr:rowOff>
    </xdr:to>
    <xdr:pic>
      <xdr:nvPicPr>
        <xdr:cNvPr id="11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114300</xdr:rowOff>
    </xdr:from>
    <xdr:to>
      <xdr:col>10</xdr:col>
      <xdr:colOff>676275</xdr:colOff>
      <xdr:row>9</xdr:row>
      <xdr:rowOff>447675</xdr:rowOff>
    </xdr:to>
    <xdr:pic>
      <xdr:nvPicPr>
        <xdr:cNvPr id="12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123825</xdr:rowOff>
    </xdr:from>
    <xdr:to>
      <xdr:col>10</xdr:col>
      <xdr:colOff>676275</xdr:colOff>
      <xdr:row>10</xdr:row>
      <xdr:rowOff>457200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11</xdr:row>
      <xdr:rowOff>114300</xdr:rowOff>
    </xdr:from>
    <xdr:to>
      <xdr:col>10</xdr:col>
      <xdr:colOff>733425</xdr:colOff>
      <xdr:row>11</xdr:row>
      <xdr:rowOff>447675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85725</xdr:rowOff>
    </xdr:from>
    <xdr:to>
      <xdr:col>10</xdr:col>
      <xdr:colOff>704850</xdr:colOff>
      <xdr:row>12</xdr:row>
      <xdr:rowOff>419100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6486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13</xdr:row>
      <xdr:rowOff>85725</xdr:rowOff>
    </xdr:from>
    <xdr:to>
      <xdr:col>10</xdr:col>
      <xdr:colOff>704850</xdr:colOff>
      <xdr:row>13</xdr:row>
      <xdr:rowOff>419100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14</xdr:row>
      <xdr:rowOff>114300</xdr:rowOff>
    </xdr:from>
    <xdr:to>
      <xdr:col>10</xdr:col>
      <xdr:colOff>704850</xdr:colOff>
      <xdr:row>14</xdr:row>
      <xdr:rowOff>447675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114300</xdr:rowOff>
    </xdr:from>
    <xdr:to>
      <xdr:col>10</xdr:col>
      <xdr:colOff>676275</xdr:colOff>
      <xdr:row>16</xdr:row>
      <xdr:rowOff>447675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114300</xdr:rowOff>
    </xdr:from>
    <xdr:to>
      <xdr:col>10</xdr:col>
      <xdr:colOff>695325</xdr:colOff>
      <xdr:row>15</xdr:row>
      <xdr:rowOff>447675</xdr:rowOff>
    </xdr:to>
    <xdr:pic>
      <xdr:nvPicPr>
        <xdr:cNvPr id="19" name="Picture 10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18</xdr:row>
      <xdr:rowOff>123825</xdr:rowOff>
    </xdr:from>
    <xdr:to>
      <xdr:col>10</xdr:col>
      <xdr:colOff>723900</xdr:colOff>
      <xdr:row>18</xdr:row>
      <xdr:rowOff>457200</xdr:rowOff>
    </xdr:to>
    <xdr:pic>
      <xdr:nvPicPr>
        <xdr:cNvPr id="21" name="Picture 1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05775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19</xdr:row>
      <xdr:rowOff>114300</xdr:rowOff>
    </xdr:from>
    <xdr:to>
      <xdr:col>10</xdr:col>
      <xdr:colOff>714375</xdr:colOff>
      <xdr:row>19</xdr:row>
      <xdr:rowOff>447675</xdr:rowOff>
    </xdr:to>
    <xdr:pic>
      <xdr:nvPicPr>
        <xdr:cNvPr id="22" name="Picture 1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9625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20</xdr:row>
      <xdr:rowOff>114300</xdr:rowOff>
    </xdr:from>
    <xdr:to>
      <xdr:col>10</xdr:col>
      <xdr:colOff>704850</xdr:colOff>
      <xdr:row>20</xdr:row>
      <xdr:rowOff>447675</xdr:rowOff>
    </xdr:to>
    <xdr:pic>
      <xdr:nvPicPr>
        <xdr:cNvPr id="23" name="Picture 1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21</xdr:row>
      <xdr:rowOff>114300</xdr:rowOff>
    </xdr:from>
    <xdr:to>
      <xdr:col>10</xdr:col>
      <xdr:colOff>695325</xdr:colOff>
      <xdr:row>21</xdr:row>
      <xdr:rowOff>447675</xdr:rowOff>
    </xdr:to>
    <xdr:pic>
      <xdr:nvPicPr>
        <xdr:cNvPr id="24" name="Picture 1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22</xdr:row>
      <xdr:rowOff>114300</xdr:rowOff>
    </xdr:from>
    <xdr:to>
      <xdr:col>10</xdr:col>
      <xdr:colOff>704850</xdr:colOff>
      <xdr:row>22</xdr:row>
      <xdr:rowOff>447675</xdr:rowOff>
    </xdr:to>
    <xdr:pic>
      <xdr:nvPicPr>
        <xdr:cNvPr id="25" name="Picture 1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114300</xdr:rowOff>
    </xdr:from>
    <xdr:to>
      <xdr:col>10</xdr:col>
      <xdr:colOff>695325</xdr:colOff>
      <xdr:row>23</xdr:row>
      <xdr:rowOff>447675</xdr:rowOff>
    </xdr:to>
    <xdr:pic>
      <xdr:nvPicPr>
        <xdr:cNvPr id="26" name="Picture 1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772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8" name="Picture 1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9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85725</xdr:rowOff>
    </xdr:from>
    <xdr:to>
      <xdr:col>10</xdr:col>
      <xdr:colOff>704850</xdr:colOff>
      <xdr:row>27</xdr:row>
      <xdr:rowOff>419100</xdr:rowOff>
    </xdr:to>
    <xdr:pic>
      <xdr:nvPicPr>
        <xdr:cNvPr id="30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28</xdr:row>
      <xdr:rowOff>85725</xdr:rowOff>
    </xdr:from>
    <xdr:to>
      <xdr:col>10</xdr:col>
      <xdr:colOff>704850</xdr:colOff>
      <xdr:row>28</xdr:row>
      <xdr:rowOff>419100</xdr:rowOff>
    </xdr:to>
    <xdr:pic>
      <xdr:nvPicPr>
        <xdr:cNvPr id="31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29</xdr:row>
      <xdr:rowOff>85725</xdr:rowOff>
    </xdr:from>
    <xdr:to>
      <xdr:col>10</xdr:col>
      <xdr:colOff>704850</xdr:colOff>
      <xdr:row>29</xdr:row>
      <xdr:rowOff>419100</xdr:rowOff>
    </xdr:to>
    <xdr:pic>
      <xdr:nvPicPr>
        <xdr:cNvPr id="32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5554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123825</xdr:rowOff>
    </xdr:from>
    <xdr:to>
      <xdr:col>10</xdr:col>
      <xdr:colOff>666750</xdr:colOff>
      <xdr:row>2</xdr:row>
      <xdr:rowOff>457200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114300</xdr:rowOff>
    </xdr:from>
    <xdr:to>
      <xdr:col>10</xdr:col>
      <xdr:colOff>685800</xdr:colOff>
      <xdr:row>4</xdr:row>
      <xdr:rowOff>447675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123825</xdr:rowOff>
    </xdr:from>
    <xdr:to>
      <xdr:col>10</xdr:col>
      <xdr:colOff>666750</xdr:colOff>
      <xdr:row>5</xdr:row>
      <xdr:rowOff>457200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95250</xdr:rowOff>
    </xdr:from>
    <xdr:to>
      <xdr:col>10</xdr:col>
      <xdr:colOff>676275</xdr:colOff>
      <xdr:row>7</xdr:row>
      <xdr:rowOff>428625</xdr:rowOff>
    </xdr:to>
    <xdr:pic>
      <xdr:nvPicPr>
        <xdr:cNvPr id="10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123825</xdr:rowOff>
    </xdr:from>
    <xdr:to>
      <xdr:col>10</xdr:col>
      <xdr:colOff>666750</xdr:colOff>
      <xdr:row>8</xdr:row>
      <xdr:rowOff>457200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123825</xdr:rowOff>
    </xdr:from>
    <xdr:to>
      <xdr:col>10</xdr:col>
      <xdr:colOff>676275</xdr:colOff>
      <xdr:row>9</xdr:row>
      <xdr:rowOff>457200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114300</xdr:rowOff>
    </xdr:from>
    <xdr:to>
      <xdr:col>10</xdr:col>
      <xdr:colOff>685800</xdr:colOff>
      <xdr:row>11</xdr:row>
      <xdr:rowOff>447675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123825</xdr:rowOff>
    </xdr:from>
    <xdr:to>
      <xdr:col>10</xdr:col>
      <xdr:colOff>666750</xdr:colOff>
      <xdr:row>13</xdr:row>
      <xdr:rowOff>457200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10</xdr:col>
      <xdr:colOff>676275</xdr:colOff>
      <xdr:row>14</xdr:row>
      <xdr:rowOff>447675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104775</xdr:rowOff>
    </xdr:from>
    <xdr:to>
      <xdr:col>10</xdr:col>
      <xdr:colOff>666750</xdr:colOff>
      <xdr:row>15</xdr:row>
      <xdr:rowOff>438150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104775</xdr:rowOff>
    </xdr:from>
    <xdr:to>
      <xdr:col>10</xdr:col>
      <xdr:colOff>666750</xdr:colOff>
      <xdr:row>16</xdr:row>
      <xdr:rowOff>438150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123825</xdr:rowOff>
    </xdr:from>
    <xdr:to>
      <xdr:col>10</xdr:col>
      <xdr:colOff>676275</xdr:colOff>
      <xdr:row>18</xdr:row>
      <xdr:rowOff>457200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95250</xdr:rowOff>
    </xdr:from>
    <xdr:to>
      <xdr:col>10</xdr:col>
      <xdr:colOff>676275</xdr:colOff>
      <xdr:row>21</xdr:row>
      <xdr:rowOff>428625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22</xdr:row>
      <xdr:rowOff>123825</xdr:rowOff>
    </xdr:from>
    <xdr:to>
      <xdr:col>10</xdr:col>
      <xdr:colOff>695325</xdr:colOff>
      <xdr:row>22</xdr:row>
      <xdr:rowOff>457200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104775</xdr:rowOff>
    </xdr:from>
    <xdr:to>
      <xdr:col>10</xdr:col>
      <xdr:colOff>657225</xdr:colOff>
      <xdr:row>25</xdr:row>
      <xdr:rowOff>438150</xdr:rowOff>
    </xdr:to>
    <xdr:pic>
      <xdr:nvPicPr>
        <xdr:cNvPr id="28" name="Picture 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104775</xdr:rowOff>
    </xdr:from>
    <xdr:to>
      <xdr:col>10</xdr:col>
      <xdr:colOff>666750</xdr:colOff>
      <xdr:row>27</xdr:row>
      <xdr:rowOff>438150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123825</xdr:rowOff>
    </xdr:from>
    <xdr:to>
      <xdr:col>10</xdr:col>
      <xdr:colOff>676275</xdr:colOff>
      <xdr:row>28</xdr:row>
      <xdr:rowOff>457200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95250</xdr:rowOff>
    </xdr:from>
    <xdr:to>
      <xdr:col>10</xdr:col>
      <xdr:colOff>685800</xdr:colOff>
      <xdr:row>30</xdr:row>
      <xdr:rowOff>428625</xdr:rowOff>
    </xdr:to>
    <xdr:pic>
      <xdr:nvPicPr>
        <xdr:cNvPr id="33" name="Picture 1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123825</xdr:rowOff>
    </xdr:from>
    <xdr:to>
      <xdr:col>10</xdr:col>
      <xdr:colOff>676275</xdr:colOff>
      <xdr:row>31</xdr:row>
      <xdr:rowOff>457200</xdr:rowOff>
    </xdr:to>
    <xdr:pic>
      <xdr:nvPicPr>
        <xdr:cNvPr id="34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95250</xdr:rowOff>
    </xdr:from>
    <xdr:to>
      <xdr:col>10</xdr:col>
      <xdr:colOff>695325</xdr:colOff>
      <xdr:row>32</xdr:row>
      <xdr:rowOff>428625</xdr:rowOff>
    </xdr:to>
    <xdr:pic>
      <xdr:nvPicPr>
        <xdr:cNvPr id="35" name="Picture 1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7164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104775</xdr:rowOff>
    </xdr:from>
    <xdr:to>
      <xdr:col>10</xdr:col>
      <xdr:colOff>657225</xdr:colOff>
      <xdr:row>3</xdr:row>
      <xdr:rowOff>438150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114300</xdr:rowOff>
    </xdr:from>
    <xdr:to>
      <xdr:col>10</xdr:col>
      <xdr:colOff>666750</xdr:colOff>
      <xdr:row>4</xdr:row>
      <xdr:rowOff>447675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104775</xdr:rowOff>
    </xdr:from>
    <xdr:to>
      <xdr:col>10</xdr:col>
      <xdr:colOff>657225</xdr:colOff>
      <xdr:row>6</xdr:row>
      <xdr:rowOff>438150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114300</xdr:rowOff>
    </xdr:from>
    <xdr:to>
      <xdr:col>10</xdr:col>
      <xdr:colOff>666750</xdr:colOff>
      <xdr:row>5</xdr:row>
      <xdr:rowOff>447675</xdr:rowOff>
    </xdr:to>
    <xdr:pic>
      <xdr:nvPicPr>
        <xdr:cNvPr id="9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104775</xdr:rowOff>
    </xdr:from>
    <xdr:to>
      <xdr:col>10</xdr:col>
      <xdr:colOff>657225</xdr:colOff>
      <xdr:row>12</xdr:row>
      <xdr:rowOff>438150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114300</xdr:rowOff>
    </xdr:from>
    <xdr:to>
      <xdr:col>10</xdr:col>
      <xdr:colOff>676275</xdr:colOff>
      <xdr:row>13</xdr:row>
      <xdr:rowOff>447675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114300</xdr:rowOff>
    </xdr:from>
    <xdr:to>
      <xdr:col>10</xdr:col>
      <xdr:colOff>685800</xdr:colOff>
      <xdr:row>14</xdr:row>
      <xdr:rowOff>447675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15</xdr:row>
      <xdr:rowOff>123825</xdr:rowOff>
    </xdr:from>
    <xdr:to>
      <xdr:col>10</xdr:col>
      <xdr:colOff>714375</xdr:colOff>
      <xdr:row>15</xdr:row>
      <xdr:rowOff>457200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114300</xdr:rowOff>
    </xdr:from>
    <xdr:to>
      <xdr:col>10</xdr:col>
      <xdr:colOff>676275</xdr:colOff>
      <xdr:row>16</xdr:row>
      <xdr:rowOff>447675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95250</xdr:rowOff>
    </xdr:from>
    <xdr:to>
      <xdr:col>10</xdr:col>
      <xdr:colOff>666750</xdr:colOff>
      <xdr:row>17</xdr:row>
      <xdr:rowOff>428625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95250</xdr:rowOff>
    </xdr:from>
    <xdr:to>
      <xdr:col>10</xdr:col>
      <xdr:colOff>666750</xdr:colOff>
      <xdr:row>18</xdr:row>
      <xdr:rowOff>428625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95250</xdr:rowOff>
    </xdr:from>
    <xdr:to>
      <xdr:col>10</xdr:col>
      <xdr:colOff>685800</xdr:colOff>
      <xdr:row>19</xdr:row>
      <xdr:rowOff>428625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95250</xdr:rowOff>
    </xdr:from>
    <xdr:to>
      <xdr:col>10</xdr:col>
      <xdr:colOff>685800</xdr:colOff>
      <xdr:row>20</xdr:row>
      <xdr:rowOff>428625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104775</xdr:rowOff>
    </xdr:from>
    <xdr:to>
      <xdr:col>10</xdr:col>
      <xdr:colOff>657225</xdr:colOff>
      <xdr:row>23</xdr:row>
      <xdr:rowOff>438150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123825</xdr:rowOff>
    </xdr:from>
    <xdr:to>
      <xdr:col>10</xdr:col>
      <xdr:colOff>685800</xdr:colOff>
      <xdr:row>26</xdr:row>
      <xdr:rowOff>457200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95250</xdr:rowOff>
    </xdr:from>
    <xdr:to>
      <xdr:col>10</xdr:col>
      <xdr:colOff>666750</xdr:colOff>
      <xdr:row>28</xdr:row>
      <xdr:rowOff>428625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114300</xdr:rowOff>
    </xdr:from>
    <xdr:to>
      <xdr:col>10</xdr:col>
      <xdr:colOff>676275</xdr:colOff>
      <xdr:row>27</xdr:row>
      <xdr:rowOff>447675</xdr:rowOff>
    </xdr:to>
    <xdr:pic>
      <xdr:nvPicPr>
        <xdr:cNvPr id="32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114300</xdr:rowOff>
    </xdr:from>
    <xdr:to>
      <xdr:col>10</xdr:col>
      <xdr:colOff>685800</xdr:colOff>
      <xdr:row>31</xdr:row>
      <xdr:rowOff>447675</xdr:rowOff>
    </xdr:to>
    <xdr:pic>
      <xdr:nvPicPr>
        <xdr:cNvPr id="34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95250</xdr:rowOff>
    </xdr:from>
    <xdr:to>
      <xdr:col>10</xdr:col>
      <xdr:colOff>685800</xdr:colOff>
      <xdr:row>3</xdr:row>
      <xdr:rowOff>428625</xdr:rowOff>
    </xdr:to>
    <xdr:pic>
      <xdr:nvPicPr>
        <xdr:cNvPr id="6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95250</xdr:rowOff>
    </xdr:from>
    <xdr:to>
      <xdr:col>10</xdr:col>
      <xdr:colOff>685800</xdr:colOff>
      <xdr:row>5</xdr:row>
      <xdr:rowOff>428625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95250</xdr:rowOff>
    </xdr:from>
    <xdr:to>
      <xdr:col>10</xdr:col>
      <xdr:colOff>685800</xdr:colOff>
      <xdr:row>6</xdr:row>
      <xdr:rowOff>428625</xdr:rowOff>
    </xdr:to>
    <xdr:pic>
      <xdr:nvPicPr>
        <xdr:cNvPr id="9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95250</xdr:rowOff>
    </xdr:from>
    <xdr:to>
      <xdr:col>10</xdr:col>
      <xdr:colOff>676275</xdr:colOff>
      <xdr:row>7</xdr:row>
      <xdr:rowOff>428625</xdr:rowOff>
    </xdr:to>
    <xdr:pic>
      <xdr:nvPicPr>
        <xdr:cNvPr id="10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</xdr:row>
      <xdr:rowOff>123825</xdr:rowOff>
    </xdr:from>
    <xdr:to>
      <xdr:col>10</xdr:col>
      <xdr:colOff>695325</xdr:colOff>
      <xdr:row>11</xdr:row>
      <xdr:rowOff>457200</xdr:rowOff>
    </xdr:to>
    <xdr:pic>
      <xdr:nvPicPr>
        <xdr:cNvPr id="14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1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1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95250</xdr:rowOff>
    </xdr:from>
    <xdr:to>
      <xdr:col>10</xdr:col>
      <xdr:colOff>685800</xdr:colOff>
      <xdr:row>15</xdr:row>
      <xdr:rowOff>428625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104775</xdr:rowOff>
    </xdr:from>
    <xdr:to>
      <xdr:col>10</xdr:col>
      <xdr:colOff>657225</xdr:colOff>
      <xdr:row>17</xdr:row>
      <xdr:rowOff>438150</xdr:rowOff>
    </xdr:to>
    <xdr:pic>
      <xdr:nvPicPr>
        <xdr:cNvPr id="20" name="Picture 1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1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104775</xdr:rowOff>
    </xdr:from>
    <xdr:to>
      <xdr:col>10</xdr:col>
      <xdr:colOff>657225</xdr:colOff>
      <xdr:row>19</xdr:row>
      <xdr:rowOff>438150</xdr:rowOff>
    </xdr:to>
    <xdr:pic>
      <xdr:nvPicPr>
        <xdr:cNvPr id="22" name="Picture 1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4" name="Picture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95250</xdr:rowOff>
    </xdr:from>
    <xdr:to>
      <xdr:col>10</xdr:col>
      <xdr:colOff>676275</xdr:colOff>
      <xdr:row>21</xdr:row>
      <xdr:rowOff>428625</xdr:rowOff>
    </xdr:to>
    <xdr:pic>
      <xdr:nvPicPr>
        <xdr:cNvPr id="25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95250</xdr:rowOff>
    </xdr:from>
    <xdr:to>
      <xdr:col>10</xdr:col>
      <xdr:colOff>685800</xdr:colOff>
      <xdr:row>23</xdr:row>
      <xdr:rowOff>428625</xdr:rowOff>
    </xdr:to>
    <xdr:pic>
      <xdr:nvPicPr>
        <xdr:cNvPr id="26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24</xdr:row>
      <xdr:rowOff>114300</xdr:rowOff>
    </xdr:from>
    <xdr:to>
      <xdr:col>10</xdr:col>
      <xdr:colOff>695325</xdr:colOff>
      <xdr:row>24</xdr:row>
      <xdr:rowOff>447675</xdr:rowOff>
    </xdr:to>
    <xdr:pic>
      <xdr:nvPicPr>
        <xdr:cNvPr id="27" name="Picture 1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114300</xdr:rowOff>
    </xdr:from>
    <xdr:to>
      <xdr:col>10</xdr:col>
      <xdr:colOff>685800</xdr:colOff>
      <xdr:row>25</xdr:row>
      <xdr:rowOff>447675</xdr:rowOff>
    </xdr:to>
    <xdr:pic>
      <xdr:nvPicPr>
        <xdr:cNvPr id="28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1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114300</xdr:rowOff>
    </xdr:from>
    <xdr:to>
      <xdr:col>10</xdr:col>
      <xdr:colOff>685800</xdr:colOff>
      <xdr:row>27</xdr:row>
      <xdr:rowOff>447675</xdr:rowOff>
    </xdr:to>
    <xdr:pic>
      <xdr:nvPicPr>
        <xdr:cNvPr id="30" name="Picture 1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1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114300</xdr:rowOff>
    </xdr:from>
    <xdr:to>
      <xdr:col>10</xdr:col>
      <xdr:colOff>685800</xdr:colOff>
      <xdr:row>29</xdr:row>
      <xdr:rowOff>447675</xdr:rowOff>
    </xdr:to>
    <xdr:pic>
      <xdr:nvPicPr>
        <xdr:cNvPr id="32" name="Picture 1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114300</xdr:rowOff>
    </xdr:from>
    <xdr:to>
      <xdr:col>10</xdr:col>
      <xdr:colOff>685800</xdr:colOff>
      <xdr:row>32</xdr:row>
      <xdr:rowOff>447675</xdr:rowOff>
    </xdr:to>
    <xdr:pic>
      <xdr:nvPicPr>
        <xdr:cNvPr id="35" name="Picture 1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9525" y="17621250"/>
        <a:ext cx="931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95250</xdr:rowOff>
    </xdr:from>
    <xdr:to>
      <xdr:col>10</xdr:col>
      <xdr:colOff>657225</xdr:colOff>
      <xdr:row>2</xdr:row>
      <xdr:rowOff>428625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95250</xdr:rowOff>
    </xdr:from>
    <xdr:to>
      <xdr:col>10</xdr:col>
      <xdr:colOff>657225</xdr:colOff>
      <xdr:row>3</xdr:row>
      <xdr:rowOff>428625</xdr:rowOff>
    </xdr:to>
    <xdr:pic>
      <xdr:nvPicPr>
        <xdr:cNvPr id="6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114300</xdr:rowOff>
    </xdr:from>
    <xdr:to>
      <xdr:col>10</xdr:col>
      <xdr:colOff>685800</xdr:colOff>
      <xdr:row>5</xdr:row>
      <xdr:rowOff>447675</xdr:rowOff>
    </xdr:to>
    <xdr:pic>
      <xdr:nvPicPr>
        <xdr:cNvPr id="8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114300</xdr:rowOff>
    </xdr:from>
    <xdr:to>
      <xdr:col>10</xdr:col>
      <xdr:colOff>685800</xdr:colOff>
      <xdr:row>6</xdr:row>
      <xdr:rowOff>447675</xdr:rowOff>
    </xdr:to>
    <xdr:pic>
      <xdr:nvPicPr>
        <xdr:cNvPr id="9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114300</xdr:rowOff>
    </xdr:from>
    <xdr:to>
      <xdr:col>10</xdr:col>
      <xdr:colOff>685800</xdr:colOff>
      <xdr:row>7</xdr:row>
      <xdr:rowOff>447675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114300</xdr:rowOff>
    </xdr:from>
    <xdr:to>
      <xdr:col>10</xdr:col>
      <xdr:colOff>676275</xdr:colOff>
      <xdr:row>8</xdr:row>
      <xdr:rowOff>447675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114300</xdr:rowOff>
    </xdr:from>
    <xdr:to>
      <xdr:col>10</xdr:col>
      <xdr:colOff>666750</xdr:colOff>
      <xdr:row>9</xdr:row>
      <xdr:rowOff>447675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114300</xdr:rowOff>
    </xdr:from>
    <xdr:to>
      <xdr:col>10</xdr:col>
      <xdr:colOff>666750</xdr:colOff>
      <xdr:row>10</xdr:row>
      <xdr:rowOff>447675</xdr:rowOff>
    </xdr:to>
    <xdr:pic>
      <xdr:nvPicPr>
        <xdr:cNvPr id="13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95250</xdr:rowOff>
    </xdr:from>
    <xdr:to>
      <xdr:col>10</xdr:col>
      <xdr:colOff>685800</xdr:colOff>
      <xdr:row>11</xdr:row>
      <xdr:rowOff>428625</xdr:rowOff>
    </xdr:to>
    <xdr:pic>
      <xdr:nvPicPr>
        <xdr:cNvPr id="14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123825</xdr:rowOff>
    </xdr:from>
    <xdr:to>
      <xdr:col>10</xdr:col>
      <xdr:colOff>676275</xdr:colOff>
      <xdr:row>13</xdr:row>
      <xdr:rowOff>457200</xdr:rowOff>
    </xdr:to>
    <xdr:pic>
      <xdr:nvPicPr>
        <xdr:cNvPr id="16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15</xdr:row>
      <xdr:rowOff>95250</xdr:rowOff>
    </xdr:from>
    <xdr:to>
      <xdr:col>10</xdr:col>
      <xdr:colOff>714375</xdr:colOff>
      <xdr:row>15</xdr:row>
      <xdr:rowOff>428625</xdr:rowOff>
    </xdr:to>
    <xdr:pic>
      <xdr:nvPicPr>
        <xdr:cNvPr id="18" name="Picture 1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123825</xdr:rowOff>
    </xdr:from>
    <xdr:to>
      <xdr:col>10</xdr:col>
      <xdr:colOff>676275</xdr:colOff>
      <xdr:row>16</xdr:row>
      <xdr:rowOff>457200</xdr:rowOff>
    </xdr:to>
    <xdr:pic>
      <xdr:nvPicPr>
        <xdr:cNvPr id="19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123825</xdr:rowOff>
    </xdr:from>
    <xdr:to>
      <xdr:col>10</xdr:col>
      <xdr:colOff>676275</xdr:colOff>
      <xdr:row>17</xdr:row>
      <xdr:rowOff>457200</xdr:rowOff>
    </xdr:to>
    <xdr:pic>
      <xdr:nvPicPr>
        <xdr:cNvPr id="20" name="Picture 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123825</xdr:rowOff>
    </xdr:from>
    <xdr:to>
      <xdr:col>10</xdr:col>
      <xdr:colOff>676275</xdr:colOff>
      <xdr:row>18</xdr:row>
      <xdr:rowOff>457200</xdr:rowOff>
    </xdr:to>
    <xdr:pic>
      <xdr:nvPicPr>
        <xdr:cNvPr id="21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114300</xdr:rowOff>
    </xdr:from>
    <xdr:to>
      <xdr:col>10</xdr:col>
      <xdr:colOff>685800</xdr:colOff>
      <xdr:row>20</xdr:row>
      <xdr:rowOff>447675</xdr:rowOff>
    </xdr:to>
    <xdr:pic>
      <xdr:nvPicPr>
        <xdr:cNvPr id="23" name="Picture 1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114300</xdr:rowOff>
    </xdr:from>
    <xdr:to>
      <xdr:col>10</xdr:col>
      <xdr:colOff>685800</xdr:colOff>
      <xdr:row>21</xdr:row>
      <xdr:rowOff>447675</xdr:rowOff>
    </xdr:to>
    <xdr:pic>
      <xdr:nvPicPr>
        <xdr:cNvPr id="24" name="Picture 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123825</xdr:rowOff>
    </xdr:from>
    <xdr:to>
      <xdr:col>10</xdr:col>
      <xdr:colOff>676275</xdr:colOff>
      <xdr:row>22</xdr:row>
      <xdr:rowOff>457200</xdr:rowOff>
    </xdr:to>
    <xdr:pic>
      <xdr:nvPicPr>
        <xdr:cNvPr id="25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95250</xdr:rowOff>
    </xdr:from>
    <xdr:to>
      <xdr:col>10</xdr:col>
      <xdr:colOff>657225</xdr:colOff>
      <xdr:row>24</xdr:row>
      <xdr:rowOff>428625</xdr:rowOff>
    </xdr:to>
    <xdr:pic>
      <xdr:nvPicPr>
        <xdr:cNvPr id="2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25</xdr:row>
      <xdr:rowOff>123825</xdr:rowOff>
    </xdr:from>
    <xdr:to>
      <xdr:col>10</xdr:col>
      <xdr:colOff>695325</xdr:colOff>
      <xdr:row>25</xdr:row>
      <xdr:rowOff>457200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123825</xdr:rowOff>
    </xdr:from>
    <xdr:to>
      <xdr:col>10</xdr:col>
      <xdr:colOff>695325</xdr:colOff>
      <xdr:row>26</xdr:row>
      <xdr:rowOff>457200</xdr:rowOff>
    </xdr:to>
    <xdr:pic>
      <xdr:nvPicPr>
        <xdr:cNvPr id="29" name="Picture 1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28</xdr:row>
      <xdr:rowOff>123825</xdr:rowOff>
    </xdr:from>
    <xdr:to>
      <xdr:col>10</xdr:col>
      <xdr:colOff>695325</xdr:colOff>
      <xdr:row>28</xdr:row>
      <xdr:rowOff>457200</xdr:rowOff>
    </xdr:to>
    <xdr:pic>
      <xdr:nvPicPr>
        <xdr:cNvPr id="31" name="Picture 1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123825</xdr:rowOff>
    </xdr:from>
    <xdr:to>
      <xdr:col>10</xdr:col>
      <xdr:colOff>695325</xdr:colOff>
      <xdr:row>29</xdr:row>
      <xdr:rowOff>457200</xdr:rowOff>
    </xdr:to>
    <xdr:pic>
      <xdr:nvPicPr>
        <xdr:cNvPr id="32" name="Picture 1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123825</xdr:rowOff>
    </xdr:from>
    <xdr:to>
      <xdr:col>10</xdr:col>
      <xdr:colOff>695325</xdr:colOff>
      <xdr:row>30</xdr:row>
      <xdr:rowOff>457200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95250</xdr:rowOff>
    </xdr:from>
    <xdr:to>
      <xdr:col>10</xdr:col>
      <xdr:colOff>657225</xdr:colOff>
      <xdr:row>31</xdr:row>
      <xdr:rowOff>428625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123825</xdr:rowOff>
    </xdr:from>
    <xdr:to>
      <xdr:col>10</xdr:col>
      <xdr:colOff>666750</xdr:colOff>
      <xdr:row>4</xdr:row>
      <xdr:rowOff>457200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123825</xdr:rowOff>
    </xdr:from>
    <xdr:to>
      <xdr:col>10</xdr:col>
      <xdr:colOff>666750</xdr:colOff>
      <xdr:row>7</xdr:row>
      <xdr:rowOff>457200</xdr:rowOff>
    </xdr:to>
    <xdr:pic>
      <xdr:nvPicPr>
        <xdr:cNvPr id="10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114300</xdr:rowOff>
    </xdr:from>
    <xdr:to>
      <xdr:col>10</xdr:col>
      <xdr:colOff>657225</xdr:colOff>
      <xdr:row>8</xdr:row>
      <xdr:rowOff>447675</xdr:rowOff>
    </xdr:to>
    <xdr:pic>
      <xdr:nvPicPr>
        <xdr:cNvPr id="11" name="Picture 1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2" name="Picture 1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114300</xdr:rowOff>
    </xdr:from>
    <xdr:to>
      <xdr:col>10</xdr:col>
      <xdr:colOff>685800</xdr:colOff>
      <xdr:row>14</xdr:row>
      <xdr:rowOff>447675</xdr:rowOff>
    </xdr:to>
    <xdr:pic>
      <xdr:nvPicPr>
        <xdr:cNvPr id="14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114300</xdr:rowOff>
    </xdr:from>
    <xdr:to>
      <xdr:col>10</xdr:col>
      <xdr:colOff>695325</xdr:colOff>
      <xdr:row>9</xdr:row>
      <xdr:rowOff>447675</xdr:rowOff>
    </xdr:to>
    <xdr:pic>
      <xdr:nvPicPr>
        <xdr:cNvPr id="15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666750</xdr:colOff>
      <xdr:row>10</xdr:row>
      <xdr:rowOff>438150</xdr:rowOff>
    </xdr:to>
    <xdr:pic>
      <xdr:nvPicPr>
        <xdr:cNvPr id="16" name="Picture 1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7" name="Picture 1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114300</xdr:rowOff>
    </xdr:from>
    <xdr:to>
      <xdr:col>10</xdr:col>
      <xdr:colOff>685800</xdr:colOff>
      <xdr:row>15</xdr:row>
      <xdr:rowOff>447675</xdr:rowOff>
    </xdr:to>
    <xdr:pic>
      <xdr:nvPicPr>
        <xdr:cNvPr id="18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17</xdr:row>
      <xdr:rowOff>114300</xdr:rowOff>
    </xdr:from>
    <xdr:to>
      <xdr:col>10</xdr:col>
      <xdr:colOff>704850</xdr:colOff>
      <xdr:row>17</xdr:row>
      <xdr:rowOff>447675</xdr:rowOff>
    </xdr:to>
    <xdr:pic>
      <xdr:nvPicPr>
        <xdr:cNvPr id="20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104775</xdr:rowOff>
    </xdr:from>
    <xdr:to>
      <xdr:col>10</xdr:col>
      <xdr:colOff>666750</xdr:colOff>
      <xdr:row>18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114300</xdr:rowOff>
    </xdr:from>
    <xdr:to>
      <xdr:col>10</xdr:col>
      <xdr:colOff>685800</xdr:colOff>
      <xdr:row>23</xdr:row>
      <xdr:rowOff>447675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114300</xdr:rowOff>
    </xdr:from>
    <xdr:to>
      <xdr:col>10</xdr:col>
      <xdr:colOff>685800</xdr:colOff>
      <xdr:row>24</xdr:row>
      <xdr:rowOff>447675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95250</xdr:rowOff>
    </xdr:from>
    <xdr:to>
      <xdr:col>10</xdr:col>
      <xdr:colOff>638175</xdr:colOff>
      <xdr:row>27</xdr:row>
      <xdr:rowOff>428625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114300</xdr:rowOff>
    </xdr:from>
    <xdr:to>
      <xdr:col>10</xdr:col>
      <xdr:colOff>685800</xdr:colOff>
      <xdr:row>28</xdr:row>
      <xdr:rowOff>447675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114300</xdr:rowOff>
    </xdr:from>
    <xdr:to>
      <xdr:col>10</xdr:col>
      <xdr:colOff>657225</xdr:colOff>
      <xdr:row>32</xdr:row>
      <xdr:rowOff>447675</xdr:rowOff>
    </xdr:to>
    <xdr:pic>
      <xdr:nvPicPr>
        <xdr:cNvPr id="35" name="Picture 1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114300</xdr:rowOff>
    </xdr:from>
    <xdr:to>
      <xdr:col>10</xdr:col>
      <xdr:colOff>676275</xdr:colOff>
      <xdr:row>3</xdr:row>
      <xdr:rowOff>447675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114300</xdr:rowOff>
    </xdr:from>
    <xdr:to>
      <xdr:col>10</xdr:col>
      <xdr:colOff>685800</xdr:colOff>
      <xdr:row>8</xdr:row>
      <xdr:rowOff>447675</xdr:rowOff>
    </xdr:to>
    <xdr:pic>
      <xdr:nvPicPr>
        <xdr:cNvPr id="11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114300</xdr:rowOff>
    </xdr:from>
    <xdr:to>
      <xdr:col>10</xdr:col>
      <xdr:colOff>685800</xdr:colOff>
      <xdr:row>9</xdr:row>
      <xdr:rowOff>447675</xdr:rowOff>
    </xdr:to>
    <xdr:pic>
      <xdr:nvPicPr>
        <xdr:cNvPr id="12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114300</xdr:rowOff>
    </xdr:from>
    <xdr:to>
      <xdr:col>10</xdr:col>
      <xdr:colOff>685800</xdr:colOff>
      <xdr:row>10</xdr:row>
      <xdr:rowOff>447675</xdr:rowOff>
    </xdr:to>
    <xdr:pic>
      <xdr:nvPicPr>
        <xdr:cNvPr id="13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4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5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104775</xdr:rowOff>
    </xdr:from>
    <xdr:to>
      <xdr:col>10</xdr:col>
      <xdr:colOff>666750</xdr:colOff>
      <xdr:row>15</xdr:row>
      <xdr:rowOff>438150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104775</xdr:rowOff>
    </xdr:from>
    <xdr:to>
      <xdr:col>10</xdr:col>
      <xdr:colOff>666750</xdr:colOff>
      <xdr:row>16</xdr:row>
      <xdr:rowOff>438150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17</xdr:row>
      <xdr:rowOff>114300</xdr:rowOff>
    </xdr:from>
    <xdr:to>
      <xdr:col>10</xdr:col>
      <xdr:colOff>685800</xdr:colOff>
      <xdr:row>17</xdr:row>
      <xdr:rowOff>447675</xdr:rowOff>
    </xdr:to>
    <xdr:pic>
      <xdr:nvPicPr>
        <xdr:cNvPr id="20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114300</xdr:rowOff>
    </xdr:from>
    <xdr:to>
      <xdr:col>10</xdr:col>
      <xdr:colOff>676275</xdr:colOff>
      <xdr:row>18</xdr:row>
      <xdr:rowOff>447675</xdr:rowOff>
    </xdr:to>
    <xdr:pic>
      <xdr:nvPicPr>
        <xdr:cNvPr id="21" name="Picture 1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1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5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114300</xdr:rowOff>
    </xdr:from>
    <xdr:to>
      <xdr:col>10</xdr:col>
      <xdr:colOff>685800</xdr:colOff>
      <xdr:row>22</xdr:row>
      <xdr:rowOff>447675</xdr:rowOff>
    </xdr:to>
    <xdr:pic>
      <xdr:nvPicPr>
        <xdr:cNvPr id="26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114300</xdr:rowOff>
    </xdr:from>
    <xdr:to>
      <xdr:col>10</xdr:col>
      <xdr:colOff>676275</xdr:colOff>
      <xdr:row>24</xdr:row>
      <xdr:rowOff>447675</xdr:rowOff>
    </xdr:to>
    <xdr:pic>
      <xdr:nvPicPr>
        <xdr:cNvPr id="27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95250</xdr:rowOff>
    </xdr:from>
    <xdr:to>
      <xdr:col>10</xdr:col>
      <xdr:colOff>666750</xdr:colOff>
      <xdr:row>25</xdr:row>
      <xdr:rowOff>428625</xdr:rowOff>
    </xdr:to>
    <xdr:pic>
      <xdr:nvPicPr>
        <xdr:cNvPr id="28" name="Picture 1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104775</xdr:rowOff>
    </xdr:from>
    <xdr:to>
      <xdr:col>10</xdr:col>
      <xdr:colOff>666750</xdr:colOff>
      <xdr:row>27</xdr:row>
      <xdr:rowOff>438150</xdr:rowOff>
    </xdr:to>
    <xdr:pic>
      <xdr:nvPicPr>
        <xdr:cNvPr id="30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104775</xdr:rowOff>
    </xdr:from>
    <xdr:to>
      <xdr:col>10</xdr:col>
      <xdr:colOff>666750</xdr:colOff>
      <xdr:row>28</xdr:row>
      <xdr:rowOff>438150</xdr:rowOff>
    </xdr:to>
    <xdr:pic>
      <xdr:nvPicPr>
        <xdr:cNvPr id="31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2" name="Picture 1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104775</xdr:rowOff>
    </xdr:from>
    <xdr:to>
      <xdr:col>10</xdr:col>
      <xdr:colOff>666750</xdr:colOff>
      <xdr:row>30</xdr:row>
      <xdr:rowOff>438150</xdr:rowOff>
    </xdr:to>
    <xdr:pic>
      <xdr:nvPicPr>
        <xdr:cNvPr id="33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123825</xdr:rowOff>
    </xdr:from>
    <xdr:to>
      <xdr:col>10</xdr:col>
      <xdr:colOff>685800</xdr:colOff>
      <xdr:row>31</xdr:row>
      <xdr:rowOff>457200</xdr:rowOff>
    </xdr:to>
    <xdr:pic>
      <xdr:nvPicPr>
        <xdr:cNvPr id="34" name="Picture 1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104775</xdr:rowOff>
    </xdr:from>
    <xdr:to>
      <xdr:col>10</xdr:col>
      <xdr:colOff>695325</xdr:colOff>
      <xdr:row>32</xdr:row>
      <xdr:rowOff>438150</xdr:rowOff>
    </xdr:to>
    <xdr:pic>
      <xdr:nvPicPr>
        <xdr:cNvPr id="35" name="Picture 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42736</v>
      </c>
      <c r="B3" s="13"/>
      <c r="C3" s="12"/>
      <c r="D3" s="4"/>
      <c r="E3" s="44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48"/>
      <c r="T3" s="24"/>
    </row>
    <row r="4" spans="1:20" ht="42" customHeight="1">
      <c r="A4" s="23">
        <v>42737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9"/>
      <c r="T4" s="25"/>
    </row>
    <row r="5" spans="1:20" ht="42" customHeight="1">
      <c r="A5" s="23"/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9"/>
      <c r="T5" s="25"/>
    </row>
    <row r="6" spans="1:20" ht="42" customHeight="1">
      <c r="A6" s="23"/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9"/>
      <c r="T6" s="25"/>
    </row>
    <row r="7" spans="1:20" ht="42" customHeight="1">
      <c r="A7" s="23"/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9"/>
      <c r="T7" s="25"/>
    </row>
    <row r="8" spans="1:20" ht="42" customHeight="1">
      <c r="A8" s="23"/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9"/>
      <c r="T8" s="25"/>
    </row>
    <row r="9" spans="1:20" ht="42" customHeight="1">
      <c r="A9" s="23"/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9"/>
      <c r="T9" s="25"/>
    </row>
    <row r="10" spans="1:20" ht="42" customHeight="1">
      <c r="A10" s="23"/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9"/>
      <c r="T10" s="25"/>
    </row>
    <row r="11" spans="1:20" ht="42" customHeight="1">
      <c r="A11" s="23"/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9"/>
      <c r="T11" s="25"/>
    </row>
    <row r="12" spans="1:20" ht="42" customHeight="1">
      <c r="A12" s="23"/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9"/>
      <c r="T12" s="25"/>
    </row>
    <row r="13" spans="1:20" ht="42" customHeight="1">
      <c r="A13" s="23"/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9"/>
      <c r="T13" s="25"/>
    </row>
    <row r="14" spans="1:20" ht="42" customHeight="1">
      <c r="A14" s="23"/>
      <c r="B14" s="13"/>
      <c r="C14" s="12"/>
      <c r="D14" s="4"/>
      <c r="E14" s="46"/>
      <c r="F14" s="39"/>
      <c r="G14" s="41"/>
      <c r="H14" s="15"/>
      <c r="I14" s="4"/>
      <c r="J14" s="5"/>
      <c r="K14" s="6"/>
      <c r="L14" s="1"/>
      <c r="M14" s="45"/>
      <c r="N14" s="8"/>
      <c r="O14" s="8"/>
      <c r="P14" s="9"/>
      <c r="Q14" s="8"/>
      <c r="R14" s="8"/>
      <c r="S14" s="9"/>
      <c r="T14" s="25"/>
    </row>
    <row r="15" spans="1:20" ht="42" customHeight="1">
      <c r="A15" s="23"/>
      <c r="B15" s="13"/>
      <c r="C15" s="12"/>
      <c r="D15" s="4"/>
      <c r="E15" s="46"/>
      <c r="F15" s="39"/>
      <c r="G15" s="41"/>
      <c r="H15" s="15"/>
      <c r="I15" s="4"/>
      <c r="J15" s="5"/>
      <c r="K15" s="6"/>
      <c r="L15" s="1"/>
      <c r="M15" s="45"/>
      <c r="N15" s="8"/>
      <c r="O15" s="8"/>
      <c r="P15" s="9"/>
      <c r="Q15" s="8"/>
      <c r="R15" s="8"/>
      <c r="S15" s="9"/>
      <c r="T15" s="25"/>
    </row>
    <row r="16" spans="1:20" ht="42" customHeight="1">
      <c r="A16" s="23"/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9"/>
      <c r="T16" s="25"/>
    </row>
    <row r="17" spans="1:20" ht="42" customHeight="1">
      <c r="A17" s="23"/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9"/>
      <c r="T17" s="25"/>
    </row>
    <row r="18" spans="1:20" ht="42" customHeight="1">
      <c r="A18" s="23"/>
      <c r="B18" s="13"/>
      <c r="C18" s="12"/>
      <c r="D18" s="4"/>
      <c r="E18" s="47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9"/>
      <c r="T18" s="25"/>
    </row>
    <row r="19" spans="1:20" ht="42" customHeight="1">
      <c r="A19" s="23"/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9"/>
      <c r="T19" s="25"/>
    </row>
    <row r="20" spans="1:20" ht="42" customHeight="1">
      <c r="A20" s="23"/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9"/>
      <c r="T20" s="25"/>
    </row>
    <row r="21" spans="1:20" ht="42" customHeight="1">
      <c r="A21" s="23"/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9"/>
      <c r="T21" s="25"/>
    </row>
    <row r="22" spans="1:20" ht="42" customHeight="1">
      <c r="A22" s="23"/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9"/>
      <c r="T22" s="25"/>
    </row>
    <row r="23" spans="1:20" ht="42" customHeight="1">
      <c r="A23" s="23"/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9"/>
      <c r="T23" s="25"/>
    </row>
    <row r="24" spans="1:20" ht="42" customHeight="1">
      <c r="A24" s="23"/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9"/>
      <c r="T24" s="25"/>
    </row>
    <row r="25" spans="1:20" ht="42" customHeight="1">
      <c r="A25" s="23"/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9"/>
      <c r="T25" s="25"/>
    </row>
    <row r="26" spans="1:20" ht="42" customHeight="1">
      <c r="A26" s="23"/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9"/>
      <c r="T26" s="25"/>
    </row>
    <row r="27" spans="1:20" ht="42" customHeight="1">
      <c r="A27" s="23"/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9"/>
      <c r="T27" s="25"/>
    </row>
    <row r="28" spans="1:20" ht="42" customHeight="1">
      <c r="A28" s="23"/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9"/>
      <c r="T28" s="25"/>
    </row>
    <row r="29" spans="1:20" ht="42" customHeight="1">
      <c r="A29" s="23"/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9"/>
      <c r="T29" s="25"/>
    </row>
    <row r="30" spans="1:20" ht="42" customHeight="1">
      <c r="A30" s="23"/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 t="e">
        <f>AVERAGE(B3:B33,C3:C33)</f>
        <v>#DIV/0!</v>
      </c>
      <c r="E100" s="83" t="s">
        <v>31</v>
      </c>
      <c r="F100" s="83"/>
      <c r="G100" s="83"/>
      <c r="H100" s="83"/>
      <c r="I100" s="17">
        <f>SUM(E3:E33)</f>
        <v>0</v>
      </c>
      <c r="J100" s="83" t="s">
        <v>38</v>
      </c>
      <c r="K100" s="83"/>
      <c r="L100" s="18">
        <f>SUM(O3:O33)</f>
        <v>0</v>
      </c>
    </row>
    <row r="101" spans="1:12" ht="30" customHeight="1">
      <c r="A101" s="83" t="s">
        <v>27</v>
      </c>
      <c r="B101" s="83"/>
      <c r="C101" s="83"/>
      <c r="D101" s="16" t="e">
        <f>AVERAGE(B3:B33)</f>
        <v>#DIV/0!</v>
      </c>
      <c r="E101" s="83" t="s">
        <v>32</v>
      </c>
      <c r="F101" s="83"/>
      <c r="G101" s="83"/>
      <c r="H101" s="83"/>
      <c r="I101" s="17" t="e">
        <f>AVERAGE(E3:E33)</f>
        <v>#DIV/0!</v>
      </c>
      <c r="J101" s="83" t="s">
        <v>39</v>
      </c>
      <c r="K101" s="83"/>
      <c r="L101" s="18">
        <f>COUNTIF(R3:R33,"&lt;31")</f>
        <v>0</v>
      </c>
    </row>
    <row r="102" spans="1:12" ht="30" customHeight="1">
      <c r="A102" s="83" t="s">
        <v>28</v>
      </c>
      <c r="B102" s="83"/>
      <c r="C102" s="83"/>
      <c r="D102" s="16" t="e">
        <f>AVERAGE(C3:C33)</f>
        <v>#DIV/0!</v>
      </c>
      <c r="E102" s="83" t="s">
        <v>33</v>
      </c>
      <c r="F102" s="83"/>
      <c r="G102" s="83"/>
      <c r="H102" s="83"/>
      <c r="I102" s="17">
        <f>MAX(E3:E33)</f>
        <v>0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0</v>
      </c>
      <c r="E103" s="83" t="s">
        <v>34</v>
      </c>
      <c r="F103" s="83"/>
      <c r="G103" s="83"/>
      <c r="H103" s="83"/>
      <c r="I103" s="18">
        <f>COUNTA(S3:S33)</f>
        <v>0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0</v>
      </c>
      <c r="E104" s="83" t="s">
        <v>35</v>
      </c>
      <c r="F104" s="83"/>
      <c r="G104" s="83"/>
      <c r="H104" s="83"/>
      <c r="I104" s="18">
        <f>COUNTIF(S3:S33,"R")</f>
        <v>0</v>
      </c>
      <c r="J104" s="83" t="s">
        <v>45</v>
      </c>
      <c r="K104" s="83"/>
      <c r="L104" s="43" t="e">
        <f>AVERAGE(F3:F33)</f>
        <v>#DIV/0!</v>
      </c>
    </row>
    <row r="105" spans="1:12" ht="30" customHeight="1">
      <c r="A105" s="83" t="s">
        <v>26</v>
      </c>
      <c r="B105" s="83"/>
      <c r="C105" s="83"/>
      <c r="D105" s="18">
        <f>MAX(B3:B33)</f>
        <v>0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 t="e">
        <f>AVERAGE(H3:H33)</f>
        <v>#DIV/0!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0</v>
      </c>
      <c r="J107" s="83" t="s">
        <v>48</v>
      </c>
      <c r="K107" s="83"/>
      <c r="L107" s="19"/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0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0</v>
      </c>
      <c r="E109" s="83" t="s">
        <v>44</v>
      </c>
      <c r="F109" s="83"/>
      <c r="G109" s="83"/>
      <c r="H109" s="83"/>
      <c r="I109" s="18">
        <f>MIN(L3:L33)</f>
        <v>0</v>
      </c>
      <c r="J109" s="83"/>
      <c r="K109" s="83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43344</v>
      </c>
      <c r="B3" s="13">
        <v>8</v>
      </c>
      <c r="C3" s="12">
        <v>15</v>
      </c>
      <c r="D3" s="4"/>
      <c r="E3" s="10">
        <v>0</v>
      </c>
      <c r="F3" s="39">
        <v>3</v>
      </c>
      <c r="G3" s="41" t="s">
        <v>63</v>
      </c>
      <c r="H3" s="15"/>
      <c r="I3" s="4" t="s">
        <v>58</v>
      </c>
      <c r="J3" s="5" t="s">
        <v>60</v>
      </c>
      <c r="K3" s="6"/>
      <c r="L3" s="1">
        <v>1017</v>
      </c>
      <c r="M3" s="61" t="s">
        <v>403</v>
      </c>
      <c r="N3" s="8"/>
      <c r="O3" s="8">
        <v>2</v>
      </c>
      <c r="P3" s="9"/>
      <c r="Q3" s="8"/>
      <c r="R3" s="20">
        <v>81</v>
      </c>
      <c r="S3" s="48"/>
      <c r="T3" s="24"/>
    </row>
    <row r="4" spans="1:20" ht="42" customHeight="1">
      <c r="A4" s="23">
        <v>43345</v>
      </c>
      <c r="B4" s="13">
        <v>6</v>
      </c>
      <c r="C4" s="12">
        <v>17</v>
      </c>
      <c r="D4" s="4"/>
      <c r="E4" s="10">
        <v>0</v>
      </c>
      <c r="F4" s="39">
        <v>2</v>
      </c>
      <c r="G4" s="41" t="s">
        <v>74</v>
      </c>
      <c r="H4" s="15"/>
      <c r="I4" s="4" t="s">
        <v>54</v>
      </c>
      <c r="J4" s="5" t="s">
        <v>54</v>
      </c>
      <c r="K4" s="6"/>
      <c r="L4" s="1">
        <v>1019</v>
      </c>
      <c r="M4" s="7"/>
      <c r="N4" s="8"/>
      <c r="O4" s="8">
        <v>6</v>
      </c>
      <c r="P4" s="9"/>
      <c r="Q4" s="8"/>
      <c r="R4" s="8">
        <v>61</v>
      </c>
      <c r="S4" s="9"/>
      <c r="T4" s="25"/>
    </row>
    <row r="5" spans="1:20" ht="42" customHeight="1">
      <c r="A5" s="23">
        <v>43346</v>
      </c>
      <c r="B5" s="13">
        <v>7</v>
      </c>
      <c r="C5" s="12">
        <v>20</v>
      </c>
      <c r="D5" s="4"/>
      <c r="E5" s="10">
        <v>0</v>
      </c>
      <c r="F5" s="39">
        <v>4</v>
      </c>
      <c r="G5" s="41" t="s">
        <v>55</v>
      </c>
      <c r="H5" s="15"/>
      <c r="I5" s="4" t="s">
        <v>54</v>
      </c>
      <c r="J5" s="5" t="s">
        <v>65</v>
      </c>
      <c r="K5" s="6"/>
      <c r="L5" s="1">
        <v>1021</v>
      </c>
      <c r="M5" s="7"/>
      <c r="N5" s="8"/>
      <c r="O5" s="8">
        <v>8</v>
      </c>
      <c r="P5" s="9"/>
      <c r="Q5" s="8"/>
      <c r="R5" s="8">
        <v>29</v>
      </c>
      <c r="S5" s="9"/>
      <c r="T5" s="25"/>
    </row>
    <row r="6" spans="1:20" ht="42" customHeight="1">
      <c r="A6" s="23">
        <v>43347</v>
      </c>
      <c r="B6" s="13">
        <v>13</v>
      </c>
      <c r="C6" s="12">
        <v>23</v>
      </c>
      <c r="D6" s="4" t="s">
        <v>405</v>
      </c>
      <c r="E6" s="10">
        <v>3</v>
      </c>
      <c r="F6" s="39">
        <v>3</v>
      </c>
      <c r="G6" s="41" t="s">
        <v>55</v>
      </c>
      <c r="H6" s="15"/>
      <c r="I6" s="4" t="s">
        <v>58</v>
      </c>
      <c r="J6" s="5" t="s">
        <v>54</v>
      </c>
      <c r="K6" s="6"/>
      <c r="L6" s="1">
        <v>1020</v>
      </c>
      <c r="M6" s="61"/>
      <c r="N6" s="8"/>
      <c r="O6" s="8">
        <v>6</v>
      </c>
      <c r="P6" s="9"/>
      <c r="Q6" s="8"/>
      <c r="R6" s="8">
        <v>55</v>
      </c>
      <c r="S6" s="9" t="s">
        <v>56</v>
      </c>
      <c r="T6" s="25"/>
    </row>
    <row r="7" spans="1:20" ht="42" customHeight="1">
      <c r="A7" s="23">
        <v>43348</v>
      </c>
      <c r="B7" s="13">
        <v>11</v>
      </c>
      <c r="C7" s="12">
        <v>21</v>
      </c>
      <c r="D7" s="4" t="s">
        <v>59</v>
      </c>
      <c r="E7" s="10">
        <v>2</v>
      </c>
      <c r="F7" s="39">
        <v>2</v>
      </c>
      <c r="G7" s="41" t="s">
        <v>74</v>
      </c>
      <c r="H7" s="15"/>
      <c r="I7" s="4" t="s">
        <v>58</v>
      </c>
      <c r="J7" s="5" t="s">
        <v>60</v>
      </c>
      <c r="K7" s="6"/>
      <c r="L7" s="1">
        <v>1014</v>
      </c>
      <c r="M7" s="7"/>
      <c r="N7" s="8"/>
      <c r="O7" s="8">
        <v>1</v>
      </c>
      <c r="P7" s="9"/>
      <c r="Q7" s="8"/>
      <c r="R7" s="8">
        <v>87</v>
      </c>
      <c r="S7" s="9" t="s">
        <v>56</v>
      </c>
      <c r="T7" s="25"/>
    </row>
    <row r="8" spans="1:20" ht="42" customHeight="1">
      <c r="A8" s="23">
        <v>43349</v>
      </c>
      <c r="B8" s="13">
        <v>7</v>
      </c>
      <c r="C8" s="12">
        <v>17</v>
      </c>
      <c r="D8" s="4"/>
      <c r="E8" s="10">
        <v>0</v>
      </c>
      <c r="F8" s="39">
        <v>2</v>
      </c>
      <c r="G8" s="41" t="s">
        <v>74</v>
      </c>
      <c r="H8" s="15"/>
      <c r="I8" s="4" t="s">
        <v>58</v>
      </c>
      <c r="J8" s="5" t="s">
        <v>58</v>
      </c>
      <c r="K8" s="6"/>
      <c r="L8" s="1">
        <v>1019</v>
      </c>
      <c r="M8" s="7"/>
      <c r="N8" s="8"/>
      <c r="O8" s="8"/>
      <c r="P8" s="9"/>
      <c r="Q8" s="8"/>
      <c r="R8" s="8">
        <v>98</v>
      </c>
      <c r="S8" s="9"/>
      <c r="T8" s="25"/>
    </row>
    <row r="9" spans="1:20" ht="42" customHeight="1">
      <c r="A9" s="23">
        <v>43350</v>
      </c>
      <c r="B9" s="13">
        <v>6</v>
      </c>
      <c r="C9" s="12">
        <v>19</v>
      </c>
      <c r="D9" s="4"/>
      <c r="E9" s="10">
        <v>0</v>
      </c>
      <c r="F9" s="39">
        <v>2</v>
      </c>
      <c r="G9" s="41" t="s">
        <v>74</v>
      </c>
      <c r="H9" s="15"/>
      <c r="I9" s="4" t="s">
        <v>67</v>
      </c>
      <c r="J9" s="5" t="s">
        <v>65</v>
      </c>
      <c r="K9" s="6"/>
      <c r="L9" s="1">
        <v>1025</v>
      </c>
      <c r="M9" s="7"/>
      <c r="N9" s="8"/>
      <c r="O9" s="8">
        <v>8</v>
      </c>
      <c r="P9" s="9"/>
      <c r="Q9" s="8"/>
      <c r="R9" s="8">
        <v>27</v>
      </c>
      <c r="S9" s="9"/>
      <c r="T9" s="25"/>
    </row>
    <row r="10" spans="1:20" ht="42" customHeight="1">
      <c r="A10" s="23">
        <v>43351</v>
      </c>
      <c r="B10" s="13">
        <v>6</v>
      </c>
      <c r="C10" s="12">
        <v>21</v>
      </c>
      <c r="D10" s="4"/>
      <c r="E10" s="10">
        <v>0</v>
      </c>
      <c r="F10" s="39">
        <v>4</v>
      </c>
      <c r="G10" s="41" t="s">
        <v>57</v>
      </c>
      <c r="H10" s="15"/>
      <c r="I10" s="4" t="s">
        <v>67</v>
      </c>
      <c r="J10" s="5" t="s">
        <v>70</v>
      </c>
      <c r="K10" s="6"/>
      <c r="L10" s="1">
        <v>1026</v>
      </c>
      <c r="M10" s="7"/>
      <c r="N10" s="8"/>
      <c r="O10" s="8">
        <v>10</v>
      </c>
      <c r="P10" s="9"/>
      <c r="Q10" s="8"/>
      <c r="R10" s="8">
        <v>9</v>
      </c>
      <c r="S10" s="9"/>
      <c r="T10" s="25"/>
    </row>
    <row r="11" spans="1:20" ht="42" customHeight="1">
      <c r="A11" s="23">
        <v>43352</v>
      </c>
      <c r="B11" s="13">
        <v>9</v>
      </c>
      <c r="C11" s="12">
        <v>24</v>
      </c>
      <c r="D11" s="4"/>
      <c r="E11" s="10">
        <v>0</v>
      </c>
      <c r="F11" s="39">
        <v>3</v>
      </c>
      <c r="G11" s="41" t="s">
        <v>55</v>
      </c>
      <c r="H11" s="15"/>
      <c r="I11" s="4" t="s">
        <v>67</v>
      </c>
      <c r="J11" s="5" t="s">
        <v>65</v>
      </c>
      <c r="K11" s="6"/>
      <c r="L11" s="1">
        <v>1018</v>
      </c>
      <c r="M11" s="7"/>
      <c r="N11" s="8"/>
      <c r="O11" s="8">
        <v>8</v>
      </c>
      <c r="P11" s="9"/>
      <c r="Q11" s="8"/>
      <c r="R11" s="8">
        <v>28</v>
      </c>
      <c r="S11" s="9"/>
      <c r="T11" s="25"/>
    </row>
    <row r="12" spans="1:20" ht="42" customHeight="1">
      <c r="A12" s="23">
        <v>43353</v>
      </c>
      <c r="B12" s="13">
        <v>7</v>
      </c>
      <c r="C12" s="12">
        <v>19</v>
      </c>
      <c r="D12" s="4" t="s">
        <v>59</v>
      </c>
      <c r="E12" s="10">
        <v>1.5</v>
      </c>
      <c r="F12" s="39">
        <v>3</v>
      </c>
      <c r="G12" s="41" t="s">
        <v>74</v>
      </c>
      <c r="H12" s="15"/>
      <c r="I12" s="4" t="s">
        <v>58</v>
      </c>
      <c r="J12" s="5" t="s">
        <v>54</v>
      </c>
      <c r="K12" s="6"/>
      <c r="L12" s="1">
        <v>1021</v>
      </c>
      <c r="M12" s="7"/>
      <c r="N12" s="8"/>
      <c r="O12" s="8">
        <v>6</v>
      </c>
      <c r="P12" s="9"/>
      <c r="Q12" s="8"/>
      <c r="R12" s="8">
        <v>55</v>
      </c>
      <c r="S12" s="9" t="s">
        <v>56</v>
      </c>
      <c r="T12" s="25"/>
    </row>
    <row r="13" spans="1:20" ht="42" customHeight="1">
      <c r="A13" s="23">
        <v>43354</v>
      </c>
      <c r="B13" s="13">
        <v>5</v>
      </c>
      <c r="C13" s="12">
        <v>22</v>
      </c>
      <c r="D13" s="4"/>
      <c r="E13" s="10">
        <v>0</v>
      </c>
      <c r="F13" s="39">
        <v>2</v>
      </c>
      <c r="G13" s="41" t="s">
        <v>57</v>
      </c>
      <c r="H13" s="15"/>
      <c r="I13" s="4" t="s">
        <v>54</v>
      </c>
      <c r="J13" s="5" t="s">
        <v>54</v>
      </c>
      <c r="K13" s="6"/>
      <c r="L13" s="1">
        <v>1017</v>
      </c>
      <c r="M13" s="7"/>
      <c r="N13" s="8"/>
      <c r="O13" s="8">
        <v>7</v>
      </c>
      <c r="P13" s="9"/>
      <c r="Q13" s="8"/>
      <c r="R13" s="8">
        <v>43</v>
      </c>
      <c r="S13" s="9"/>
      <c r="T13" s="25"/>
    </row>
    <row r="14" spans="1:20" ht="42" customHeight="1">
      <c r="A14" s="23">
        <v>43355</v>
      </c>
      <c r="B14" s="13">
        <v>11</v>
      </c>
      <c r="C14" s="12">
        <v>23</v>
      </c>
      <c r="D14" s="4"/>
      <c r="E14" s="10">
        <v>0</v>
      </c>
      <c r="F14" s="39">
        <v>3</v>
      </c>
      <c r="G14" s="41" t="s">
        <v>57</v>
      </c>
      <c r="H14" s="15"/>
      <c r="I14" s="4" t="s">
        <v>54</v>
      </c>
      <c r="J14" s="5" t="s">
        <v>54</v>
      </c>
      <c r="K14" s="6"/>
      <c r="L14" s="1">
        <v>1020</v>
      </c>
      <c r="M14" s="7"/>
      <c r="N14" s="8"/>
      <c r="O14" s="8">
        <v>7</v>
      </c>
      <c r="P14" s="9"/>
      <c r="Q14" s="8"/>
      <c r="R14" s="8">
        <v>37</v>
      </c>
      <c r="S14" s="9"/>
      <c r="T14" s="25"/>
    </row>
    <row r="15" spans="1:20" ht="42" customHeight="1">
      <c r="A15" s="23">
        <v>43356</v>
      </c>
      <c r="B15" s="13">
        <v>8</v>
      </c>
      <c r="C15" s="12">
        <v>24</v>
      </c>
      <c r="D15" s="4"/>
      <c r="E15" s="10">
        <v>0</v>
      </c>
      <c r="F15" s="39">
        <v>2</v>
      </c>
      <c r="G15" s="41" t="s">
        <v>55</v>
      </c>
      <c r="H15" s="15"/>
      <c r="I15" s="4" t="s">
        <v>67</v>
      </c>
      <c r="J15" s="5" t="s">
        <v>65</v>
      </c>
      <c r="K15" s="6"/>
      <c r="L15" s="1">
        <v>1026</v>
      </c>
      <c r="M15" s="7"/>
      <c r="N15" s="8"/>
      <c r="O15" s="8">
        <v>9</v>
      </c>
      <c r="P15" s="9"/>
      <c r="Q15" s="8"/>
      <c r="R15" s="8">
        <v>22</v>
      </c>
      <c r="S15" s="9"/>
      <c r="T15" s="25"/>
    </row>
    <row r="16" spans="1:20" ht="42" customHeight="1">
      <c r="A16" s="23">
        <v>43357</v>
      </c>
      <c r="B16" s="13">
        <v>8</v>
      </c>
      <c r="C16" s="12">
        <v>25</v>
      </c>
      <c r="D16" s="4"/>
      <c r="E16" s="10">
        <v>0</v>
      </c>
      <c r="F16" s="39">
        <v>3</v>
      </c>
      <c r="G16" s="41" t="s">
        <v>64</v>
      </c>
      <c r="H16" s="15"/>
      <c r="I16" s="4" t="s">
        <v>67</v>
      </c>
      <c r="J16" s="5" t="s">
        <v>70</v>
      </c>
      <c r="K16" s="6"/>
      <c r="L16" s="1">
        <v>1028</v>
      </c>
      <c r="M16" s="7"/>
      <c r="N16" s="8"/>
      <c r="O16" s="8">
        <v>10</v>
      </c>
      <c r="P16" s="9"/>
      <c r="Q16" s="8"/>
      <c r="R16" s="8">
        <v>9</v>
      </c>
      <c r="S16" s="9"/>
      <c r="T16" s="25"/>
    </row>
    <row r="17" spans="1:20" ht="42" customHeight="1">
      <c r="A17" s="23">
        <v>43358</v>
      </c>
      <c r="B17" s="13">
        <v>14</v>
      </c>
      <c r="C17" s="12">
        <v>27</v>
      </c>
      <c r="D17" s="4"/>
      <c r="E17" s="10">
        <v>0</v>
      </c>
      <c r="F17" s="39">
        <v>3</v>
      </c>
      <c r="G17" s="41" t="s">
        <v>64</v>
      </c>
      <c r="H17" s="15">
        <v>26</v>
      </c>
      <c r="I17" s="4" t="s">
        <v>67</v>
      </c>
      <c r="J17" s="5" t="s">
        <v>70</v>
      </c>
      <c r="K17" s="6"/>
      <c r="L17" s="1">
        <v>1022</v>
      </c>
      <c r="M17" s="7" t="s">
        <v>406</v>
      </c>
      <c r="N17" s="8"/>
      <c r="O17" s="8">
        <v>12</v>
      </c>
      <c r="P17" s="9">
        <v>11</v>
      </c>
      <c r="Q17" s="8">
        <v>48</v>
      </c>
      <c r="R17" s="8">
        <v>4</v>
      </c>
      <c r="S17" s="9"/>
      <c r="T17" s="25"/>
    </row>
    <row r="18" spans="1:20" ht="42" customHeight="1">
      <c r="A18" s="23">
        <v>43359</v>
      </c>
      <c r="B18" s="13">
        <v>13</v>
      </c>
      <c r="C18" s="12">
        <v>26</v>
      </c>
      <c r="D18" s="4"/>
      <c r="E18" s="47">
        <v>0</v>
      </c>
      <c r="F18" s="39">
        <v>2</v>
      </c>
      <c r="G18" s="41" t="s">
        <v>57</v>
      </c>
      <c r="H18" s="15">
        <v>18</v>
      </c>
      <c r="I18" s="4" t="s">
        <v>67</v>
      </c>
      <c r="J18" s="5" t="s">
        <v>65</v>
      </c>
      <c r="K18" s="6"/>
      <c r="L18" s="1">
        <v>1017</v>
      </c>
      <c r="M18" s="7" t="s">
        <v>407</v>
      </c>
      <c r="N18" s="8"/>
      <c r="O18" s="8">
        <v>10</v>
      </c>
      <c r="P18" s="9">
        <v>11</v>
      </c>
      <c r="Q18" s="8">
        <v>50</v>
      </c>
      <c r="R18" s="8">
        <v>21</v>
      </c>
      <c r="S18" s="9"/>
      <c r="T18" s="25"/>
    </row>
    <row r="19" spans="1:20" ht="42" customHeight="1">
      <c r="A19" s="23">
        <v>43360</v>
      </c>
      <c r="B19" s="13">
        <v>5</v>
      </c>
      <c r="C19" s="12">
        <v>17</v>
      </c>
      <c r="D19" s="4"/>
      <c r="E19" s="10">
        <v>0</v>
      </c>
      <c r="F19" s="39">
        <v>4</v>
      </c>
      <c r="G19" s="41" t="s">
        <v>74</v>
      </c>
      <c r="H19" s="15">
        <v>34</v>
      </c>
      <c r="I19" s="4" t="s">
        <v>58</v>
      </c>
      <c r="J19" s="5" t="s">
        <v>54</v>
      </c>
      <c r="K19" s="6"/>
      <c r="L19" s="1">
        <v>1025</v>
      </c>
      <c r="M19" s="7" t="s">
        <v>408</v>
      </c>
      <c r="N19" s="8"/>
      <c r="O19" s="8">
        <v>5</v>
      </c>
      <c r="P19" s="9">
        <v>4</v>
      </c>
      <c r="Q19" s="8">
        <v>64</v>
      </c>
      <c r="R19" s="8">
        <v>69</v>
      </c>
      <c r="S19" s="9"/>
      <c r="T19" s="25"/>
    </row>
    <row r="20" spans="1:20" ht="42" customHeight="1">
      <c r="A20" s="23">
        <v>43361</v>
      </c>
      <c r="B20" s="13">
        <v>1</v>
      </c>
      <c r="C20" s="12">
        <v>20</v>
      </c>
      <c r="D20" s="4"/>
      <c r="E20" s="10">
        <v>0</v>
      </c>
      <c r="F20" s="39">
        <v>2</v>
      </c>
      <c r="G20" s="41" t="s">
        <v>64</v>
      </c>
      <c r="H20" s="15">
        <v>18</v>
      </c>
      <c r="I20" s="4" t="s">
        <v>104</v>
      </c>
      <c r="J20" s="5" t="s">
        <v>70</v>
      </c>
      <c r="K20" s="6"/>
      <c r="L20" s="1">
        <v>1030</v>
      </c>
      <c r="M20" s="7" t="s">
        <v>409</v>
      </c>
      <c r="N20" s="8"/>
      <c r="O20" s="8">
        <v>11.5</v>
      </c>
      <c r="P20" s="9">
        <v>0</v>
      </c>
      <c r="Q20" s="8">
        <v>45</v>
      </c>
      <c r="R20" s="8">
        <v>2</v>
      </c>
      <c r="S20" s="9"/>
      <c r="T20" s="25"/>
    </row>
    <row r="21" spans="1:20" ht="42" customHeight="1">
      <c r="A21" s="23">
        <v>43362</v>
      </c>
      <c r="B21" s="13">
        <v>1</v>
      </c>
      <c r="C21" s="12">
        <v>21</v>
      </c>
      <c r="D21" s="4"/>
      <c r="E21" s="10">
        <v>0</v>
      </c>
      <c r="F21" s="39">
        <v>3</v>
      </c>
      <c r="G21" s="41" t="s">
        <v>72</v>
      </c>
      <c r="H21" s="15">
        <v>21</v>
      </c>
      <c r="I21" s="4" t="s">
        <v>104</v>
      </c>
      <c r="J21" s="5" t="s">
        <v>65</v>
      </c>
      <c r="K21" s="6"/>
      <c r="L21" s="1">
        <v>1020</v>
      </c>
      <c r="M21" s="7" t="s">
        <v>410</v>
      </c>
      <c r="N21" s="8"/>
      <c r="O21" s="8">
        <v>9</v>
      </c>
      <c r="P21" s="9">
        <v>0</v>
      </c>
      <c r="Q21" s="8">
        <v>55</v>
      </c>
      <c r="R21" s="8">
        <v>18</v>
      </c>
      <c r="S21" s="9"/>
      <c r="T21" s="25"/>
    </row>
    <row r="22" spans="1:20" ht="42" customHeight="1">
      <c r="A22" s="23">
        <v>43363</v>
      </c>
      <c r="B22" s="13">
        <v>3</v>
      </c>
      <c r="C22" s="12">
        <v>22</v>
      </c>
      <c r="D22" s="4"/>
      <c r="E22" s="10">
        <v>0</v>
      </c>
      <c r="F22" s="39">
        <v>3</v>
      </c>
      <c r="G22" s="41" t="s">
        <v>72</v>
      </c>
      <c r="H22" s="15">
        <v>22</v>
      </c>
      <c r="I22" s="4" t="s">
        <v>104</v>
      </c>
      <c r="J22" s="5" t="s">
        <v>70</v>
      </c>
      <c r="K22" s="6"/>
      <c r="L22" s="1">
        <v>1018</v>
      </c>
      <c r="M22" s="7" t="s">
        <v>411</v>
      </c>
      <c r="N22" s="8"/>
      <c r="O22" s="8">
        <v>11</v>
      </c>
      <c r="P22" s="9">
        <v>2</v>
      </c>
      <c r="Q22" s="8">
        <v>45</v>
      </c>
      <c r="R22" s="8">
        <v>7</v>
      </c>
      <c r="S22" s="9"/>
      <c r="T22" s="25"/>
    </row>
    <row r="23" spans="1:20" ht="42" customHeight="1">
      <c r="A23" s="23">
        <v>43364</v>
      </c>
      <c r="B23" s="13">
        <v>4</v>
      </c>
      <c r="C23" s="12">
        <v>22</v>
      </c>
      <c r="D23" s="4"/>
      <c r="E23" s="10">
        <v>0</v>
      </c>
      <c r="F23" s="39">
        <v>2</v>
      </c>
      <c r="G23" s="41" t="s">
        <v>64</v>
      </c>
      <c r="H23" s="15">
        <v>19</v>
      </c>
      <c r="I23" s="4" t="s">
        <v>104</v>
      </c>
      <c r="J23" s="5" t="s">
        <v>70</v>
      </c>
      <c r="K23" s="6"/>
      <c r="L23" s="1">
        <v>1017</v>
      </c>
      <c r="M23" s="7" t="s">
        <v>413</v>
      </c>
      <c r="N23" s="8"/>
      <c r="O23" s="8">
        <v>11.5</v>
      </c>
      <c r="P23" s="9">
        <v>2</v>
      </c>
      <c r="Q23" s="8">
        <v>55</v>
      </c>
      <c r="R23" s="8">
        <v>5</v>
      </c>
      <c r="S23" s="9"/>
      <c r="T23" s="25"/>
    </row>
    <row r="24" spans="1:20" ht="42" customHeight="1">
      <c r="A24" s="23">
        <v>43365</v>
      </c>
      <c r="B24" s="13">
        <v>6</v>
      </c>
      <c r="C24" s="12">
        <v>24</v>
      </c>
      <c r="D24" s="4"/>
      <c r="E24" s="10">
        <v>0</v>
      </c>
      <c r="F24" s="39">
        <v>2</v>
      </c>
      <c r="G24" s="41" t="s">
        <v>64</v>
      </c>
      <c r="H24" s="15">
        <v>18</v>
      </c>
      <c r="I24" s="4" t="s">
        <v>104</v>
      </c>
      <c r="J24" s="5" t="s">
        <v>65</v>
      </c>
      <c r="K24" s="6"/>
      <c r="L24" s="1">
        <v>1011</v>
      </c>
      <c r="M24" s="7" t="s">
        <v>412</v>
      </c>
      <c r="N24" s="8"/>
      <c r="O24" s="8">
        <v>11</v>
      </c>
      <c r="P24" s="9">
        <v>4</v>
      </c>
      <c r="Q24" s="8">
        <v>49</v>
      </c>
      <c r="R24" s="8">
        <v>11</v>
      </c>
      <c r="S24" s="9"/>
      <c r="T24" s="25"/>
    </row>
    <row r="25" spans="1:20" ht="42" customHeight="1">
      <c r="A25" s="23">
        <v>43366</v>
      </c>
      <c r="B25" s="13">
        <v>10</v>
      </c>
      <c r="C25" s="12">
        <v>24</v>
      </c>
      <c r="D25" s="4" t="s">
        <v>414</v>
      </c>
      <c r="E25" s="10">
        <v>11</v>
      </c>
      <c r="F25" s="39">
        <v>3</v>
      </c>
      <c r="G25" s="41" t="s">
        <v>57</v>
      </c>
      <c r="H25" s="15">
        <v>22</v>
      </c>
      <c r="I25" s="4" t="s">
        <v>54</v>
      </c>
      <c r="J25" s="5" t="s">
        <v>54</v>
      </c>
      <c r="K25" s="6"/>
      <c r="L25" s="1">
        <v>1005</v>
      </c>
      <c r="M25" s="7" t="s">
        <v>415</v>
      </c>
      <c r="N25" s="8" t="s">
        <v>61</v>
      </c>
      <c r="O25" s="8">
        <v>5</v>
      </c>
      <c r="P25" s="9">
        <v>7</v>
      </c>
      <c r="Q25" s="8">
        <v>68</v>
      </c>
      <c r="R25" s="8">
        <v>62</v>
      </c>
      <c r="S25" s="9" t="s">
        <v>56</v>
      </c>
      <c r="T25" s="25"/>
    </row>
    <row r="26" spans="1:20" ht="42" customHeight="1">
      <c r="A26" s="23">
        <v>43367</v>
      </c>
      <c r="B26" s="13">
        <v>11</v>
      </c>
      <c r="C26" s="12">
        <v>19</v>
      </c>
      <c r="D26" s="4"/>
      <c r="E26" s="10">
        <v>0</v>
      </c>
      <c r="F26" s="39">
        <v>4</v>
      </c>
      <c r="G26" s="41" t="s">
        <v>55</v>
      </c>
      <c r="H26" s="15">
        <v>34</v>
      </c>
      <c r="I26" s="4" t="s">
        <v>54</v>
      </c>
      <c r="J26" s="5" t="s">
        <v>54</v>
      </c>
      <c r="K26" s="6"/>
      <c r="L26" s="1">
        <v>1007</v>
      </c>
      <c r="M26" s="7" t="s">
        <v>416</v>
      </c>
      <c r="N26" s="8"/>
      <c r="O26" s="8">
        <v>4</v>
      </c>
      <c r="P26" s="9">
        <v>9</v>
      </c>
      <c r="Q26" s="8">
        <v>71</v>
      </c>
      <c r="R26" s="8">
        <v>72</v>
      </c>
      <c r="S26" s="9"/>
      <c r="T26" s="25"/>
    </row>
    <row r="27" spans="1:20" ht="42" customHeight="1">
      <c r="A27" s="23">
        <v>43368</v>
      </c>
      <c r="B27" s="13">
        <v>7</v>
      </c>
      <c r="C27" s="12">
        <v>16</v>
      </c>
      <c r="D27" s="4" t="s">
        <v>89</v>
      </c>
      <c r="E27" s="10">
        <v>15</v>
      </c>
      <c r="F27" s="39">
        <v>3</v>
      </c>
      <c r="G27" s="41" t="s">
        <v>57</v>
      </c>
      <c r="H27" s="15">
        <v>23</v>
      </c>
      <c r="I27" s="4" t="s">
        <v>58</v>
      </c>
      <c r="J27" s="5" t="s">
        <v>58</v>
      </c>
      <c r="K27" s="6"/>
      <c r="L27" s="1">
        <v>997</v>
      </c>
      <c r="M27" s="7" t="s">
        <v>417</v>
      </c>
      <c r="N27" s="8"/>
      <c r="O27" s="8"/>
      <c r="P27" s="9">
        <v>6</v>
      </c>
      <c r="Q27" s="8">
        <v>93</v>
      </c>
      <c r="R27" s="8">
        <v>99</v>
      </c>
      <c r="S27" s="9" t="s">
        <v>56</v>
      </c>
      <c r="T27" s="25"/>
    </row>
    <row r="28" spans="1:20" ht="42" customHeight="1">
      <c r="A28" s="23">
        <v>43369</v>
      </c>
      <c r="B28" s="13">
        <v>3</v>
      </c>
      <c r="C28" s="12">
        <v>7</v>
      </c>
      <c r="D28" s="4" t="s">
        <v>90</v>
      </c>
      <c r="E28" s="10">
        <v>43</v>
      </c>
      <c r="F28" s="39">
        <v>3</v>
      </c>
      <c r="G28" s="41" t="s">
        <v>66</v>
      </c>
      <c r="H28" s="15">
        <v>29</v>
      </c>
      <c r="I28" s="4" t="s">
        <v>58</v>
      </c>
      <c r="J28" s="5" t="s">
        <v>58</v>
      </c>
      <c r="K28" s="6"/>
      <c r="L28" s="1">
        <v>995</v>
      </c>
      <c r="M28" s="7" t="s">
        <v>418</v>
      </c>
      <c r="N28" s="8"/>
      <c r="O28" s="8"/>
      <c r="P28" s="9">
        <v>2</v>
      </c>
      <c r="Q28" s="8">
        <v>98</v>
      </c>
      <c r="R28" s="8">
        <v>99</v>
      </c>
      <c r="S28" s="9" t="s">
        <v>56</v>
      </c>
      <c r="T28" s="25"/>
    </row>
    <row r="29" spans="1:20" ht="42" customHeight="1">
      <c r="A29" s="23">
        <v>43370</v>
      </c>
      <c r="B29" s="13">
        <v>2</v>
      </c>
      <c r="C29" s="12">
        <v>10</v>
      </c>
      <c r="D29" s="4" t="s">
        <v>62</v>
      </c>
      <c r="E29" s="10">
        <v>0.5</v>
      </c>
      <c r="F29" s="39">
        <v>3</v>
      </c>
      <c r="G29" s="41" t="s">
        <v>55</v>
      </c>
      <c r="H29" s="15">
        <v>21</v>
      </c>
      <c r="I29" s="4" t="s">
        <v>54</v>
      </c>
      <c r="J29" s="5" t="s">
        <v>60</v>
      </c>
      <c r="K29" s="6"/>
      <c r="L29" s="1">
        <v>1004</v>
      </c>
      <c r="M29" s="7" t="s">
        <v>419</v>
      </c>
      <c r="N29" s="8"/>
      <c r="O29" s="8">
        <v>0.5</v>
      </c>
      <c r="P29" s="9">
        <v>1</v>
      </c>
      <c r="Q29" s="8">
        <v>85</v>
      </c>
      <c r="R29" s="8">
        <v>96</v>
      </c>
      <c r="S29" s="9" t="s">
        <v>56</v>
      </c>
      <c r="T29" s="25"/>
    </row>
    <row r="30" spans="1:20" ht="42" customHeight="1">
      <c r="A30" s="23">
        <v>43371</v>
      </c>
      <c r="B30" s="13">
        <v>1</v>
      </c>
      <c r="C30" s="12">
        <v>15</v>
      </c>
      <c r="D30" s="4" t="s">
        <v>180</v>
      </c>
      <c r="E30" s="10">
        <v>1.6</v>
      </c>
      <c r="F30" s="39">
        <v>2</v>
      </c>
      <c r="G30" s="41" t="s">
        <v>69</v>
      </c>
      <c r="H30" s="15">
        <v>18</v>
      </c>
      <c r="I30" s="4" t="s">
        <v>54</v>
      </c>
      <c r="J30" s="5" t="s">
        <v>54</v>
      </c>
      <c r="K30" s="6"/>
      <c r="L30" s="1">
        <v>1012</v>
      </c>
      <c r="M30" s="7" t="s">
        <v>420</v>
      </c>
      <c r="N30" s="8"/>
      <c r="O30" s="8">
        <v>5</v>
      </c>
      <c r="P30" s="9">
        <v>1</v>
      </c>
      <c r="Q30" s="8">
        <v>85</v>
      </c>
      <c r="R30" s="8">
        <v>58</v>
      </c>
      <c r="S30" s="9" t="s">
        <v>56</v>
      </c>
      <c r="T30" s="25"/>
    </row>
    <row r="31" spans="1:20" ht="42" customHeight="1">
      <c r="A31" s="23">
        <v>43372</v>
      </c>
      <c r="B31" s="13">
        <v>5</v>
      </c>
      <c r="C31" s="12">
        <v>14</v>
      </c>
      <c r="D31" s="4"/>
      <c r="E31" s="10">
        <v>0</v>
      </c>
      <c r="F31" s="39">
        <v>2</v>
      </c>
      <c r="G31" s="41" t="s">
        <v>74</v>
      </c>
      <c r="H31" s="15">
        <v>17</v>
      </c>
      <c r="I31" s="4" t="s">
        <v>58</v>
      </c>
      <c r="J31" s="5" t="s">
        <v>60</v>
      </c>
      <c r="K31" s="6"/>
      <c r="L31" s="1">
        <v>1017</v>
      </c>
      <c r="M31" s="7" t="s">
        <v>421</v>
      </c>
      <c r="N31" s="8"/>
      <c r="O31" s="8">
        <v>3</v>
      </c>
      <c r="P31" s="9">
        <v>3</v>
      </c>
      <c r="Q31" s="8">
        <v>78</v>
      </c>
      <c r="R31" s="8">
        <v>78</v>
      </c>
      <c r="S31" s="9"/>
      <c r="T31" s="25"/>
    </row>
    <row r="32" spans="1:20" ht="42" customHeight="1">
      <c r="A32" s="23">
        <v>43373</v>
      </c>
      <c r="B32" s="13">
        <v>5</v>
      </c>
      <c r="C32" s="12">
        <v>16</v>
      </c>
      <c r="D32" s="4"/>
      <c r="E32" s="10">
        <v>0</v>
      </c>
      <c r="F32" s="39">
        <v>2</v>
      </c>
      <c r="G32" s="41" t="s">
        <v>69</v>
      </c>
      <c r="H32" s="15">
        <v>18</v>
      </c>
      <c r="I32" s="4" t="s">
        <v>54</v>
      </c>
      <c r="J32" s="5" t="s">
        <v>54</v>
      </c>
      <c r="K32" s="6"/>
      <c r="L32" s="1">
        <v>1018</v>
      </c>
      <c r="M32" s="7" t="s">
        <v>422</v>
      </c>
      <c r="N32" s="8"/>
      <c r="O32" s="8">
        <v>6</v>
      </c>
      <c r="P32" s="9">
        <v>2</v>
      </c>
      <c r="Q32" s="8">
        <v>73</v>
      </c>
      <c r="R32" s="8">
        <v>55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13.216666666666667</v>
      </c>
      <c r="E100" s="83" t="s">
        <v>31</v>
      </c>
      <c r="F100" s="83"/>
      <c r="G100" s="83"/>
      <c r="H100" s="83"/>
      <c r="I100" s="17">
        <f>SUM(E3:E33)</f>
        <v>77.6</v>
      </c>
      <c r="J100" s="83" t="s">
        <v>38</v>
      </c>
      <c r="K100" s="83"/>
      <c r="L100" s="18">
        <f>SUM(O3:O33)</f>
        <v>192.5</v>
      </c>
    </row>
    <row r="101" spans="1:12" ht="30" customHeight="1">
      <c r="A101" s="83" t="s">
        <v>27</v>
      </c>
      <c r="B101" s="83"/>
      <c r="C101" s="83"/>
      <c r="D101" s="16">
        <f>AVERAGE(B3:B33)</f>
        <v>6.766666666666667</v>
      </c>
      <c r="E101" s="83" t="s">
        <v>32</v>
      </c>
      <c r="F101" s="83"/>
      <c r="G101" s="83"/>
      <c r="H101" s="83"/>
      <c r="I101" s="17">
        <f>AVERAGE(E3:E33)</f>
        <v>2.5866666666666664</v>
      </c>
      <c r="J101" s="83" t="s">
        <v>39</v>
      </c>
      <c r="K101" s="83"/>
      <c r="L101" s="18">
        <f>COUNTIF(R3:R33,"&lt;31")</f>
        <v>13</v>
      </c>
    </row>
    <row r="102" spans="1:12" ht="30" customHeight="1">
      <c r="A102" s="83" t="s">
        <v>28</v>
      </c>
      <c r="B102" s="83"/>
      <c r="C102" s="83"/>
      <c r="D102" s="16">
        <f>AVERAGE(C3:C33)</f>
        <v>19.666666666666668</v>
      </c>
      <c r="E102" s="83" t="s">
        <v>33</v>
      </c>
      <c r="F102" s="83"/>
      <c r="G102" s="83"/>
      <c r="H102" s="83"/>
      <c r="I102" s="17">
        <f>MAX(E3:E33)</f>
        <v>43</v>
      </c>
      <c r="J102" s="83" t="s">
        <v>41</v>
      </c>
      <c r="K102" s="83"/>
      <c r="L102" s="18">
        <f>COUNTIF(C3:C33,"&gt;19")</f>
        <v>17</v>
      </c>
    </row>
    <row r="103" spans="1:12" ht="30" customHeight="1">
      <c r="A103" s="83" t="s">
        <v>23</v>
      </c>
      <c r="B103" s="83"/>
      <c r="C103" s="83"/>
      <c r="D103" s="18">
        <f>MAX(B3:B33,C3:C33)</f>
        <v>27</v>
      </c>
      <c r="E103" s="83" t="s">
        <v>34</v>
      </c>
      <c r="F103" s="83"/>
      <c r="G103" s="83"/>
      <c r="H103" s="83"/>
      <c r="I103" s="18">
        <f>COUNTA(S3:S33)</f>
        <v>8</v>
      </c>
      <c r="J103" s="83" t="s">
        <v>37</v>
      </c>
      <c r="K103" s="83"/>
      <c r="L103" s="18">
        <f>COUNTA(N3:N33)</f>
        <v>1</v>
      </c>
    </row>
    <row r="104" spans="1:12" ht="30" customHeight="1">
      <c r="A104" s="83" t="s">
        <v>24</v>
      </c>
      <c r="B104" s="83"/>
      <c r="C104" s="83"/>
      <c r="D104" s="18">
        <f>MIN(B3:B33,C3:C33)</f>
        <v>1</v>
      </c>
      <c r="E104" s="83" t="s">
        <v>35</v>
      </c>
      <c r="F104" s="83"/>
      <c r="G104" s="83"/>
      <c r="H104" s="83"/>
      <c r="I104" s="18">
        <f>COUNTIF(S3:S33,"R")</f>
        <v>8</v>
      </c>
      <c r="J104" s="83" t="s">
        <v>45</v>
      </c>
      <c r="K104" s="83"/>
      <c r="L104" s="43">
        <f>AVERAGE(F3:F33)</f>
        <v>2.7</v>
      </c>
    </row>
    <row r="105" spans="1:12" ht="30" customHeight="1">
      <c r="A105" s="83" t="s">
        <v>26</v>
      </c>
      <c r="B105" s="83"/>
      <c r="C105" s="83"/>
      <c r="D105" s="18">
        <f>MAX(B3:B33)</f>
        <v>14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22.375</v>
      </c>
    </row>
    <row r="106" spans="1:12" ht="30" customHeight="1">
      <c r="A106" s="83" t="s">
        <v>25</v>
      </c>
      <c r="B106" s="83"/>
      <c r="C106" s="83"/>
      <c r="D106" s="18">
        <f>MIN(C3:C33)</f>
        <v>7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34</v>
      </c>
      <c r="J107" s="83" t="s">
        <v>48</v>
      </c>
      <c r="K107" s="83"/>
      <c r="L107" s="19"/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1030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0</v>
      </c>
      <c r="E109" s="83" t="s">
        <v>44</v>
      </c>
      <c r="F109" s="83"/>
      <c r="G109" s="83"/>
      <c r="H109" s="83"/>
      <c r="I109" s="18">
        <f>MIN(L3:L33)</f>
        <v>995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43374</v>
      </c>
      <c r="B3" s="13">
        <v>2</v>
      </c>
      <c r="C3" s="12">
        <v>19</v>
      </c>
      <c r="D3" s="4"/>
      <c r="E3" s="10">
        <v>0</v>
      </c>
      <c r="F3" s="39">
        <v>2</v>
      </c>
      <c r="G3" s="41" t="s">
        <v>69</v>
      </c>
      <c r="H3" s="15">
        <v>17</v>
      </c>
      <c r="I3" s="4" t="s">
        <v>54</v>
      </c>
      <c r="J3" s="5" t="s">
        <v>65</v>
      </c>
      <c r="K3" s="6"/>
      <c r="L3" s="1">
        <v>1005</v>
      </c>
      <c r="M3" s="7" t="s">
        <v>423</v>
      </c>
      <c r="N3" s="8"/>
      <c r="O3" s="8">
        <v>10</v>
      </c>
      <c r="P3" s="9">
        <v>1</v>
      </c>
      <c r="Q3" s="8">
        <v>67</v>
      </c>
      <c r="R3" s="20">
        <v>17</v>
      </c>
      <c r="S3" s="48"/>
      <c r="T3" s="24"/>
    </row>
    <row r="4" spans="1:20" ht="42" customHeight="1">
      <c r="A4" s="23">
        <v>43375</v>
      </c>
      <c r="B4" s="13">
        <v>5</v>
      </c>
      <c r="C4" s="12">
        <v>18</v>
      </c>
      <c r="D4" s="4"/>
      <c r="E4" s="10">
        <v>0</v>
      </c>
      <c r="F4" s="39">
        <v>4</v>
      </c>
      <c r="G4" s="41" t="s">
        <v>72</v>
      </c>
      <c r="H4" s="15">
        <v>31</v>
      </c>
      <c r="I4" s="4" t="s">
        <v>67</v>
      </c>
      <c r="J4" s="5" t="s">
        <v>54</v>
      </c>
      <c r="K4" s="6"/>
      <c r="L4" s="1">
        <v>998</v>
      </c>
      <c r="M4" s="7" t="s">
        <v>424</v>
      </c>
      <c r="N4" s="8"/>
      <c r="O4" s="8">
        <v>7.5</v>
      </c>
      <c r="P4" s="9">
        <v>3</v>
      </c>
      <c r="Q4" s="8">
        <v>69</v>
      </c>
      <c r="R4" s="8">
        <v>39</v>
      </c>
      <c r="S4" s="9"/>
      <c r="T4" s="25"/>
    </row>
    <row r="5" spans="1:20" ht="42" customHeight="1">
      <c r="A5" s="23">
        <v>43376</v>
      </c>
      <c r="B5" s="13">
        <v>12</v>
      </c>
      <c r="C5" s="12">
        <v>19</v>
      </c>
      <c r="D5" s="4" t="s">
        <v>425</v>
      </c>
      <c r="E5" s="10">
        <v>4</v>
      </c>
      <c r="F5" s="39">
        <v>4</v>
      </c>
      <c r="G5" s="41" t="s">
        <v>64</v>
      </c>
      <c r="H5" s="15">
        <v>32</v>
      </c>
      <c r="I5" s="4" t="s">
        <v>54</v>
      </c>
      <c r="J5" s="5" t="s">
        <v>54</v>
      </c>
      <c r="K5" s="6"/>
      <c r="L5" s="1">
        <v>991</v>
      </c>
      <c r="M5" s="7" t="s">
        <v>427</v>
      </c>
      <c r="N5" s="8"/>
      <c r="O5" s="8">
        <v>6</v>
      </c>
      <c r="P5" s="9">
        <v>10</v>
      </c>
      <c r="Q5" s="8">
        <v>71</v>
      </c>
      <c r="R5" s="8">
        <v>43</v>
      </c>
      <c r="S5" s="9" t="s">
        <v>56</v>
      </c>
      <c r="T5" s="25"/>
    </row>
    <row r="6" spans="1:20" ht="42" customHeight="1">
      <c r="A6" s="23">
        <v>43377</v>
      </c>
      <c r="B6" s="13">
        <v>5</v>
      </c>
      <c r="C6" s="12">
        <v>17</v>
      </c>
      <c r="D6" s="4" t="s">
        <v>426</v>
      </c>
      <c r="E6" s="10">
        <v>4.8</v>
      </c>
      <c r="F6" s="39">
        <v>3</v>
      </c>
      <c r="G6" s="41" t="s">
        <v>57</v>
      </c>
      <c r="H6" s="15">
        <v>28</v>
      </c>
      <c r="I6" s="4" t="s">
        <v>58</v>
      </c>
      <c r="J6" s="5" t="s">
        <v>65</v>
      </c>
      <c r="K6" s="6"/>
      <c r="L6" s="1">
        <v>1000</v>
      </c>
      <c r="M6" s="7" t="s">
        <v>428</v>
      </c>
      <c r="N6" s="8"/>
      <c r="O6" s="8">
        <v>8</v>
      </c>
      <c r="P6" s="9">
        <v>3</v>
      </c>
      <c r="Q6" s="8">
        <v>59</v>
      </c>
      <c r="R6" s="8">
        <v>28</v>
      </c>
      <c r="S6" s="9" t="s">
        <v>56</v>
      </c>
      <c r="T6" s="25"/>
    </row>
    <row r="7" spans="1:20" ht="42" customHeight="1">
      <c r="A7" s="23">
        <v>43378</v>
      </c>
      <c r="B7" s="13">
        <v>4</v>
      </c>
      <c r="C7" s="12">
        <v>13</v>
      </c>
      <c r="D7" s="4" t="s">
        <v>101</v>
      </c>
      <c r="E7" s="10">
        <v>2.5</v>
      </c>
      <c r="F7" s="39">
        <v>2</v>
      </c>
      <c r="G7" s="41" t="s">
        <v>55</v>
      </c>
      <c r="H7" s="15">
        <v>17</v>
      </c>
      <c r="I7" s="4" t="s">
        <v>54</v>
      </c>
      <c r="J7" s="5" t="s">
        <v>60</v>
      </c>
      <c r="K7" s="6"/>
      <c r="L7" s="1">
        <v>1005</v>
      </c>
      <c r="M7" s="7" t="s">
        <v>429</v>
      </c>
      <c r="N7" s="8"/>
      <c r="O7" s="8">
        <v>2.5</v>
      </c>
      <c r="P7" s="9">
        <v>3</v>
      </c>
      <c r="Q7" s="8">
        <v>82</v>
      </c>
      <c r="R7" s="8">
        <v>78</v>
      </c>
      <c r="S7" s="9" t="s">
        <v>56</v>
      </c>
      <c r="T7" s="25"/>
    </row>
    <row r="8" spans="1:20" ht="42" customHeight="1">
      <c r="A8" s="23">
        <v>43379</v>
      </c>
      <c r="B8" s="13">
        <v>8</v>
      </c>
      <c r="C8" s="12">
        <v>13</v>
      </c>
      <c r="D8" s="4" t="s">
        <v>430</v>
      </c>
      <c r="E8" s="10">
        <v>1.5</v>
      </c>
      <c r="F8" s="39">
        <v>4</v>
      </c>
      <c r="G8" s="41" t="s">
        <v>57</v>
      </c>
      <c r="H8" s="15">
        <v>35</v>
      </c>
      <c r="I8" s="4" t="s">
        <v>54</v>
      </c>
      <c r="J8" s="5" t="s">
        <v>60</v>
      </c>
      <c r="K8" s="6"/>
      <c r="L8" s="1">
        <v>1006</v>
      </c>
      <c r="M8" s="7" t="s">
        <v>98</v>
      </c>
      <c r="N8" s="8"/>
      <c r="O8" s="8">
        <v>1.5</v>
      </c>
      <c r="P8" s="9">
        <v>6</v>
      </c>
      <c r="Q8" s="8">
        <v>85</v>
      </c>
      <c r="R8" s="8">
        <v>90</v>
      </c>
      <c r="S8" s="9" t="s">
        <v>56</v>
      </c>
      <c r="T8" s="25"/>
    </row>
    <row r="9" spans="1:20" ht="42" customHeight="1">
      <c r="A9" s="23">
        <v>43380</v>
      </c>
      <c r="B9" s="13">
        <v>9</v>
      </c>
      <c r="C9" s="12">
        <v>13</v>
      </c>
      <c r="D9" s="4" t="s">
        <v>431</v>
      </c>
      <c r="E9" s="10">
        <v>3.5</v>
      </c>
      <c r="F9" s="39">
        <v>4</v>
      </c>
      <c r="G9" s="41" t="s">
        <v>57</v>
      </c>
      <c r="H9" s="15">
        <v>34</v>
      </c>
      <c r="I9" s="4" t="s">
        <v>54</v>
      </c>
      <c r="J9" s="5" t="s">
        <v>60</v>
      </c>
      <c r="K9" s="6"/>
      <c r="L9" s="1">
        <v>1014</v>
      </c>
      <c r="M9" s="7" t="s">
        <v>432</v>
      </c>
      <c r="N9" s="8"/>
      <c r="O9" s="8">
        <v>1.5</v>
      </c>
      <c r="P9" s="9">
        <v>6</v>
      </c>
      <c r="Q9" s="8">
        <v>88</v>
      </c>
      <c r="R9" s="8">
        <v>92</v>
      </c>
      <c r="S9" s="9" t="s">
        <v>56</v>
      </c>
      <c r="T9" s="25"/>
    </row>
    <row r="10" spans="1:20" ht="42" customHeight="1">
      <c r="A10" s="23">
        <v>43381</v>
      </c>
      <c r="B10" s="13">
        <v>7</v>
      </c>
      <c r="C10" s="12">
        <v>13</v>
      </c>
      <c r="D10" s="4"/>
      <c r="E10" s="10">
        <v>0</v>
      </c>
      <c r="F10" s="39">
        <v>4</v>
      </c>
      <c r="G10" s="41" t="s">
        <v>57</v>
      </c>
      <c r="H10" s="15">
        <v>33</v>
      </c>
      <c r="I10" s="4" t="s">
        <v>54</v>
      </c>
      <c r="J10" s="5" t="s">
        <v>60</v>
      </c>
      <c r="K10" s="6"/>
      <c r="L10" s="1">
        <v>1020</v>
      </c>
      <c r="M10" s="7" t="s">
        <v>433</v>
      </c>
      <c r="N10" s="8"/>
      <c r="O10" s="8">
        <v>1.5</v>
      </c>
      <c r="P10" s="9">
        <v>5</v>
      </c>
      <c r="Q10" s="8">
        <v>82</v>
      </c>
      <c r="R10" s="8">
        <v>86</v>
      </c>
      <c r="S10" s="9"/>
      <c r="T10" s="25"/>
    </row>
    <row r="11" spans="1:20" ht="42" customHeight="1">
      <c r="A11" s="23">
        <v>43382</v>
      </c>
      <c r="B11" s="13">
        <v>9</v>
      </c>
      <c r="C11" s="12">
        <v>14</v>
      </c>
      <c r="D11" s="4" t="s">
        <v>434</v>
      </c>
      <c r="E11" s="10">
        <v>2.6</v>
      </c>
      <c r="F11" s="39">
        <v>4</v>
      </c>
      <c r="G11" s="41" t="s">
        <v>69</v>
      </c>
      <c r="H11" s="15">
        <v>31</v>
      </c>
      <c r="I11" s="4" t="s">
        <v>58</v>
      </c>
      <c r="J11" s="5" t="s">
        <v>60</v>
      </c>
      <c r="K11" s="6"/>
      <c r="L11" s="1">
        <v>1018</v>
      </c>
      <c r="M11" s="7" t="s">
        <v>435</v>
      </c>
      <c r="N11" s="8"/>
      <c r="O11" s="8">
        <v>0.5</v>
      </c>
      <c r="P11" s="9">
        <v>8</v>
      </c>
      <c r="Q11" s="8">
        <v>87</v>
      </c>
      <c r="R11" s="8">
        <v>95</v>
      </c>
      <c r="S11" s="9" t="s">
        <v>56</v>
      </c>
      <c r="T11" s="25"/>
    </row>
    <row r="12" spans="1:20" ht="42" customHeight="1">
      <c r="A12" s="23">
        <v>43383</v>
      </c>
      <c r="B12" s="13">
        <v>2</v>
      </c>
      <c r="C12" s="12">
        <v>12</v>
      </c>
      <c r="D12" s="4" t="s">
        <v>436</v>
      </c>
      <c r="E12" s="10">
        <v>5.5</v>
      </c>
      <c r="F12" s="39">
        <v>3</v>
      </c>
      <c r="G12" s="41" t="s">
        <v>57</v>
      </c>
      <c r="H12" s="15">
        <v>22</v>
      </c>
      <c r="I12" s="4" t="s">
        <v>54</v>
      </c>
      <c r="J12" s="5" t="s">
        <v>60</v>
      </c>
      <c r="K12" s="6"/>
      <c r="L12" s="1">
        <v>1020</v>
      </c>
      <c r="M12" s="7" t="s">
        <v>437</v>
      </c>
      <c r="N12" s="8"/>
      <c r="O12" s="8">
        <v>1</v>
      </c>
      <c r="P12" s="9">
        <v>1</v>
      </c>
      <c r="Q12" s="8">
        <v>88</v>
      </c>
      <c r="R12" s="8">
        <v>92</v>
      </c>
      <c r="S12" s="9" t="s">
        <v>56</v>
      </c>
      <c r="T12" s="25"/>
    </row>
    <row r="13" spans="1:20" ht="42" customHeight="1">
      <c r="A13" s="23">
        <v>43384</v>
      </c>
      <c r="B13" s="13">
        <v>1</v>
      </c>
      <c r="C13" s="12">
        <v>9</v>
      </c>
      <c r="D13" s="4"/>
      <c r="E13" s="10">
        <v>0</v>
      </c>
      <c r="F13" s="39">
        <v>2</v>
      </c>
      <c r="G13" s="41" t="s">
        <v>57</v>
      </c>
      <c r="H13" s="15">
        <v>19</v>
      </c>
      <c r="I13" s="4" t="s">
        <v>67</v>
      </c>
      <c r="J13" s="5" t="s">
        <v>54</v>
      </c>
      <c r="K13" s="6"/>
      <c r="L13" s="1">
        <v>1019</v>
      </c>
      <c r="M13" s="7" t="s">
        <v>438</v>
      </c>
      <c r="N13" s="8"/>
      <c r="O13" s="8">
        <v>4</v>
      </c>
      <c r="P13" s="9">
        <v>0</v>
      </c>
      <c r="Q13" s="8">
        <v>75</v>
      </c>
      <c r="R13" s="8">
        <v>67</v>
      </c>
      <c r="S13" s="9"/>
      <c r="T13" s="25"/>
    </row>
    <row r="14" spans="1:20" ht="42" customHeight="1">
      <c r="A14" s="23">
        <v>43385</v>
      </c>
      <c r="B14" s="13">
        <v>1</v>
      </c>
      <c r="C14" s="12">
        <v>9</v>
      </c>
      <c r="D14" s="4" t="s">
        <v>59</v>
      </c>
      <c r="E14" s="10">
        <v>3.4</v>
      </c>
      <c r="F14" s="39">
        <v>2</v>
      </c>
      <c r="G14" s="41" t="s">
        <v>57</v>
      </c>
      <c r="H14" s="15">
        <v>18</v>
      </c>
      <c r="I14" s="4" t="s">
        <v>54</v>
      </c>
      <c r="J14" s="5" t="s">
        <v>60</v>
      </c>
      <c r="K14" s="6"/>
      <c r="L14" s="1">
        <v>1018</v>
      </c>
      <c r="M14" s="7" t="s">
        <v>439</v>
      </c>
      <c r="N14" s="8"/>
      <c r="O14" s="8">
        <v>1</v>
      </c>
      <c r="P14" s="9">
        <v>1</v>
      </c>
      <c r="Q14" s="8">
        <v>89</v>
      </c>
      <c r="R14" s="8">
        <v>94</v>
      </c>
      <c r="S14" s="9" t="s">
        <v>56</v>
      </c>
      <c r="T14" s="25"/>
    </row>
    <row r="15" spans="1:20" ht="42" customHeight="1">
      <c r="A15" s="23">
        <v>43386</v>
      </c>
      <c r="B15" s="13">
        <v>0</v>
      </c>
      <c r="C15" s="12">
        <v>8</v>
      </c>
      <c r="D15" s="4"/>
      <c r="E15" s="10">
        <v>0</v>
      </c>
      <c r="F15" s="39">
        <v>2</v>
      </c>
      <c r="G15" s="41" t="s">
        <v>74</v>
      </c>
      <c r="H15" s="15">
        <v>12</v>
      </c>
      <c r="I15" s="4" t="s">
        <v>440</v>
      </c>
      <c r="J15" s="5" t="s">
        <v>60</v>
      </c>
      <c r="K15" s="6"/>
      <c r="L15" s="1">
        <v>1013</v>
      </c>
      <c r="M15" s="7" t="s">
        <v>441</v>
      </c>
      <c r="N15" s="8"/>
      <c r="O15" s="8">
        <v>1</v>
      </c>
      <c r="P15" s="9">
        <v>-1</v>
      </c>
      <c r="Q15" s="8">
        <v>87</v>
      </c>
      <c r="R15" s="8">
        <v>95</v>
      </c>
      <c r="S15" s="9"/>
      <c r="T15" s="25"/>
    </row>
    <row r="16" spans="1:20" ht="42" customHeight="1">
      <c r="A16" s="23">
        <v>43387</v>
      </c>
      <c r="B16" s="13">
        <v>4</v>
      </c>
      <c r="C16" s="12">
        <v>7</v>
      </c>
      <c r="D16" s="4" t="s">
        <v>90</v>
      </c>
      <c r="E16" s="10">
        <v>58</v>
      </c>
      <c r="F16" s="39">
        <v>4</v>
      </c>
      <c r="G16" s="41" t="s">
        <v>74</v>
      </c>
      <c r="H16" s="15">
        <v>38</v>
      </c>
      <c r="I16" s="4" t="s">
        <v>58</v>
      </c>
      <c r="J16" s="5" t="s">
        <v>58</v>
      </c>
      <c r="K16" s="6"/>
      <c r="L16" s="1">
        <v>1006</v>
      </c>
      <c r="M16" s="7" t="s">
        <v>442</v>
      </c>
      <c r="N16" s="8"/>
      <c r="O16" s="8"/>
      <c r="P16" s="9">
        <v>3</v>
      </c>
      <c r="Q16" s="8">
        <v>97</v>
      </c>
      <c r="R16" s="8">
        <v>100</v>
      </c>
      <c r="S16" s="9" t="s">
        <v>56</v>
      </c>
      <c r="T16" s="25"/>
    </row>
    <row r="17" spans="1:20" ht="42" customHeight="1">
      <c r="A17" s="23">
        <v>43388</v>
      </c>
      <c r="B17" s="13">
        <v>6</v>
      </c>
      <c r="C17" s="12">
        <v>9</v>
      </c>
      <c r="D17" s="4" t="s">
        <v>443</v>
      </c>
      <c r="E17" s="10">
        <v>6</v>
      </c>
      <c r="F17" s="39">
        <v>3</v>
      </c>
      <c r="G17" s="41" t="s">
        <v>74</v>
      </c>
      <c r="H17" s="15">
        <v>22</v>
      </c>
      <c r="I17" s="4" t="s">
        <v>58</v>
      </c>
      <c r="J17" s="5" t="s">
        <v>58</v>
      </c>
      <c r="K17" s="6"/>
      <c r="L17" s="1">
        <v>1014</v>
      </c>
      <c r="M17" s="7" t="s">
        <v>444</v>
      </c>
      <c r="N17" s="8"/>
      <c r="O17" s="8"/>
      <c r="P17" s="9">
        <v>5</v>
      </c>
      <c r="Q17" s="8">
        <v>96</v>
      </c>
      <c r="R17" s="8">
        <v>100</v>
      </c>
      <c r="S17" s="9" t="s">
        <v>56</v>
      </c>
      <c r="T17" s="25"/>
    </row>
    <row r="18" spans="1:20" ht="42" customHeight="1">
      <c r="A18" s="23">
        <v>43389</v>
      </c>
      <c r="B18" s="13">
        <v>6</v>
      </c>
      <c r="C18" s="12">
        <v>9</v>
      </c>
      <c r="D18" s="4" t="s">
        <v>113</v>
      </c>
      <c r="E18" s="47">
        <v>6.5</v>
      </c>
      <c r="F18" s="39">
        <v>3</v>
      </c>
      <c r="G18" s="41" t="s">
        <v>63</v>
      </c>
      <c r="H18" s="15">
        <v>23</v>
      </c>
      <c r="I18" s="4" t="s">
        <v>58</v>
      </c>
      <c r="J18" s="5" t="s">
        <v>58</v>
      </c>
      <c r="K18" s="6"/>
      <c r="L18" s="1">
        <v>1011</v>
      </c>
      <c r="M18" s="7" t="s">
        <v>445</v>
      </c>
      <c r="N18" s="8"/>
      <c r="O18" s="8"/>
      <c r="P18" s="9">
        <v>5</v>
      </c>
      <c r="Q18" s="8">
        <v>96</v>
      </c>
      <c r="R18" s="8">
        <v>99</v>
      </c>
      <c r="S18" s="9" t="s">
        <v>56</v>
      </c>
      <c r="T18" s="25"/>
    </row>
    <row r="19" spans="1:20" ht="42" customHeight="1">
      <c r="A19" s="23">
        <v>43390</v>
      </c>
      <c r="B19" s="13">
        <v>5</v>
      </c>
      <c r="C19" s="12">
        <v>9</v>
      </c>
      <c r="D19" s="4" t="s">
        <v>59</v>
      </c>
      <c r="E19" s="10">
        <v>11.5</v>
      </c>
      <c r="F19" s="39">
        <v>2</v>
      </c>
      <c r="G19" s="41" t="s">
        <v>74</v>
      </c>
      <c r="H19" s="15">
        <v>18</v>
      </c>
      <c r="I19" s="4" t="s">
        <v>58</v>
      </c>
      <c r="J19" s="5" t="s">
        <v>60</v>
      </c>
      <c r="K19" s="6"/>
      <c r="L19" s="1">
        <v>1019</v>
      </c>
      <c r="M19" s="7" t="s">
        <v>446</v>
      </c>
      <c r="N19" s="8"/>
      <c r="O19" s="8">
        <v>1</v>
      </c>
      <c r="P19" s="9">
        <v>2</v>
      </c>
      <c r="Q19" s="8">
        <v>95</v>
      </c>
      <c r="R19" s="8">
        <v>94</v>
      </c>
      <c r="S19" s="9" t="s">
        <v>56</v>
      </c>
      <c r="T19" s="25"/>
    </row>
    <row r="20" spans="1:20" ht="42" customHeight="1">
      <c r="A20" s="23">
        <v>43391</v>
      </c>
      <c r="B20" s="13">
        <v>5</v>
      </c>
      <c r="C20" s="12">
        <v>9</v>
      </c>
      <c r="D20" s="4" t="s">
        <v>447</v>
      </c>
      <c r="E20" s="10">
        <v>1.2</v>
      </c>
      <c r="F20" s="39">
        <v>4</v>
      </c>
      <c r="G20" s="41" t="s">
        <v>57</v>
      </c>
      <c r="H20" s="15">
        <v>32</v>
      </c>
      <c r="I20" s="4" t="s">
        <v>58</v>
      </c>
      <c r="J20" s="5" t="s">
        <v>60</v>
      </c>
      <c r="K20" s="6"/>
      <c r="L20" s="1">
        <v>1022</v>
      </c>
      <c r="M20" s="7" t="s">
        <v>448</v>
      </c>
      <c r="N20" s="8"/>
      <c r="O20" s="8">
        <v>0.5</v>
      </c>
      <c r="P20" s="9">
        <v>4</v>
      </c>
      <c r="Q20" s="8">
        <v>89</v>
      </c>
      <c r="R20" s="8">
        <v>97</v>
      </c>
      <c r="S20" s="9" t="s">
        <v>56</v>
      </c>
      <c r="T20" s="25"/>
    </row>
    <row r="21" spans="1:20" ht="42" customHeight="1">
      <c r="A21" s="23">
        <v>43392</v>
      </c>
      <c r="B21" s="13">
        <v>1</v>
      </c>
      <c r="C21" s="12">
        <v>9</v>
      </c>
      <c r="D21" s="4" t="s">
        <v>92</v>
      </c>
      <c r="E21" s="10">
        <v>2</v>
      </c>
      <c r="F21" s="39">
        <v>2</v>
      </c>
      <c r="G21" s="41" t="s">
        <v>57</v>
      </c>
      <c r="H21" s="15">
        <v>19</v>
      </c>
      <c r="I21" s="4" t="s">
        <v>58</v>
      </c>
      <c r="J21" s="5" t="s">
        <v>60</v>
      </c>
      <c r="K21" s="6"/>
      <c r="L21" s="1">
        <v>1024</v>
      </c>
      <c r="M21" s="7" t="s">
        <v>449</v>
      </c>
      <c r="N21" s="8"/>
      <c r="O21" s="8">
        <v>1</v>
      </c>
      <c r="P21" s="9">
        <v>1</v>
      </c>
      <c r="Q21" s="8">
        <v>87</v>
      </c>
      <c r="R21" s="8">
        <v>94</v>
      </c>
      <c r="S21" s="9" t="s">
        <v>56</v>
      </c>
      <c r="T21" s="25"/>
    </row>
    <row r="22" spans="1:20" ht="42" customHeight="1">
      <c r="A22" s="23">
        <v>43393</v>
      </c>
      <c r="B22" s="13">
        <v>-1</v>
      </c>
      <c r="C22" s="12">
        <v>11</v>
      </c>
      <c r="D22" s="4"/>
      <c r="E22" s="10">
        <v>0</v>
      </c>
      <c r="F22" s="39">
        <v>4</v>
      </c>
      <c r="G22" s="41" t="s">
        <v>55</v>
      </c>
      <c r="H22" s="15">
        <v>34</v>
      </c>
      <c r="I22" s="4" t="s">
        <v>67</v>
      </c>
      <c r="J22" s="5" t="s">
        <v>54</v>
      </c>
      <c r="K22" s="6"/>
      <c r="L22" s="1">
        <v>1017</v>
      </c>
      <c r="M22" s="7" t="s">
        <v>450</v>
      </c>
      <c r="N22" s="8"/>
      <c r="O22" s="8">
        <v>3</v>
      </c>
      <c r="P22" s="9">
        <v>-2</v>
      </c>
      <c r="Q22" s="8">
        <v>78</v>
      </c>
      <c r="R22" s="8">
        <v>69</v>
      </c>
      <c r="S22" s="9"/>
      <c r="T22" s="25"/>
    </row>
    <row r="23" spans="1:20" ht="42" customHeight="1">
      <c r="A23" s="23">
        <v>43394</v>
      </c>
      <c r="B23" s="13">
        <v>7</v>
      </c>
      <c r="C23" s="12">
        <v>15</v>
      </c>
      <c r="D23" s="4"/>
      <c r="E23" s="10">
        <v>0</v>
      </c>
      <c r="F23" s="39">
        <v>3</v>
      </c>
      <c r="G23" s="41" t="s">
        <v>55</v>
      </c>
      <c r="H23" s="15">
        <v>29</v>
      </c>
      <c r="I23" s="4" t="s">
        <v>54</v>
      </c>
      <c r="J23" s="5" t="s">
        <v>60</v>
      </c>
      <c r="K23" s="6"/>
      <c r="L23" s="1">
        <v>1012</v>
      </c>
      <c r="M23" s="7" t="s">
        <v>451</v>
      </c>
      <c r="N23" s="8"/>
      <c r="O23" s="8">
        <v>2</v>
      </c>
      <c r="P23" s="9">
        <v>6</v>
      </c>
      <c r="Q23" s="8">
        <v>75</v>
      </c>
      <c r="R23" s="8">
        <v>82</v>
      </c>
      <c r="S23" s="9"/>
      <c r="T23" s="25"/>
    </row>
    <row r="24" spans="1:20" ht="42" customHeight="1">
      <c r="A24" s="23">
        <v>43395</v>
      </c>
      <c r="B24" s="13">
        <v>9</v>
      </c>
      <c r="C24" s="12">
        <v>18</v>
      </c>
      <c r="D24" s="4"/>
      <c r="E24" s="10">
        <v>0</v>
      </c>
      <c r="F24" s="39">
        <v>3</v>
      </c>
      <c r="G24" s="41" t="s">
        <v>57</v>
      </c>
      <c r="H24" s="15">
        <v>28</v>
      </c>
      <c r="I24" s="4" t="s">
        <v>54</v>
      </c>
      <c r="J24" s="5" t="s">
        <v>54</v>
      </c>
      <c r="K24" s="6"/>
      <c r="L24" s="1">
        <v>1015</v>
      </c>
      <c r="M24" s="7" t="s">
        <v>452</v>
      </c>
      <c r="N24" s="8"/>
      <c r="O24" s="8">
        <v>6</v>
      </c>
      <c r="P24" s="9">
        <v>7</v>
      </c>
      <c r="Q24" s="8">
        <v>76</v>
      </c>
      <c r="R24" s="8">
        <v>37</v>
      </c>
      <c r="S24" s="9"/>
      <c r="T24" s="25"/>
    </row>
    <row r="25" spans="1:20" ht="42" customHeight="1">
      <c r="A25" s="23">
        <v>43396</v>
      </c>
      <c r="B25" s="13">
        <v>11</v>
      </c>
      <c r="C25" s="12">
        <v>16</v>
      </c>
      <c r="D25" s="4" t="s">
        <v>59</v>
      </c>
      <c r="E25" s="10">
        <v>8.2</v>
      </c>
      <c r="F25" s="39">
        <v>3</v>
      </c>
      <c r="G25" s="41" t="s">
        <v>57</v>
      </c>
      <c r="H25" s="15">
        <v>27</v>
      </c>
      <c r="I25" s="4" t="s">
        <v>58</v>
      </c>
      <c r="J25" s="5" t="s">
        <v>60</v>
      </c>
      <c r="K25" s="6"/>
      <c r="L25" s="1">
        <v>1011</v>
      </c>
      <c r="M25" s="7" t="s">
        <v>453</v>
      </c>
      <c r="N25" s="8"/>
      <c r="O25" s="8">
        <v>1</v>
      </c>
      <c r="P25" s="9">
        <v>9</v>
      </c>
      <c r="Q25" s="8">
        <v>81</v>
      </c>
      <c r="R25" s="8">
        <v>91</v>
      </c>
      <c r="S25" s="9" t="s">
        <v>56</v>
      </c>
      <c r="T25" s="25"/>
    </row>
    <row r="26" spans="1:20" ht="42" customHeight="1">
      <c r="A26" s="23">
        <v>43397</v>
      </c>
      <c r="B26" s="13">
        <v>6</v>
      </c>
      <c r="C26" s="12">
        <v>16</v>
      </c>
      <c r="D26" s="4"/>
      <c r="E26" s="10">
        <v>0</v>
      </c>
      <c r="F26" s="39">
        <v>3</v>
      </c>
      <c r="G26" s="41" t="s">
        <v>57</v>
      </c>
      <c r="H26" s="15">
        <v>28</v>
      </c>
      <c r="I26" s="4" t="s">
        <v>58</v>
      </c>
      <c r="J26" s="5" t="s">
        <v>65</v>
      </c>
      <c r="K26" s="6"/>
      <c r="L26" s="1">
        <v>1016</v>
      </c>
      <c r="M26" s="7" t="s">
        <v>454</v>
      </c>
      <c r="N26" s="8"/>
      <c r="O26" s="8">
        <v>8</v>
      </c>
      <c r="P26" s="9">
        <v>5</v>
      </c>
      <c r="Q26" s="8">
        <v>78</v>
      </c>
      <c r="R26" s="8">
        <v>29</v>
      </c>
      <c r="S26" s="9"/>
      <c r="T26" s="25"/>
    </row>
    <row r="27" spans="1:20" ht="42" customHeight="1">
      <c r="A27" s="23">
        <v>43398</v>
      </c>
      <c r="B27" s="13">
        <v>5</v>
      </c>
      <c r="C27" s="12">
        <v>14</v>
      </c>
      <c r="D27" s="4"/>
      <c r="E27" s="10">
        <v>0</v>
      </c>
      <c r="F27" s="39">
        <v>4</v>
      </c>
      <c r="G27" s="41" t="s">
        <v>73</v>
      </c>
      <c r="H27" s="15">
        <v>34</v>
      </c>
      <c r="I27" s="4" t="s">
        <v>67</v>
      </c>
      <c r="J27" s="5" t="s">
        <v>65</v>
      </c>
      <c r="K27" s="6"/>
      <c r="L27" s="1">
        <v>1009</v>
      </c>
      <c r="M27" s="7" t="s">
        <v>455</v>
      </c>
      <c r="N27" s="8"/>
      <c r="O27" s="8">
        <v>7</v>
      </c>
      <c r="P27" s="9">
        <v>3</v>
      </c>
      <c r="Q27" s="8">
        <v>79</v>
      </c>
      <c r="R27" s="8">
        <v>25</v>
      </c>
      <c r="S27" s="9"/>
      <c r="T27" s="25"/>
    </row>
    <row r="28" spans="1:20" ht="42" customHeight="1">
      <c r="A28" s="23">
        <v>43399</v>
      </c>
      <c r="B28" s="13">
        <v>7</v>
      </c>
      <c r="C28" s="12">
        <v>11</v>
      </c>
      <c r="D28" s="4" t="s">
        <v>456</v>
      </c>
      <c r="E28" s="10">
        <v>1</v>
      </c>
      <c r="F28" s="39">
        <v>3</v>
      </c>
      <c r="G28" s="41" t="s">
        <v>57</v>
      </c>
      <c r="H28" s="15">
        <v>22</v>
      </c>
      <c r="I28" s="4" t="s">
        <v>54</v>
      </c>
      <c r="J28" s="5" t="s">
        <v>58</v>
      </c>
      <c r="K28" s="6"/>
      <c r="L28" s="1">
        <v>1002</v>
      </c>
      <c r="M28" s="7" t="s">
        <v>457</v>
      </c>
      <c r="N28" s="8"/>
      <c r="O28" s="8"/>
      <c r="P28" s="9">
        <v>4</v>
      </c>
      <c r="Q28" s="8">
        <v>89</v>
      </c>
      <c r="R28" s="8">
        <v>98</v>
      </c>
      <c r="S28" s="9" t="s">
        <v>56</v>
      </c>
      <c r="T28" s="25"/>
    </row>
    <row r="29" spans="1:20" ht="42" customHeight="1">
      <c r="A29" s="23">
        <v>43400</v>
      </c>
      <c r="B29" s="13">
        <v>5</v>
      </c>
      <c r="C29" s="12">
        <v>10</v>
      </c>
      <c r="D29" s="4"/>
      <c r="E29" s="10">
        <v>0</v>
      </c>
      <c r="F29" s="39">
        <v>3</v>
      </c>
      <c r="G29" s="41" t="s">
        <v>57</v>
      </c>
      <c r="H29" s="15">
        <v>27</v>
      </c>
      <c r="I29" s="4" t="s">
        <v>58</v>
      </c>
      <c r="J29" s="5" t="s">
        <v>60</v>
      </c>
      <c r="K29" s="6"/>
      <c r="L29" s="1">
        <v>1012</v>
      </c>
      <c r="M29" s="7" t="s">
        <v>458</v>
      </c>
      <c r="N29" s="8"/>
      <c r="O29" s="8">
        <v>1.5</v>
      </c>
      <c r="P29" s="9">
        <v>3</v>
      </c>
      <c r="Q29" s="8">
        <v>78</v>
      </c>
      <c r="R29" s="8">
        <v>83</v>
      </c>
      <c r="S29" s="9"/>
      <c r="T29" s="25"/>
    </row>
    <row r="30" spans="1:20" ht="42" customHeight="1">
      <c r="A30" s="23">
        <v>43401</v>
      </c>
      <c r="B30" s="13">
        <v>5</v>
      </c>
      <c r="C30" s="12">
        <v>12</v>
      </c>
      <c r="D30" s="4" t="s">
        <v>75</v>
      </c>
      <c r="E30" s="10">
        <v>0.6</v>
      </c>
      <c r="F30" s="39">
        <v>3</v>
      </c>
      <c r="G30" s="41" t="s">
        <v>57</v>
      </c>
      <c r="H30" s="15">
        <v>26</v>
      </c>
      <c r="I30" s="4" t="s">
        <v>54</v>
      </c>
      <c r="J30" s="5" t="s">
        <v>60</v>
      </c>
      <c r="K30" s="6"/>
      <c r="L30" s="1">
        <v>1014</v>
      </c>
      <c r="M30" s="7" t="s">
        <v>459</v>
      </c>
      <c r="N30" s="8"/>
      <c r="O30" s="8">
        <v>1</v>
      </c>
      <c r="P30" s="9">
        <v>3</v>
      </c>
      <c r="Q30" s="8">
        <v>87</v>
      </c>
      <c r="R30" s="8">
        <v>92</v>
      </c>
      <c r="S30" s="9" t="s">
        <v>56</v>
      </c>
      <c r="T30" s="25"/>
    </row>
    <row r="31" spans="1:20" ht="42" customHeight="1">
      <c r="A31" s="23">
        <v>43402</v>
      </c>
      <c r="B31" s="13">
        <v>3</v>
      </c>
      <c r="C31" s="12">
        <v>10</v>
      </c>
      <c r="D31" s="4" t="s">
        <v>59</v>
      </c>
      <c r="E31" s="10">
        <v>5</v>
      </c>
      <c r="F31" s="39">
        <v>4</v>
      </c>
      <c r="G31" s="41" t="s">
        <v>57</v>
      </c>
      <c r="H31" s="15">
        <v>34</v>
      </c>
      <c r="I31" s="4" t="s">
        <v>54</v>
      </c>
      <c r="J31" s="5" t="s">
        <v>60</v>
      </c>
      <c r="K31" s="6"/>
      <c r="L31" s="1">
        <v>1020</v>
      </c>
      <c r="M31" s="7" t="s">
        <v>460</v>
      </c>
      <c r="N31" s="8"/>
      <c r="O31" s="8">
        <v>1.5</v>
      </c>
      <c r="P31" s="9">
        <v>2</v>
      </c>
      <c r="Q31" s="8">
        <v>88</v>
      </c>
      <c r="R31" s="8">
        <v>94</v>
      </c>
      <c r="S31" s="9" t="s">
        <v>56</v>
      </c>
      <c r="T31" s="25"/>
    </row>
    <row r="32" spans="1:20" ht="42" customHeight="1">
      <c r="A32" s="23">
        <v>43403</v>
      </c>
      <c r="B32" s="13">
        <v>6</v>
      </c>
      <c r="C32" s="12">
        <v>11</v>
      </c>
      <c r="D32" s="4" t="s">
        <v>461</v>
      </c>
      <c r="E32" s="10">
        <v>21</v>
      </c>
      <c r="F32" s="39">
        <v>4</v>
      </c>
      <c r="G32" s="41" t="s">
        <v>57</v>
      </c>
      <c r="H32" s="15">
        <v>32</v>
      </c>
      <c r="I32" s="4" t="s">
        <v>58</v>
      </c>
      <c r="J32" s="5" t="s">
        <v>58</v>
      </c>
      <c r="K32" s="6"/>
      <c r="L32" s="1">
        <v>1018</v>
      </c>
      <c r="M32" s="7" t="s">
        <v>462</v>
      </c>
      <c r="N32" s="8"/>
      <c r="O32" s="8"/>
      <c r="P32" s="9">
        <v>5</v>
      </c>
      <c r="Q32" s="8">
        <v>96</v>
      </c>
      <c r="R32" s="8">
        <v>100</v>
      </c>
      <c r="S32" s="9" t="s">
        <v>56</v>
      </c>
      <c r="T32" s="25"/>
    </row>
    <row r="33" spans="1:20" ht="42" customHeight="1">
      <c r="A33" s="26">
        <v>43404</v>
      </c>
      <c r="B33" s="27">
        <v>8</v>
      </c>
      <c r="C33" s="28">
        <v>12</v>
      </c>
      <c r="D33" s="29" t="s">
        <v>100</v>
      </c>
      <c r="E33" s="30">
        <v>7</v>
      </c>
      <c r="F33" s="40">
        <v>3</v>
      </c>
      <c r="G33" s="42" t="s">
        <v>57</v>
      </c>
      <c r="H33" s="31">
        <v>26</v>
      </c>
      <c r="I33" s="29" t="s">
        <v>58</v>
      </c>
      <c r="J33" s="32" t="s">
        <v>58</v>
      </c>
      <c r="K33" s="33"/>
      <c r="L33" s="34">
        <v>1024</v>
      </c>
      <c r="M33" s="35" t="s">
        <v>463</v>
      </c>
      <c r="N33" s="36"/>
      <c r="O33" s="36"/>
      <c r="P33" s="37">
        <v>6</v>
      </c>
      <c r="Q33" s="36">
        <v>95</v>
      </c>
      <c r="R33" s="36">
        <v>98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8.838709677419354</v>
      </c>
      <c r="E100" s="83" t="s">
        <v>31</v>
      </c>
      <c r="F100" s="83"/>
      <c r="G100" s="83"/>
      <c r="H100" s="83"/>
      <c r="I100" s="17">
        <f>SUM(E3:E33)</f>
        <v>155.8</v>
      </c>
      <c r="J100" s="83" t="s">
        <v>38</v>
      </c>
      <c r="K100" s="83"/>
      <c r="L100" s="18">
        <f>SUM(O3:O33)</f>
        <v>79.5</v>
      </c>
    </row>
    <row r="101" spans="1:12" ht="30" customHeight="1">
      <c r="A101" s="83" t="s">
        <v>27</v>
      </c>
      <c r="B101" s="83"/>
      <c r="C101" s="83"/>
      <c r="D101" s="16">
        <f>AVERAGE(B3:B33)</f>
        <v>5.258064516129032</v>
      </c>
      <c r="E101" s="83" t="s">
        <v>32</v>
      </c>
      <c r="F101" s="83"/>
      <c r="G101" s="83"/>
      <c r="H101" s="83"/>
      <c r="I101" s="17">
        <f>AVERAGE(E3:E33)</f>
        <v>5.025806451612904</v>
      </c>
      <c r="J101" s="83" t="s">
        <v>39</v>
      </c>
      <c r="K101" s="83"/>
      <c r="L101" s="18">
        <f>COUNTIF(R3:R33,"&lt;31")</f>
        <v>4</v>
      </c>
    </row>
    <row r="102" spans="1:12" ht="30" customHeight="1">
      <c r="A102" s="83" t="s">
        <v>28</v>
      </c>
      <c r="B102" s="83"/>
      <c r="C102" s="83"/>
      <c r="D102" s="16">
        <f>AVERAGE(C3:C33)</f>
        <v>12.419354838709678</v>
      </c>
      <c r="E102" s="83" t="s">
        <v>33</v>
      </c>
      <c r="F102" s="83"/>
      <c r="G102" s="83"/>
      <c r="H102" s="83"/>
      <c r="I102" s="17">
        <f>MAX(E3:E33)</f>
        <v>58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19</v>
      </c>
      <c r="E103" s="83" t="s">
        <v>34</v>
      </c>
      <c r="F103" s="83"/>
      <c r="G103" s="83"/>
      <c r="H103" s="83"/>
      <c r="I103" s="18">
        <f>COUNTA(S3:S33)</f>
        <v>20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-1</v>
      </c>
      <c r="E104" s="83" t="s">
        <v>35</v>
      </c>
      <c r="F104" s="83"/>
      <c r="G104" s="83"/>
      <c r="H104" s="83"/>
      <c r="I104" s="18">
        <f>COUNTIF(S3:S33,"R")</f>
        <v>20</v>
      </c>
      <c r="J104" s="83" t="s">
        <v>45</v>
      </c>
      <c r="K104" s="83"/>
      <c r="L104" s="43">
        <f>AVERAGE(F3:F33)</f>
        <v>3.161290322580645</v>
      </c>
    </row>
    <row r="105" spans="1:12" ht="30" customHeight="1">
      <c r="A105" s="83" t="s">
        <v>26</v>
      </c>
      <c r="B105" s="83"/>
      <c r="C105" s="83"/>
      <c r="D105" s="18">
        <f>MAX(B3:B33)</f>
        <v>12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26.70967741935484</v>
      </c>
    </row>
    <row r="106" spans="1:12" ht="30" customHeight="1">
      <c r="A106" s="83" t="s">
        <v>25</v>
      </c>
      <c r="B106" s="83"/>
      <c r="C106" s="83"/>
      <c r="D106" s="18">
        <f>MIN(C3:C33)</f>
        <v>7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2</v>
      </c>
      <c r="E107" s="83" t="s">
        <v>42</v>
      </c>
      <c r="F107" s="83"/>
      <c r="G107" s="83"/>
      <c r="H107" s="83"/>
      <c r="I107" s="17">
        <f>MAX(H3:H33)</f>
        <v>38</v>
      </c>
      <c r="J107" s="83" t="s">
        <v>48</v>
      </c>
      <c r="K107" s="83"/>
      <c r="L107" s="19">
        <v>77.7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1024</v>
      </c>
      <c r="J108" s="83" t="s">
        <v>49</v>
      </c>
      <c r="K108" s="83"/>
      <c r="L108" s="19">
        <v>0</v>
      </c>
    </row>
    <row r="109" spans="1:12" ht="30" customHeight="1">
      <c r="A109" s="83" t="s">
        <v>40</v>
      </c>
      <c r="B109" s="83"/>
      <c r="C109" s="83"/>
      <c r="D109" s="18">
        <f>MIN(P3:P33)</f>
        <v>-2</v>
      </c>
      <c r="E109" s="83" t="s">
        <v>44</v>
      </c>
      <c r="F109" s="83"/>
      <c r="G109" s="83"/>
      <c r="H109" s="83"/>
      <c r="I109" s="18">
        <f>MIN(L3:L33)</f>
        <v>991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43405</v>
      </c>
      <c r="B3" s="13">
        <v>8</v>
      </c>
      <c r="C3" s="12">
        <v>13</v>
      </c>
      <c r="D3" s="4" t="s">
        <v>59</v>
      </c>
      <c r="E3" s="10">
        <v>1.6</v>
      </c>
      <c r="F3" s="39">
        <v>3</v>
      </c>
      <c r="G3" s="41" t="s">
        <v>57</v>
      </c>
      <c r="H3" s="15">
        <v>21</v>
      </c>
      <c r="I3" s="4" t="s">
        <v>54</v>
      </c>
      <c r="J3" s="5" t="s">
        <v>58</v>
      </c>
      <c r="K3" s="6"/>
      <c r="L3" s="1">
        <v>1016</v>
      </c>
      <c r="M3" s="7" t="s">
        <v>464</v>
      </c>
      <c r="N3" s="8"/>
      <c r="O3" s="8"/>
      <c r="P3" s="9">
        <v>7</v>
      </c>
      <c r="Q3" s="8">
        <v>88</v>
      </c>
      <c r="R3" s="20">
        <v>100</v>
      </c>
      <c r="S3" s="48" t="s">
        <v>56</v>
      </c>
      <c r="T3" s="24"/>
    </row>
    <row r="4" spans="1:20" ht="42" customHeight="1">
      <c r="A4" s="23">
        <v>43406</v>
      </c>
      <c r="B4" s="13">
        <v>13</v>
      </c>
      <c r="C4" s="12">
        <v>17</v>
      </c>
      <c r="D4" s="4" t="s">
        <v>75</v>
      </c>
      <c r="E4" s="10">
        <v>1</v>
      </c>
      <c r="F4" s="39">
        <v>4</v>
      </c>
      <c r="G4" s="41" t="s">
        <v>73</v>
      </c>
      <c r="H4" s="15">
        <v>35</v>
      </c>
      <c r="I4" s="4" t="s">
        <v>54</v>
      </c>
      <c r="J4" s="5" t="s">
        <v>60</v>
      </c>
      <c r="K4" s="6"/>
      <c r="L4" s="1">
        <v>1013</v>
      </c>
      <c r="M4" s="7" t="s">
        <v>465</v>
      </c>
      <c r="N4" s="8"/>
      <c r="O4" s="8">
        <v>1</v>
      </c>
      <c r="P4" s="9">
        <v>11</v>
      </c>
      <c r="Q4" s="8">
        <v>87</v>
      </c>
      <c r="R4" s="8">
        <v>93</v>
      </c>
      <c r="S4" s="9" t="s">
        <v>56</v>
      </c>
      <c r="T4" s="25"/>
    </row>
    <row r="5" spans="1:20" ht="42" customHeight="1">
      <c r="A5" s="23">
        <v>43407</v>
      </c>
      <c r="B5" s="13">
        <v>8</v>
      </c>
      <c r="C5" s="12">
        <v>15</v>
      </c>
      <c r="D5" s="4"/>
      <c r="E5" s="10">
        <v>0</v>
      </c>
      <c r="F5" s="39">
        <v>3</v>
      </c>
      <c r="G5" s="41" t="s">
        <v>66</v>
      </c>
      <c r="H5" s="15">
        <v>27</v>
      </c>
      <c r="I5" s="4" t="s">
        <v>54</v>
      </c>
      <c r="J5" s="5" t="s">
        <v>60</v>
      </c>
      <c r="K5" s="6"/>
      <c r="L5" s="1">
        <v>1022</v>
      </c>
      <c r="M5" s="7" t="s">
        <v>466</v>
      </c>
      <c r="N5" s="8"/>
      <c r="O5" s="8">
        <v>2.5</v>
      </c>
      <c r="P5" s="9">
        <v>6</v>
      </c>
      <c r="Q5" s="8">
        <v>85</v>
      </c>
      <c r="R5" s="8">
        <v>72</v>
      </c>
      <c r="S5" s="9"/>
      <c r="T5" s="25"/>
    </row>
    <row r="6" spans="1:20" ht="42" customHeight="1">
      <c r="A6" s="23">
        <v>43408</v>
      </c>
      <c r="B6" s="13">
        <v>4</v>
      </c>
      <c r="C6" s="12">
        <v>8</v>
      </c>
      <c r="D6" s="4" t="s">
        <v>62</v>
      </c>
      <c r="E6" s="10">
        <v>0.3</v>
      </c>
      <c r="F6" s="39">
        <v>3</v>
      </c>
      <c r="G6" s="41" t="s">
        <v>74</v>
      </c>
      <c r="H6" s="15">
        <v>21</v>
      </c>
      <c r="I6" s="4" t="s">
        <v>58</v>
      </c>
      <c r="J6" s="5" t="s">
        <v>60</v>
      </c>
      <c r="K6" s="6"/>
      <c r="L6" s="1">
        <v>1032</v>
      </c>
      <c r="M6" s="7" t="s">
        <v>467</v>
      </c>
      <c r="N6" s="8"/>
      <c r="O6" s="8">
        <v>2.5</v>
      </c>
      <c r="P6" s="9">
        <v>2</v>
      </c>
      <c r="Q6" s="8">
        <v>79</v>
      </c>
      <c r="R6" s="8">
        <v>70</v>
      </c>
      <c r="S6" s="9" t="s">
        <v>56</v>
      </c>
      <c r="T6" s="25"/>
    </row>
    <row r="7" spans="1:20" ht="42" customHeight="1">
      <c r="A7" s="23">
        <v>43409</v>
      </c>
      <c r="B7" s="13">
        <v>-1</v>
      </c>
      <c r="C7" s="12">
        <v>10</v>
      </c>
      <c r="D7" s="4"/>
      <c r="E7" s="10">
        <v>0</v>
      </c>
      <c r="F7" s="39">
        <v>2</v>
      </c>
      <c r="G7" s="41" t="s">
        <v>66</v>
      </c>
      <c r="H7" s="15">
        <v>15</v>
      </c>
      <c r="I7" s="4" t="s">
        <v>54</v>
      </c>
      <c r="J7" s="5" t="s">
        <v>65</v>
      </c>
      <c r="K7" s="6"/>
      <c r="L7" s="1">
        <v>1038</v>
      </c>
      <c r="M7" s="7" t="s">
        <v>468</v>
      </c>
      <c r="N7" s="8"/>
      <c r="O7" s="8">
        <v>6</v>
      </c>
      <c r="P7" s="9">
        <v>-3</v>
      </c>
      <c r="Q7" s="8">
        <v>74</v>
      </c>
      <c r="R7" s="8">
        <v>28</v>
      </c>
      <c r="S7" s="9"/>
      <c r="T7" s="25"/>
    </row>
    <row r="8" spans="1:20" ht="42" customHeight="1">
      <c r="A8" s="23">
        <v>43410</v>
      </c>
      <c r="B8" s="13">
        <v>-2</v>
      </c>
      <c r="C8" s="12">
        <v>14</v>
      </c>
      <c r="D8" s="4"/>
      <c r="E8" s="10">
        <v>0</v>
      </c>
      <c r="F8" s="39">
        <v>2</v>
      </c>
      <c r="G8" s="41" t="s">
        <v>55</v>
      </c>
      <c r="H8" s="15">
        <v>13</v>
      </c>
      <c r="I8" s="4" t="s">
        <v>67</v>
      </c>
      <c r="J8" s="5" t="s">
        <v>70</v>
      </c>
      <c r="K8" s="6"/>
      <c r="L8" s="1">
        <v>1037</v>
      </c>
      <c r="M8" s="7" t="s">
        <v>469</v>
      </c>
      <c r="N8" s="8"/>
      <c r="O8" s="8">
        <v>9</v>
      </c>
      <c r="P8" s="9">
        <v>-5</v>
      </c>
      <c r="Q8" s="8">
        <v>62</v>
      </c>
      <c r="R8" s="8">
        <v>1</v>
      </c>
      <c r="S8" s="9"/>
      <c r="T8" s="25"/>
    </row>
    <row r="9" spans="1:20" ht="42" customHeight="1">
      <c r="A9" s="23">
        <v>43411</v>
      </c>
      <c r="B9" s="13">
        <v>-2</v>
      </c>
      <c r="C9" s="12">
        <v>15</v>
      </c>
      <c r="D9" s="4"/>
      <c r="E9" s="10">
        <v>0</v>
      </c>
      <c r="F9" s="39">
        <v>3</v>
      </c>
      <c r="G9" s="41" t="s">
        <v>64</v>
      </c>
      <c r="H9" s="15">
        <v>22</v>
      </c>
      <c r="I9" s="4" t="s">
        <v>67</v>
      </c>
      <c r="J9" s="5" t="s">
        <v>70</v>
      </c>
      <c r="K9" s="6"/>
      <c r="L9" s="1">
        <v>1030</v>
      </c>
      <c r="M9" s="7" t="s">
        <v>470</v>
      </c>
      <c r="N9" s="8"/>
      <c r="O9" s="8">
        <v>9</v>
      </c>
      <c r="P9" s="9">
        <v>-4</v>
      </c>
      <c r="Q9" s="8">
        <v>48</v>
      </c>
      <c r="R9" s="8">
        <v>2</v>
      </c>
      <c r="S9" s="9"/>
      <c r="T9" s="25"/>
    </row>
    <row r="10" spans="1:20" ht="42" customHeight="1">
      <c r="A10" s="23">
        <v>43412</v>
      </c>
      <c r="B10" s="13">
        <v>-3</v>
      </c>
      <c r="C10" s="12">
        <v>16</v>
      </c>
      <c r="D10" s="4"/>
      <c r="E10" s="10">
        <v>0</v>
      </c>
      <c r="F10" s="39">
        <v>1</v>
      </c>
      <c r="G10" s="41" t="s">
        <v>55</v>
      </c>
      <c r="H10" s="15">
        <v>9</v>
      </c>
      <c r="I10" s="4" t="s">
        <v>67</v>
      </c>
      <c r="J10" s="5" t="s">
        <v>70</v>
      </c>
      <c r="K10" s="6"/>
      <c r="L10" s="1">
        <v>1025</v>
      </c>
      <c r="M10" s="7" t="s">
        <v>471</v>
      </c>
      <c r="N10" s="8"/>
      <c r="O10" s="8">
        <v>9</v>
      </c>
      <c r="P10" s="9">
        <v>-5</v>
      </c>
      <c r="Q10" s="8">
        <v>45</v>
      </c>
      <c r="R10" s="8">
        <v>8</v>
      </c>
      <c r="S10" s="9"/>
      <c r="T10" s="25"/>
    </row>
    <row r="11" spans="1:20" ht="42" customHeight="1">
      <c r="A11" s="23">
        <v>43413</v>
      </c>
      <c r="B11" s="13">
        <v>-1</v>
      </c>
      <c r="C11" s="12">
        <v>16</v>
      </c>
      <c r="D11" s="4"/>
      <c r="E11" s="10">
        <v>0</v>
      </c>
      <c r="F11" s="39">
        <v>2</v>
      </c>
      <c r="G11" s="41" t="s">
        <v>55</v>
      </c>
      <c r="H11" s="15">
        <v>17</v>
      </c>
      <c r="I11" s="4" t="s">
        <v>67</v>
      </c>
      <c r="J11" s="5" t="s">
        <v>70</v>
      </c>
      <c r="K11" s="6"/>
      <c r="L11" s="1">
        <v>1026</v>
      </c>
      <c r="M11" s="7" t="s">
        <v>472</v>
      </c>
      <c r="N11" s="8"/>
      <c r="O11" s="8">
        <v>8.5</v>
      </c>
      <c r="P11" s="9">
        <v>-3</v>
      </c>
      <c r="Q11" s="8">
        <v>48</v>
      </c>
      <c r="R11" s="8">
        <v>3</v>
      </c>
      <c r="S11" s="9"/>
      <c r="T11" s="25"/>
    </row>
    <row r="12" spans="1:20" ht="42" customHeight="1">
      <c r="A12" s="23">
        <v>43414</v>
      </c>
      <c r="B12" s="13">
        <v>-2</v>
      </c>
      <c r="C12" s="12">
        <v>5</v>
      </c>
      <c r="D12" s="4"/>
      <c r="E12" s="10">
        <v>0</v>
      </c>
      <c r="F12" s="39">
        <v>3</v>
      </c>
      <c r="G12" s="41" t="s">
        <v>64</v>
      </c>
      <c r="H12" s="15">
        <v>21</v>
      </c>
      <c r="I12" s="4" t="s">
        <v>67</v>
      </c>
      <c r="J12" s="5" t="s">
        <v>65</v>
      </c>
      <c r="K12" s="6"/>
      <c r="L12" s="1">
        <v>1029</v>
      </c>
      <c r="M12" s="7" t="s">
        <v>473</v>
      </c>
      <c r="N12" s="8"/>
      <c r="O12" s="8">
        <v>6.5</v>
      </c>
      <c r="P12" s="9">
        <v>-4</v>
      </c>
      <c r="Q12" s="8">
        <v>87</v>
      </c>
      <c r="R12" s="8">
        <v>22</v>
      </c>
      <c r="S12" s="9"/>
      <c r="T12" s="25"/>
    </row>
    <row r="13" spans="1:20" ht="42" customHeight="1">
      <c r="A13" s="23">
        <v>43415</v>
      </c>
      <c r="B13" s="13">
        <v>-2</v>
      </c>
      <c r="C13" s="12">
        <v>8</v>
      </c>
      <c r="D13" s="4" t="s">
        <v>474</v>
      </c>
      <c r="E13" s="10">
        <v>0.6</v>
      </c>
      <c r="F13" s="39">
        <v>2</v>
      </c>
      <c r="G13" s="41" t="s">
        <v>73</v>
      </c>
      <c r="H13" s="15">
        <v>18</v>
      </c>
      <c r="I13" s="4" t="s">
        <v>54</v>
      </c>
      <c r="J13" s="5" t="s">
        <v>58</v>
      </c>
      <c r="K13" s="6"/>
      <c r="L13" s="1">
        <v>1028</v>
      </c>
      <c r="M13" s="7" t="s">
        <v>475</v>
      </c>
      <c r="N13" s="8"/>
      <c r="O13" s="8"/>
      <c r="P13" s="9">
        <v>-2</v>
      </c>
      <c r="Q13" s="8">
        <v>94</v>
      </c>
      <c r="R13" s="8">
        <v>99</v>
      </c>
      <c r="S13" s="9" t="s">
        <v>56</v>
      </c>
      <c r="T13" s="25"/>
    </row>
    <row r="14" spans="1:20" ht="42" customHeight="1">
      <c r="A14" s="23">
        <v>43416</v>
      </c>
      <c r="B14" s="13">
        <v>2</v>
      </c>
      <c r="C14" s="12">
        <v>9</v>
      </c>
      <c r="D14" s="4"/>
      <c r="E14" s="10">
        <v>0</v>
      </c>
      <c r="F14" s="39">
        <v>3</v>
      </c>
      <c r="G14" s="41" t="s">
        <v>64</v>
      </c>
      <c r="H14" s="15">
        <v>21</v>
      </c>
      <c r="I14" s="4" t="s">
        <v>54</v>
      </c>
      <c r="J14" s="5" t="s">
        <v>65</v>
      </c>
      <c r="K14" s="6"/>
      <c r="L14" s="1">
        <v>1022</v>
      </c>
      <c r="M14" s="7" t="s">
        <v>476</v>
      </c>
      <c r="N14" s="8"/>
      <c r="O14" s="8">
        <v>5</v>
      </c>
      <c r="P14" s="9">
        <v>1</v>
      </c>
      <c r="Q14" s="8">
        <v>82</v>
      </c>
      <c r="R14" s="8">
        <v>29</v>
      </c>
      <c r="S14" s="9"/>
      <c r="T14" s="25"/>
    </row>
    <row r="15" spans="1:20" ht="42" customHeight="1">
      <c r="A15" s="23">
        <v>43417</v>
      </c>
      <c r="B15" s="13">
        <v>3</v>
      </c>
      <c r="C15" s="12">
        <v>11</v>
      </c>
      <c r="D15" s="4" t="s">
        <v>477</v>
      </c>
      <c r="E15" s="10">
        <v>0.4</v>
      </c>
      <c r="F15" s="39">
        <v>2</v>
      </c>
      <c r="G15" s="41" t="s">
        <v>57</v>
      </c>
      <c r="H15" s="15">
        <v>18</v>
      </c>
      <c r="I15" s="4" t="s">
        <v>54</v>
      </c>
      <c r="J15" s="5" t="s">
        <v>54</v>
      </c>
      <c r="K15" s="6"/>
      <c r="L15" s="1">
        <v>1022</v>
      </c>
      <c r="M15" s="7" t="s">
        <v>478</v>
      </c>
      <c r="N15" s="8"/>
      <c r="O15" s="8">
        <v>4</v>
      </c>
      <c r="P15" s="9">
        <v>1</v>
      </c>
      <c r="Q15" s="8">
        <v>85</v>
      </c>
      <c r="R15" s="8">
        <v>39</v>
      </c>
      <c r="S15" s="9" t="s">
        <v>56</v>
      </c>
      <c r="T15" s="25"/>
    </row>
    <row r="16" spans="1:20" ht="42" customHeight="1">
      <c r="A16" s="23">
        <v>43418</v>
      </c>
      <c r="B16" s="13">
        <v>8</v>
      </c>
      <c r="C16" s="12">
        <v>14</v>
      </c>
      <c r="D16" s="4" t="s">
        <v>479</v>
      </c>
      <c r="E16" s="10">
        <v>1.2</v>
      </c>
      <c r="F16" s="39">
        <v>3</v>
      </c>
      <c r="G16" s="41" t="s">
        <v>57</v>
      </c>
      <c r="H16" s="15">
        <v>22</v>
      </c>
      <c r="I16" s="4" t="s">
        <v>54</v>
      </c>
      <c r="J16" s="5" t="s">
        <v>65</v>
      </c>
      <c r="K16" s="6"/>
      <c r="L16" s="1">
        <v>1019</v>
      </c>
      <c r="M16" s="7" t="s">
        <v>480</v>
      </c>
      <c r="N16" s="8"/>
      <c r="O16" s="8">
        <v>5</v>
      </c>
      <c r="P16" s="9">
        <v>7</v>
      </c>
      <c r="Q16" s="8">
        <v>78</v>
      </c>
      <c r="R16" s="8">
        <v>28</v>
      </c>
      <c r="S16" s="9" t="s">
        <v>56</v>
      </c>
      <c r="T16" s="25"/>
    </row>
    <row r="17" spans="1:20" ht="42" customHeight="1">
      <c r="A17" s="23">
        <v>43419</v>
      </c>
      <c r="B17" s="13">
        <v>3</v>
      </c>
      <c r="C17" s="12">
        <v>9</v>
      </c>
      <c r="D17" s="4"/>
      <c r="E17" s="10">
        <v>0</v>
      </c>
      <c r="F17" s="39">
        <v>4</v>
      </c>
      <c r="G17" s="41" t="s">
        <v>73</v>
      </c>
      <c r="H17" s="15">
        <v>39</v>
      </c>
      <c r="I17" s="4" t="s">
        <v>54</v>
      </c>
      <c r="J17" s="5" t="s">
        <v>54</v>
      </c>
      <c r="K17" s="6"/>
      <c r="L17" s="1">
        <v>1014</v>
      </c>
      <c r="M17" s="7" t="s">
        <v>481</v>
      </c>
      <c r="N17" s="8"/>
      <c r="O17" s="8">
        <v>3.5</v>
      </c>
      <c r="P17" s="9">
        <v>2</v>
      </c>
      <c r="Q17" s="8">
        <v>79</v>
      </c>
      <c r="R17" s="8">
        <v>55</v>
      </c>
      <c r="S17" s="9"/>
      <c r="T17" s="25"/>
    </row>
    <row r="18" spans="1:20" ht="42" customHeight="1">
      <c r="A18" s="23">
        <v>43420</v>
      </c>
      <c r="B18" s="13">
        <v>4</v>
      </c>
      <c r="C18" s="12">
        <v>10</v>
      </c>
      <c r="D18" s="4" t="s">
        <v>59</v>
      </c>
      <c r="E18" s="47">
        <v>5.6</v>
      </c>
      <c r="F18" s="39">
        <v>4</v>
      </c>
      <c r="G18" s="41" t="s">
        <v>57</v>
      </c>
      <c r="H18" s="15">
        <v>38</v>
      </c>
      <c r="I18" s="4" t="s">
        <v>54</v>
      </c>
      <c r="J18" s="5" t="s">
        <v>54</v>
      </c>
      <c r="K18" s="6"/>
      <c r="L18" s="1">
        <v>1011</v>
      </c>
      <c r="M18" s="7" t="s">
        <v>482</v>
      </c>
      <c r="N18" s="8"/>
      <c r="O18" s="8">
        <v>2.5</v>
      </c>
      <c r="P18" s="9">
        <v>2</v>
      </c>
      <c r="Q18" s="8">
        <v>82</v>
      </c>
      <c r="R18" s="8">
        <v>65</v>
      </c>
      <c r="S18" s="9" t="s">
        <v>56</v>
      </c>
      <c r="T18" s="25"/>
    </row>
    <row r="19" spans="1:20" ht="42" customHeight="1">
      <c r="A19" s="23">
        <v>43421</v>
      </c>
      <c r="B19" s="13">
        <v>6</v>
      </c>
      <c r="C19" s="12">
        <v>9</v>
      </c>
      <c r="D19" s="4" t="s">
        <v>483</v>
      </c>
      <c r="E19" s="10">
        <v>0.5</v>
      </c>
      <c r="F19" s="39">
        <v>3</v>
      </c>
      <c r="G19" s="41" t="s">
        <v>57</v>
      </c>
      <c r="H19" s="15">
        <v>29</v>
      </c>
      <c r="I19" s="4" t="s">
        <v>58</v>
      </c>
      <c r="J19" s="5" t="s">
        <v>60</v>
      </c>
      <c r="K19" s="6"/>
      <c r="L19" s="1">
        <v>1026</v>
      </c>
      <c r="M19" s="7" t="s">
        <v>484</v>
      </c>
      <c r="N19" s="8"/>
      <c r="O19" s="8">
        <v>1.5</v>
      </c>
      <c r="P19" s="9">
        <v>4</v>
      </c>
      <c r="Q19" s="8">
        <v>86</v>
      </c>
      <c r="R19" s="8">
        <v>86</v>
      </c>
      <c r="S19" s="9" t="s">
        <v>56</v>
      </c>
      <c r="T19" s="25"/>
    </row>
    <row r="20" spans="1:20" ht="42" customHeight="1">
      <c r="A20" s="23">
        <v>43422</v>
      </c>
      <c r="B20" s="13">
        <v>7</v>
      </c>
      <c r="C20" s="12">
        <v>13</v>
      </c>
      <c r="D20" s="4"/>
      <c r="E20" s="10">
        <v>0</v>
      </c>
      <c r="F20" s="39">
        <v>2</v>
      </c>
      <c r="G20" s="41" t="s">
        <v>57</v>
      </c>
      <c r="H20" s="15">
        <v>18</v>
      </c>
      <c r="I20" s="4" t="s">
        <v>58</v>
      </c>
      <c r="J20" s="5" t="s">
        <v>65</v>
      </c>
      <c r="K20" s="6"/>
      <c r="L20" s="1">
        <v>1028</v>
      </c>
      <c r="M20" s="7" t="s">
        <v>485</v>
      </c>
      <c r="N20" s="8"/>
      <c r="O20" s="8">
        <v>5</v>
      </c>
      <c r="P20" s="9">
        <v>4</v>
      </c>
      <c r="Q20" s="8">
        <v>76</v>
      </c>
      <c r="R20" s="8">
        <v>28</v>
      </c>
      <c r="S20" s="9"/>
      <c r="T20" s="25"/>
    </row>
    <row r="21" spans="1:20" ht="42" customHeight="1">
      <c r="A21" s="23">
        <v>43423</v>
      </c>
      <c r="B21" s="13">
        <v>3</v>
      </c>
      <c r="C21" s="12">
        <v>10</v>
      </c>
      <c r="D21" s="4" t="s">
        <v>59</v>
      </c>
      <c r="E21" s="10">
        <v>5.5</v>
      </c>
      <c r="F21" s="39">
        <v>4</v>
      </c>
      <c r="G21" s="41" t="s">
        <v>57</v>
      </c>
      <c r="H21" s="15">
        <v>34</v>
      </c>
      <c r="I21" s="4" t="s">
        <v>54</v>
      </c>
      <c r="J21" s="5" t="s">
        <v>60</v>
      </c>
      <c r="K21" s="6"/>
      <c r="L21" s="1">
        <v>1017</v>
      </c>
      <c r="M21" s="7" t="s">
        <v>486</v>
      </c>
      <c r="N21" s="8"/>
      <c r="O21" s="8">
        <v>0.5</v>
      </c>
      <c r="P21" s="9">
        <v>2</v>
      </c>
      <c r="Q21" s="8">
        <v>90</v>
      </c>
      <c r="R21" s="8">
        <v>97</v>
      </c>
      <c r="S21" s="9" t="s">
        <v>56</v>
      </c>
      <c r="T21" s="25"/>
    </row>
    <row r="22" spans="1:20" ht="42" customHeight="1">
      <c r="A22" s="23">
        <v>43424</v>
      </c>
      <c r="B22" s="13">
        <v>0</v>
      </c>
      <c r="C22" s="12">
        <v>3</v>
      </c>
      <c r="D22" s="4" t="s">
        <v>487</v>
      </c>
      <c r="E22" s="10">
        <v>2.1</v>
      </c>
      <c r="F22" s="39">
        <v>3</v>
      </c>
      <c r="G22" s="41" t="s">
        <v>66</v>
      </c>
      <c r="H22" s="15">
        <v>28</v>
      </c>
      <c r="I22" s="4" t="s">
        <v>54</v>
      </c>
      <c r="J22" s="5" t="s">
        <v>60</v>
      </c>
      <c r="K22" s="6"/>
      <c r="L22" s="1">
        <v>1032</v>
      </c>
      <c r="M22" s="7" t="s">
        <v>488</v>
      </c>
      <c r="N22" s="8"/>
      <c r="O22" s="8">
        <v>1</v>
      </c>
      <c r="P22" s="9">
        <v>0</v>
      </c>
      <c r="Q22" s="8">
        <v>92</v>
      </c>
      <c r="R22" s="8">
        <v>92</v>
      </c>
      <c r="S22" s="9" t="s">
        <v>55</v>
      </c>
      <c r="T22" s="25"/>
    </row>
    <row r="23" spans="1:20" ht="42" customHeight="1">
      <c r="A23" s="23">
        <v>43425</v>
      </c>
      <c r="B23" s="13">
        <v>-1</v>
      </c>
      <c r="C23" s="12">
        <v>4</v>
      </c>
      <c r="D23" s="4"/>
      <c r="E23" s="10">
        <v>0</v>
      </c>
      <c r="F23" s="39">
        <v>3</v>
      </c>
      <c r="G23" s="41" t="s">
        <v>57</v>
      </c>
      <c r="H23" s="15">
        <v>27</v>
      </c>
      <c r="I23" s="4" t="s">
        <v>67</v>
      </c>
      <c r="J23" s="5" t="s">
        <v>65</v>
      </c>
      <c r="K23" s="6"/>
      <c r="L23" s="1">
        <v>1036</v>
      </c>
      <c r="M23" s="7" t="s">
        <v>491</v>
      </c>
      <c r="N23" s="8"/>
      <c r="O23" s="8">
        <v>5.5</v>
      </c>
      <c r="P23" s="9">
        <v>-3</v>
      </c>
      <c r="Q23" s="8">
        <v>72</v>
      </c>
      <c r="R23" s="8">
        <v>19</v>
      </c>
      <c r="S23" s="9"/>
      <c r="T23" s="25"/>
    </row>
    <row r="24" spans="1:20" ht="42" customHeight="1">
      <c r="A24" s="23">
        <v>43426</v>
      </c>
      <c r="B24" s="13">
        <v>2</v>
      </c>
      <c r="C24" s="12">
        <v>7</v>
      </c>
      <c r="D24" s="4" t="s">
        <v>489</v>
      </c>
      <c r="E24" s="10">
        <v>1.3</v>
      </c>
      <c r="F24" s="39">
        <v>3</v>
      </c>
      <c r="G24" s="41" t="s">
        <v>57</v>
      </c>
      <c r="H24" s="15">
        <v>28</v>
      </c>
      <c r="I24" s="4" t="s">
        <v>54</v>
      </c>
      <c r="J24" s="5" t="s">
        <v>58</v>
      </c>
      <c r="K24" s="6"/>
      <c r="L24" s="1">
        <v>1025</v>
      </c>
      <c r="M24" s="7" t="s">
        <v>490</v>
      </c>
      <c r="N24" s="8"/>
      <c r="O24" s="8"/>
      <c r="P24" s="9">
        <v>1</v>
      </c>
      <c r="Q24" s="8">
        <v>92</v>
      </c>
      <c r="R24" s="8">
        <v>99</v>
      </c>
      <c r="S24" s="9" t="s">
        <v>56</v>
      </c>
      <c r="T24" s="25"/>
    </row>
    <row r="25" spans="1:20" ht="42" customHeight="1">
      <c r="A25" s="23">
        <v>43427</v>
      </c>
      <c r="B25" s="13">
        <v>0</v>
      </c>
      <c r="C25" s="12">
        <v>6</v>
      </c>
      <c r="D25" s="4" t="s">
        <v>492</v>
      </c>
      <c r="E25" s="10">
        <v>3</v>
      </c>
      <c r="F25" s="39">
        <v>3</v>
      </c>
      <c r="G25" s="41" t="s">
        <v>66</v>
      </c>
      <c r="H25" s="15">
        <v>29</v>
      </c>
      <c r="I25" s="4" t="s">
        <v>58</v>
      </c>
      <c r="J25" s="5" t="s">
        <v>54</v>
      </c>
      <c r="K25" s="6"/>
      <c r="L25" s="1">
        <v>1030</v>
      </c>
      <c r="M25" s="7" t="s">
        <v>493</v>
      </c>
      <c r="N25" s="8"/>
      <c r="O25" s="8">
        <v>2</v>
      </c>
      <c r="P25" s="9">
        <v>0</v>
      </c>
      <c r="Q25" s="8">
        <v>87</v>
      </c>
      <c r="R25" s="8">
        <v>69</v>
      </c>
      <c r="S25" s="9" t="s">
        <v>56</v>
      </c>
      <c r="T25" s="25"/>
    </row>
    <row r="26" spans="1:20" ht="42" customHeight="1">
      <c r="A26" s="23">
        <v>43428</v>
      </c>
      <c r="B26" s="13">
        <v>-3</v>
      </c>
      <c r="C26" s="12">
        <v>8</v>
      </c>
      <c r="D26" s="4"/>
      <c r="E26" s="10">
        <v>0</v>
      </c>
      <c r="F26" s="39">
        <v>3</v>
      </c>
      <c r="G26" s="41" t="s">
        <v>55</v>
      </c>
      <c r="H26" s="15">
        <v>22</v>
      </c>
      <c r="I26" s="4" t="s">
        <v>102</v>
      </c>
      <c r="J26" s="5" t="s">
        <v>70</v>
      </c>
      <c r="K26" s="6"/>
      <c r="L26" s="1">
        <v>1028</v>
      </c>
      <c r="M26" s="7" t="s">
        <v>494</v>
      </c>
      <c r="N26" s="8"/>
      <c r="O26" s="8">
        <v>7.5</v>
      </c>
      <c r="P26" s="9">
        <v>-4</v>
      </c>
      <c r="Q26" s="8">
        <v>74</v>
      </c>
      <c r="R26" s="8">
        <v>7</v>
      </c>
      <c r="S26" s="9"/>
      <c r="T26" s="25"/>
    </row>
    <row r="27" spans="1:20" ht="42" customHeight="1">
      <c r="A27" s="23">
        <v>43429</v>
      </c>
      <c r="B27" s="13">
        <v>-3</v>
      </c>
      <c r="C27" s="12">
        <v>6</v>
      </c>
      <c r="D27" s="4"/>
      <c r="E27" s="10">
        <v>0</v>
      </c>
      <c r="F27" s="39">
        <v>2</v>
      </c>
      <c r="G27" s="41" t="s">
        <v>55</v>
      </c>
      <c r="H27" s="15">
        <v>16</v>
      </c>
      <c r="I27" s="4" t="s">
        <v>67</v>
      </c>
      <c r="J27" s="5" t="s">
        <v>70</v>
      </c>
      <c r="K27" s="6"/>
      <c r="L27" s="1">
        <v>1021</v>
      </c>
      <c r="M27" s="7" t="s">
        <v>495</v>
      </c>
      <c r="N27" s="8"/>
      <c r="O27" s="8">
        <v>7.5</v>
      </c>
      <c r="P27" s="9">
        <v>-5</v>
      </c>
      <c r="Q27" s="8">
        <v>88</v>
      </c>
      <c r="R27" s="8">
        <v>6</v>
      </c>
      <c r="S27" s="9"/>
      <c r="T27" s="25"/>
    </row>
    <row r="28" spans="1:20" ht="42" customHeight="1">
      <c r="A28" s="23">
        <v>43430</v>
      </c>
      <c r="B28" s="13">
        <v>-4</v>
      </c>
      <c r="C28" s="12">
        <v>6</v>
      </c>
      <c r="D28" s="4"/>
      <c r="E28" s="10">
        <v>0</v>
      </c>
      <c r="F28" s="39">
        <v>2</v>
      </c>
      <c r="G28" s="41" t="s">
        <v>57</v>
      </c>
      <c r="H28" s="15">
        <v>19</v>
      </c>
      <c r="I28" s="4" t="s">
        <v>67</v>
      </c>
      <c r="J28" s="5" t="s">
        <v>54</v>
      </c>
      <c r="K28" s="6"/>
      <c r="L28" s="1">
        <v>1022</v>
      </c>
      <c r="M28" s="7" t="s">
        <v>496</v>
      </c>
      <c r="N28" s="8"/>
      <c r="O28" s="8">
        <v>3</v>
      </c>
      <c r="P28" s="9">
        <v>-7</v>
      </c>
      <c r="Q28" s="8">
        <v>92</v>
      </c>
      <c r="R28" s="8">
        <v>63</v>
      </c>
      <c r="S28" s="9"/>
      <c r="T28" s="25"/>
    </row>
    <row r="29" spans="1:20" ht="42" customHeight="1">
      <c r="A29" s="23">
        <v>43431</v>
      </c>
      <c r="B29" s="13">
        <v>-1</v>
      </c>
      <c r="C29" s="12">
        <v>8</v>
      </c>
      <c r="D29" s="4"/>
      <c r="E29" s="10">
        <v>0</v>
      </c>
      <c r="F29" s="39">
        <v>2</v>
      </c>
      <c r="G29" s="41" t="s">
        <v>78</v>
      </c>
      <c r="H29" s="15">
        <v>14</v>
      </c>
      <c r="I29" s="4" t="s">
        <v>58</v>
      </c>
      <c r="J29" s="5" t="s">
        <v>60</v>
      </c>
      <c r="K29" s="6"/>
      <c r="L29" s="1">
        <v>1022</v>
      </c>
      <c r="M29" s="7" t="s">
        <v>497</v>
      </c>
      <c r="N29" s="8"/>
      <c r="O29" s="8">
        <v>1</v>
      </c>
      <c r="P29" s="9">
        <v>-2</v>
      </c>
      <c r="Q29" s="8">
        <v>91</v>
      </c>
      <c r="R29" s="8">
        <v>90</v>
      </c>
      <c r="S29" s="9"/>
      <c r="T29" s="25"/>
    </row>
    <row r="30" spans="1:20" ht="42" customHeight="1">
      <c r="A30" s="23">
        <v>43432</v>
      </c>
      <c r="B30" s="13">
        <v>-4</v>
      </c>
      <c r="C30" s="12">
        <v>4</v>
      </c>
      <c r="D30" s="4"/>
      <c r="E30" s="10">
        <v>0</v>
      </c>
      <c r="F30" s="39">
        <v>2</v>
      </c>
      <c r="G30" s="41" t="s">
        <v>69</v>
      </c>
      <c r="H30" s="15">
        <v>18</v>
      </c>
      <c r="I30" s="4" t="s">
        <v>54</v>
      </c>
      <c r="J30" s="5" t="s">
        <v>60</v>
      </c>
      <c r="K30" s="6"/>
      <c r="L30" s="1">
        <v>1023</v>
      </c>
      <c r="M30" s="7" t="s">
        <v>499</v>
      </c>
      <c r="N30" s="8"/>
      <c r="O30" s="8">
        <v>1</v>
      </c>
      <c r="P30" s="9">
        <v>-5</v>
      </c>
      <c r="Q30" s="8">
        <v>86</v>
      </c>
      <c r="R30" s="8">
        <v>88</v>
      </c>
      <c r="S30" s="9"/>
      <c r="T30" s="25"/>
    </row>
    <row r="31" spans="1:20" ht="42" customHeight="1">
      <c r="A31" s="23">
        <v>43433</v>
      </c>
      <c r="B31" s="13">
        <v>-2</v>
      </c>
      <c r="C31" s="12">
        <v>2</v>
      </c>
      <c r="D31" s="4" t="s">
        <v>498</v>
      </c>
      <c r="E31" s="10">
        <v>0.7</v>
      </c>
      <c r="F31" s="39">
        <v>2</v>
      </c>
      <c r="G31" s="41" t="s">
        <v>74</v>
      </c>
      <c r="H31" s="15">
        <v>17</v>
      </c>
      <c r="I31" s="4" t="s">
        <v>58</v>
      </c>
      <c r="J31" s="5" t="s">
        <v>58</v>
      </c>
      <c r="K31" s="6"/>
      <c r="L31" s="1">
        <v>1027</v>
      </c>
      <c r="M31" s="7" t="s">
        <v>500</v>
      </c>
      <c r="N31" s="8"/>
      <c r="O31" s="8"/>
      <c r="P31" s="9">
        <v>-4</v>
      </c>
      <c r="Q31" s="8">
        <v>91</v>
      </c>
      <c r="R31" s="8">
        <v>100</v>
      </c>
      <c r="S31" s="9" t="s">
        <v>55</v>
      </c>
      <c r="T31" s="25"/>
    </row>
    <row r="32" spans="1:20" ht="42" customHeight="1">
      <c r="A32" s="23">
        <v>43434</v>
      </c>
      <c r="B32" s="13">
        <v>-2</v>
      </c>
      <c r="C32" s="12">
        <v>1</v>
      </c>
      <c r="D32" s="4"/>
      <c r="E32" s="10">
        <v>0</v>
      </c>
      <c r="F32" s="39">
        <v>2</v>
      </c>
      <c r="G32" s="41" t="s">
        <v>55</v>
      </c>
      <c r="H32" s="15">
        <v>19</v>
      </c>
      <c r="I32" s="4" t="s">
        <v>58</v>
      </c>
      <c r="J32" s="5" t="s">
        <v>60</v>
      </c>
      <c r="K32" s="6"/>
      <c r="L32" s="1">
        <v>1024</v>
      </c>
      <c r="M32" s="7" t="s">
        <v>501</v>
      </c>
      <c r="N32" s="8"/>
      <c r="O32" s="8">
        <v>2</v>
      </c>
      <c r="P32" s="9">
        <v>-4</v>
      </c>
      <c r="Q32" s="8">
        <v>82</v>
      </c>
      <c r="R32" s="8">
        <v>77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5.25</v>
      </c>
      <c r="E100" s="83" t="s">
        <v>31</v>
      </c>
      <c r="F100" s="83"/>
      <c r="G100" s="83"/>
      <c r="H100" s="83"/>
      <c r="I100" s="17">
        <f>SUM(E3:E33)</f>
        <v>23.8</v>
      </c>
      <c r="J100" s="83" t="s">
        <v>38</v>
      </c>
      <c r="K100" s="83"/>
      <c r="L100" s="18">
        <f>SUM(O3:O33)</f>
        <v>111.5</v>
      </c>
    </row>
    <row r="101" spans="1:12" ht="30" customHeight="1">
      <c r="A101" s="83" t="s">
        <v>27</v>
      </c>
      <c r="B101" s="83"/>
      <c r="C101" s="83"/>
      <c r="D101" s="16">
        <f>AVERAGE(B3:B33)</f>
        <v>1.2666666666666666</v>
      </c>
      <c r="E101" s="83" t="s">
        <v>32</v>
      </c>
      <c r="F101" s="83"/>
      <c r="G101" s="83"/>
      <c r="H101" s="83"/>
      <c r="I101" s="17">
        <f>AVERAGE(E3:E33)</f>
        <v>0.7933333333333333</v>
      </c>
      <c r="J101" s="83" t="s">
        <v>39</v>
      </c>
      <c r="K101" s="83"/>
      <c r="L101" s="18">
        <f>COUNTIF(R3:R33,"&lt;31")</f>
        <v>12</v>
      </c>
    </row>
    <row r="102" spans="1:12" ht="30" customHeight="1">
      <c r="A102" s="83" t="s">
        <v>28</v>
      </c>
      <c r="B102" s="83"/>
      <c r="C102" s="83"/>
      <c r="D102" s="16">
        <f>AVERAGE(C3:C33)</f>
        <v>9.233333333333333</v>
      </c>
      <c r="E102" s="83" t="s">
        <v>33</v>
      </c>
      <c r="F102" s="83"/>
      <c r="G102" s="83"/>
      <c r="H102" s="83"/>
      <c r="I102" s="17">
        <f>MAX(E3:E33)</f>
        <v>5.6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17</v>
      </c>
      <c r="E103" s="83" t="s">
        <v>34</v>
      </c>
      <c r="F103" s="83"/>
      <c r="G103" s="83"/>
      <c r="H103" s="83"/>
      <c r="I103" s="18">
        <f>COUNTA(S3:S33)</f>
        <v>13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-4</v>
      </c>
      <c r="E104" s="83" t="s">
        <v>35</v>
      </c>
      <c r="F104" s="83"/>
      <c r="G104" s="83"/>
      <c r="H104" s="83"/>
      <c r="I104" s="18">
        <f>COUNTIF(S3:S33,"R")</f>
        <v>11</v>
      </c>
      <c r="J104" s="83" t="s">
        <v>45</v>
      </c>
      <c r="K104" s="83"/>
      <c r="L104" s="43">
        <f>AVERAGE(F3:F33)</f>
        <v>2.6666666666666665</v>
      </c>
    </row>
    <row r="105" spans="1:12" ht="30" customHeight="1">
      <c r="A105" s="83" t="s">
        <v>26</v>
      </c>
      <c r="B105" s="83"/>
      <c r="C105" s="83"/>
      <c r="D105" s="18">
        <f>MAX(B3:B33)</f>
        <v>13</v>
      </c>
      <c r="E105" s="83" t="s">
        <v>36</v>
      </c>
      <c r="F105" s="83"/>
      <c r="G105" s="83"/>
      <c r="H105" s="83"/>
      <c r="I105" s="18">
        <f>COUNTIF(S3:S33,"S")</f>
        <v>2</v>
      </c>
      <c r="J105" s="83" t="s">
        <v>46</v>
      </c>
      <c r="K105" s="83"/>
      <c r="L105" s="43">
        <f>AVERAGE(H3:H33)</f>
        <v>22.5</v>
      </c>
    </row>
    <row r="106" spans="1:12" ht="30" customHeight="1">
      <c r="A106" s="83" t="s">
        <v>25</v>
      </c>
      <c r="B106" s="83"/>
      <c r="C106" s="83"/>
      <c r="D106" s="18">
        <f>MIN(C3:C33)</f>
        <v>1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17</v>
      </c>
      <c r="E107" s="83" t="s">
        <v>42</v>
      </c>
      <c r="F107" s="83"/>
      <c r="G107" s="83"/>
      <c r="H107" s="83"/>
      <c r="I107" s="17">
        <f>MAX(H3:H33)</f>
        <v>39</v>
      </c>
      <c r="J107" s="83" t="s">
        <v>48</v>
      </c>
      <c r="K107" s="83"/>
      <c r="L107" s="19">
        <v>21.8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1038</v>
      </c>
      <c r="J108" s="83" t="s">
        <v>49</v>
      </c>
      <c r="K108" s="83"/>
      <c r="L108" s="19">
        <v>2</v>
      </c>
    </row>
    <row r="109" spans="1:12" ht="30" customHeight="1">
      <c r="A109" s="83" t="s">
        <v>40</v>
      </c>
      <c r="B109" s="83"/>
      <c r="C109" s="83"/>
      <c r="D109" s="18">
        <f>MIN(P3:P33)</f>
        <v>-7</v>
      </c>
      <c r="E109" s="83" t="s">
        <v>44</v>
      </c>
      <c r="F109" s="83"/>
      <c r="G109" s="83"/>
      <c r="H109" s="83"/>
      <c r="I109" s="18">
        <f>MIN(L3:L33)</f>
        <v>1011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0" sqref="M100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43435</v>
      </c>
      <c r="B3" s="13">
        <v>-3</v>
      </c>
      <c r="C3" s="12">
        <v>0</v>
      </c>
      <c r="D3" s="4" t="s">
        <v>502</v>
      </c>
      <c r="E3" s="10">
        <v>0.8</v>
      </c>
      <c r="F3" s="39">
        <v>3</v>
      </c>
      <c r="G3" s="41" t="s">
        <v>64</v>
      </c>
      <c r="H3" s="15">
        <v>22</v>
      </c>
      <c r="I3" s="4" t="s">
        <v>58</v>
      </c>
      <c r="J3" s="5" t="s">
        <v>58</v>
      </c>
      <c r="K3" s="6"/>
      <c r="L3" s="1">
        <v>1016</v>
      </c>
      <c r="M3" s="7" t="s">
        <v>504</v>
      </c>
      <c r="N3" s="8"/>
      <c r="O3" s="8"/>
      <c r="P3" s="9">
        <v>-5</v>
      </c>
      <c r="Q3" s="8">
        <v>88</v>
      </c>
      <c r="R3" s="20">
        <v>98</v>
      </c>
      <c r="S3" s="48" t="s">
        <v>55</v>
      </c>
      <c r="T3" s="24"/>
    </row>
    <row r="4" spans="1:20" ht="42" customHeight="1">
      <c r="A4" s="23">
        <v>43436</v>
      </c>
      <c r="B4" s="13">
        <v>-4</v>
      </c>
      <c r="C4" s="12">
        <v>-1</v>
      </c>
      <c r="D4" s="4"/>
      <c r="E4" s="10">
        <v>0</v>
      </c>
      <c r="F4" s="39">
        <v>3</v>
      </c>
      <c r="G4" s="41" t="s">
        <v>64</v>
      </c>
      <c r="H4" s="15">
        <v>29</v>
      </c>
      <c r="I4" s="4" t="s">
        <v>54</v>
      </c>
      <c r="J4" s="5" t="s">
        <v>65</v>
      </c>
      <c r="K4" s="6"/>
      <c r="L4" s="1">
        <v>1022</v>
      </c>
      <c r="M4" s="7" t="s">
        <v>503</v>
      </c>
      <c r="N4" s="8"/>
      <c r="O4" s="8">
        <v>6</v>
      </c>
      <c r="P4" s="9">
        <v>-6</v>
      </c>
      <c r="Q4" s="8">
        <v>82</v>
      </c>
      <c r="R4" s="8">
        <v>26</v>
      </c>
      <c r="S4" s="9"/>
      <c r="T4" s="25"/>
    </row>
    <row r="5" spans="1:20" ht="42" customHeight="1">
      <c r="A5" s="23">
        <v>43437</v>
      </c>
      <c r="B5" s="13">
        <v>-5</v>
      </c>
      <c r="C5" s="12">
        <v>-2</v>
      </c>
      <c r="D5" s="4"/>
      <c r="E5" s="10">
        <v>0</v>
      </c>
      <c r="F5" s="39">
        <v>4</v>
      </c>
      <c r="G5" s="41" t="s">
        <v>73</v>
      </c>
      <c r="H5" s="15">
        <v>38</v>
      </c>
      <c r="I5" s="4" t="s">
        <v>54</v>
      </c>
      <c r="J5" s="5" t="s">
        <v>60</v>
      </c>
      <c r="K5" s="6"/>
      <c r="L5" s="1">
        <v>1002</v>
      </c>
      <c r="M5" s="7" t="s">
        <v>505</v>
      </c>
      <c r="N5" s="8"/>
      <c r="O5" s="8">
        <v>0.5</v>
      </c>
      <c r="P5" s="9">
        <v>-7</v>
      </c>
      <c r="Q5" s="8">
        <v>86</v>
      </c>
      <c r="R5" s="8">
        <v>96</v>
      </c>
      <c r="S5" s="9"/>
      <c r="T5" s="25"/>
    </row>
    <row r="6" spans="1:20" ht="42" customHeight="1">
      <c r="A6" s="23">
        <v>43438</v>
      </c>
      <c r="B6" s="13">
        <v>-5</v>
      </c>
      <c r="C6" s="12">
        <v>2</v>
      </c>
      <c r="D6" s="4"/>
      <c r="E6" s="10">
        <v>0</v>
      </c>
      <c r="F6" s="39">
        <v>5</v>
      </c>
      <c r="G6" s="41" t="s">
        <v>64</v>
      </c>
      <c r="H6" s="15">
        <v>44</v>
      </c>
      <c r="I6" s="4" t="s">
        <v>54</v>
      </c>
      <c r="J6" s="5" t="s">
        <v>60</v>
      </c>
      <c r="K6" s="6"/>
      <c r="L6" s="1">
        <v>996</v>
      </c>
      <c r="M6" s="7" t="s">
        <v>506</v>
      </c>
      <c r="N6" s="8"/>
      <c r="O6" s="8">
        <v>2</v>
      </c>
      <c r="P6" s="9">
        <v>-5</v>
      </c>
      <c r="Q6" s="8">
        <v>82</v>
      </c>
      <c r="R6" s="8">
        <v>74</v>
      </c>
      <c r="S6" s="9"/>
      <c r="T6" s="25"/>
    </row>
    <row r="7" spans="1:20" ht="42" customHeight="1">
      <c r="A7" s="23">
        <v>43439</v>
      </c>
      <c r="B7" s="13">
        <v>1</v>
      </c>
      <c r="C7" s="12">
        <v>6</v>
      </c>
      <c r="D7" s="4"/>
      <c r="E7" s="10">
        <v>0</v>
      </c>
      <c r="F7" s="39">
        <v>5</v>
      </c>
      <c r="G7" s="41" t="s">
        <v>64</v>
      </c>
      <c r="H7" s="15">
        <v>49</v>
      </c>
      <c r="I7" s="4" t="s">
        <v>54</v>
      </c>
      <c r="J7" s="5" t="s">
        <v>54</v>
      </c>
      <c r="K7" s="6"/>
      <c r="L7" s="1">
        <v>994</v>
      </c>
      <c r="M7" s="7" t="s">
        <v>507</v>
      </c>
      <c r="N7" s="8"/>
      <c r="O7" s="8">
        <v>3</v>
      </c>
      <c r="P7" s="9">
        <v>0</v>
      </c>
      <c r="Q7" s="8">
        <v>77</v>
      </c>
      <c r="R7" s="8">
        <v>66</v>
      </c>
      <c r="S7" s="9"/>
      <c r="T7" s="25"/>
    </row>
    <row r="8" spans="1:20" ht="42" customHeight="1">
      <c r="A8" s="23">
        <v>43440</v>
      </c>
      <c r="B8" s="13">
        <v>4</v>
      </c>
      <c r="C8" s="12">
        <v>10</v>
      </c>
      <c r="D8" s="4"/>
      <c r="E8" s="10">
        <v>0</v>
      </c>
      <c r="F8" s="39">
        <v>6</v>
      </c>
      <c r="G8" s="41" t="s">
        <v>64</v>
      </c>
      <c r="H8" s="15">
        <v>51</v>
      </c>
      <c r="I8" s="4" t="s">
        <v>54</v>
      </c>
      <c r="J8" s="5" t="s">
        <v>60</v>
      </c>
      <c r="K8" s="6"/>
      <c r="L8" s="1">
        <v>997</v>
      </c>
      <c r="M8" s="7" t="s">
        <v>508</v>
      </c>
      <c r="N8" s="8"/>
      <c r="O8" s="8">
        <v>1.5</v>
      </c>
      <c r="P8" s="9">
        <v>2</v>
      </c>
      <c r="Q8" s="8">
        <v>81</v>
      </c>
      <c r="R8" s="8">
        <v>88</v>
      </c>
      <c r="S8" s="9"/>
      <c r="T8" s="25"/>
    </row>
    <row r="9" spans="1:20" ht="42" customHeight="1">
      <c r="A9" s="23">
        <v>43441</v>
      </c>
      <c r="B9" s="13">
        <v>0</v>
      </c>
      <c r="C9" s="12">
        <v>7</v>
      </c>
      <c r="D9" s="4"/>
      <c r="E9" s="10">
        <v>0</v>
      </c>
      <c r="F9" s="39">
        <v>5</v>
      </c>
      <c r="G9" s="41" t="s">
        <v>73</v>
      </c>
      <c r="H9" s="15">
        <v>42</v>
      </c>
      <c r="I9" s="4" t="s">
        <v>54</v>
      </c>
      <c r="J9" s="5" t="s">
        <v>54</v>
      </c>
      <c r="K9" s="6"/>
      <c r="L9" s="1">
        <v>1000</v>
      </c>
      <c r="M9" s="7" t="s">
        <v>509</v>
      </c>
      <c r="N9" s="8"/>
      <c r="O9" s="8">
        <v>3</v>
      </c>
      <c r="P9" s="9">
        <v>0</v>
      </c>
      <c r="Q9" s="8">
        <v>83</v>
      </c>
      <c r="R9" s="8">
        <v>63</v>
      </c>
      <c r="S9" s="9"/>
      <c r="T9" s="25"/>
    </row>
    <row r="10" spans="1:20" ht="42" customHeight="1">
      <c r="A10" s="23">
        <v>43442</v>
      </c>
      <c r="B10" s="13">
        <v>0</v>
      </c>
      <c r="C10" s="12">
        <v>4</v>
      </c>
      <c r="D10" s="4"/>
      <c r="E10" s="10">
        <v>0</v>
      </c>
      <c r="F10" s="39">
        <v>4</v>
      </c>
      <c r="G10" s="41" t="s">
        <v>64</v>
      </c>
      <c r="H10" s="15">
        <v>37</v>
      </c>
      <c r="I10" s="4" t="s">
        <v>54</v>
      </c>
      <c r="J10" s="5" t="s">
        <v>65</v>
      </c>
      <c r="K10" s="6"/>
      <c r="L10" s="1">
        <v>1006</v>
      </c>
      <c r="M10" s="7" t="s">
        <v>510</v>
      </c>
      <c r="N10" s="8"/>
      <c r="O10" s="8">
        <v>5</v>
      </c>
      <c r="P10" s="9">
        <v>-1</v>
      </c>
      <c r="Q10" s="8">
        <v>85</v>
      </c>
      <c r="R10" s="8">
        <v>29</v>
      </c>
      <c r="S10" s="9"/>
      <c r="T10" s="25"/>
    </row>
    <row r="11" spans="1:20" ht="42" customHeight="1">
      <c r="A11" s="23">
        <v>43443</v>
      </c>
      <c r="B11" s="13">
        <v>2</v>
      </c>
      <c r="C11" s="12">
        <v>4</v>
      </c>
      <c r="D11" s="4" t="s">
        <v>62</v>
      </c>
      <c r="E11" s="10">
        <v>0.4</v>
      </c>
      <c r="F11" s="39">
        <v>3</v>
      </c>
      <c r="G11" s="41" t="s">
        <v>64</v>
      </c>
      <c r="H11" s="15">
        <v>28</v>
      </c>
      <c r="I11" s="4" t="s">
        <v>58</v>
      </c>
      <c r="J11" s="5" t="s">
        <v>58</v>
      </c>
      <c r="K11" s="6"/>
      <c r="L11" s="1">
        <v>1009</v>
      </c>
      <c r="M11" s="7" t="s">
        <v>511</v>
      </c>
      <c r="N11" s="8"/>
      <c r="O11" s="8"/>
      <c r="P11" s="9">
        <v>1</v>
      </c>
      <c r="Q11" s="8">
        <v>89</v>
      </c>
      <c r="R11" s="8">
        <v>100</v>
      </c>
      <c r="S11" s="9" t="s">
        <v>56</v>
      </c>
      <c r="T11" s="25"/>
    </row>
    <row r="12" spans="1:20" ht="42" customHeight="1">
      <c r="A12" s="23">
        <v>43444</v>
      </c>
      <c r="B12" s="13">
        <v>0</v>
      </c>
      <c r="C12" s="12">
        <v>3</v>
      </c>
      <c r="D12" s="4" t="s">
        <v>512</v>
      </c>
      <c r="E12" s="10">
        <v>0</v>
      </c>
      <c r="F12" s="39">
        <v>2</v>
      </c>
      <c r="G12" s="41" t="s">
        <v>69</v>
      </c>
      <c r="H12" s="15">
        <v>11</v>
      </c>
      <c r="I12" s="4" t="s">
        <v>58</v>
      </c>
      <c r="J12" s="5" t="s">
        <v>58</v>
      </c>
      <c r="K12" s="6"/>
      <c r="L12" s="1">
        <v>1007</v>
      </c>
      <c r="M12" s="7" t="s">
        <v>513</v>
      </c>
      <c r="N12" s="8"/>
      <c r="O12" s="8"/>
      <c r="P12" s="9">
        <v>0</v>
      </c>
      <c r="Q12" s="8">
        <v>93</v>
      </c>
      <c r="R12" s="8">
        <v>100</v>
      </c>
      <c r="S12" s="9"/>
      <c r="T12" s="25"/>
    </row>
    <row r="13" spans="1:20" ht="42" customHeight="1">
      <c r="A13" s="23">
        <v>43445</v>
      </c>
      <c r="B13" s="13">
        <v>0</v>
      </c>
      <c r="C13" s="12">
        <v>2</v>
      </c>
      <c r="D13" s="4"/>
      <c r="E13" s="10">
        <v>0</v>
      </c>
      <c r="F13" s="39">
        <v>4</v>
      </c>
      <c r="G13" s="41" t="s">
        <v>64</v>
      </c>
      <c r="H13" s="15">
        <v>39</v>
      </c>
      <c r="I13" s="4" t="s">
        <v>58</v>
      </c>
      <c r="J13" s="5" t="s">
        <v>58</v>
      </c>
      <c r="K13" s="6"/>
      <c r="L13" s="1">
        <v>999</v>
      </c>
      <c r="M13" s="7" t="s">
        <v>514</v>
      </c>
      <c r="N13" s="8"/>
      <c r="O13" s="8"/>
      <c r="P13" s="9">
        <v>0</v>
      </c>
      <c r="Q13" s="8">
        <v>92</v>
      </c>
      <c r="R13" s="8">
        <v>100</v>
      </c>
      <c r="S13" s="9"/>
      <c r="T13" s="25"/>
    </row>
    <row r="14" spans="1:20" ht="42" customHeight="1">
      <c r="A14" s="23">
        <v>43446</v>
      </c>
      <c r="B14" s="13">
        <v>0</v>
      </c>
      <c r="C14" s="12">
        <v>2</v>
      </c>
      <c r="D14" s="4" t="s">
        <v>515</v>
      </c>
      <c r="E14" s="10">
        <v>1</v>
      </c>
      <c r="F14" s="39">
        <v>4</v>
      </c>
      <c r="G14" s="41" t="s">
        <v>64</v>
      </c>
      <c r="H14" s="15">
        <v>31</v>
      </c>
      <c r="I14" s="4" t="s">
        <v>58</v>
      </c>
      <c r="J14" s="5" t="s">
        <v>58</v>
      </c>
      <c r="K14" s="6"/>
      <c r="L14" s="1">
        <v>1004</v>
      </c>
      <c r="M14" s="7" t="s">
        <v>516</v>
      </c>
      <c r="N14" s="8"/>
      <c r="O14" s="8"/>
      <c r="P14" s="9">
        <v>0</v>
      </c>
      <c r="Q14" s="8">
        <v>94</v>
      </c>
      <c r="R14" s="8">
        <v>100</v>
      </c>
      <c r="S14" s="9" t="s">
        <v>55</v>
      </c>
      <c r="T14" s="25"/>
    </row>
    <row r="15" spans="1:20" ht="42" customHeight="1">
      <c r="A15" s="23">
        <v>43447</v>
      </c>
      <c r="B15" s="13">
        <v>1</v>
      </c>
      <c r="C15" s="12">
        <v>5</v>
      </c>
      <c r="D15" s="4" t="s">
        <v>84</v>
      </c>
      <c r="E15" s="10">
        <v>0.8</v>
      </c>
      <c r="F15" s="39">
        <v>2</v>
      </c>
      <c r="G15" s="41" t="s">
        <v>57</v>
      </c>
      <c r="H15" s="15">
        <v>16</v>
      </c>
      <c r="I15" s="4" t="s">
        <v>58</v>
      </c>
      <c r="J15" s="5" t="s">
        <v>58</v>
      </c>
      <c r="K15" s="6"/>
      <c r="L15" s="1">
        <v>1012</v>
      </c>
      <c r="M15" s="7" t="s">
        <v>517</v>
      </c>
      <c r="N15" s="8"/>
      <c r="O15" s="8"/>
      <c r="P15" s="9">
        <v>1</v>
      </c>
      <c r="Q15" s="8">
        <v>91</v>
      </c>
      <c r="R15" s="8">
        <v>100</v>
      </c>
      <c r="S15" s="9" t="s">
        <v>56</v>
      </c>
      <c r="T15" s="25"/>
    </row>
    <row r="16" spans="1:20" ht="42" customHeight="1">
      <c r="A16" s="23">
        <v>43448</v>
      </c>
      <c r="B16" s="13">
        <v>1</v>
      </c>
      <c r="C16" s="12">
        <v>5</v>
      </c>
      <c r="D16" s="4"/>
      <c r="E16" s="10">
        <v>0</v>
      </c>
      <c r="F16" s="39">
        <v>4</v>
      </c>
      <c r="G16" s="41" t="s">
        <v>73</v>
      </c>
      <c r="H16" s="15">
        <v>38</v>
      </c>
      <c r="I16" s="4" t="s">
        <v>54</v>
      </c>
      <c r="J16" s="5" t="s">
        <v>65</v>
      </c>
      <c r="K16" s="6"/>
      <c r="L16" s="1">
        <v>1015</v>
      </c>
      <c r="M16" s="7" t="s">
        <v>518</v>
      </c>
      <c r="N16" s="8"/>
      <c r="O16" s="8">
        <v>5</v>
      </c>
      <c r="P16" s="9">
        <v>0</v>
      </c>
      <c r="Q16" s="8">
        <v>86</v>
      </c>
      <c r="R16" s="8">
        <v>27</v>
      </c>
      <c r="S16" s="9"/>
      <c r="T16" s="25"/>
    </row>
    <row r="17" spans="1:20" ht="42" customHeight="1">
      <c r="A17" s="23">
        <v>43449</v>
      </c>
      <c r="B17" s="13">
        <v>0</v>
      </c>
      <c r="C17" s="12">
        <v>6</v>
      </c>
      <c r="D17" s="4"/>
      <c r="E17" s="10">
        <v>0</v>
      </c>
      <c r="F17" s="39">
        <v>3</v>
      </c>
      <c r="G17" s="41" t="s">
        <v>64</v>
      </c>
      <c r="H17" s="15">
        <v>29</v>
      </c>
      <c r="I17" s="4" t="s">
        <v>54</v>
      </c>
      <c r="J17" s="5" t="s">
        <v>60</v>
      </c>
      <c r="K17" s="6"/>
      <c r="L17" s="1">
        <v>1016</v>
      </c>
      <c r="M17" s="7" t="s">
        <v>519</v>
      </c>
      <c r="N17" s="8"/>
      <c r="O17" s="8">
        <v>1.5</v>
      </c>
      <c r="P17" s="9">
        <v>0</v>
      </c>
      <c r="Q17" s="8">
        <v>87</v>
      </c>
      <c r="R17" s="8">
        <v>81</v>
      </c>
      <c r="S17" s="9"/>
      <c r="T17" s="25"/>
    </row>
    <row r="18" spans="1:20" ht="42" customHeight="1">
      <c r="A18" s="23">
        <v>43450</v>
      </c>
      <c r="B18" s="13">
        <v>0</v>
      </c>
      <c r="C18" s="12">
        <v>7</v>
      </c>
      <c r="D18" s="4"/>
      <c r="E18" s="47">
        <v>0</v>
      </c>
      <c r="F18" s="39">
        <v>3</v>
      </c>
      <c r="G18" s="41" t="s">
        <v>55</v>
      </c>
      <c r="H18" s="15">
        <v>22</v>
      </c>
      <c r="I18" s="4" t="s">
        <v>54</v>
      </c>
      <c r="J18" s="5" t="s">
        <v>54</v>
      </c>
      <c r="K18" s="6"/>
      <c r="L18" s="1">
        <v>1022</v>
      </c>
      <c r="M18" s="7" t="s">
        <v>520</v>
      </c>
      <c r="N18" s="8"/>
      <c r="O18" s="8">
        <v>4</v>
      </c>
      <c r="P18" s="9">
        <v>0</v>
      </c>
      <c r="Q18" s="8">
        <v>91</v>
      </c>
      <c r="R18" s="8">
        <v>44</v>
      </c>
      <c r="S18" s="9"/>
      <c r="T18" s="25"/>
    </row>
    <row r="19" spans="1:20" ht="42" customHeight="1">
      <c r="A19" s="23">
        <v>43451</v>
      </c>
      <c r="B19" s="13">
        <v>-1</v>
      </c>
      <c r="C19" s="12">
        <v>5</v>
      </c>
      <c r="D19" s="4"/>
      <c r="E19" s="10">
        <v>0</v>
      </c>
      <c r="F19" s="39">
        <v>3</v>
      </c>
      <c r="G19" s="41" t="s">
        <v>55</v>
      </c>
      <c r="H19" s="15">
        <v>25</v>
      </c>
      <c r="I19" s="4" t="s">
        <v>54</v>
      </c>
      <c r="J19" s="5" t="s">
        <v>54</v>
      </c>
      <c r="K19" s="6"/>
      <c r="L19" s="1">
        <v>1024</v>
      </c>
      <c r="M19" s="7" t="s">
        <v>523</v>
      </c>
      <c r="N19" s="8"/>
      <c r="O19" s="8">
        <v>4</v>
      </c>
      <c r="P19" s="9">
        <v>-2</v>
      </c>
      <c r="Q19" s="8">
        <v>91</v>
      </c>
      <c r="R19" s="8">
        <v>49</v>
      </c>
      <c r="S19" s="9"/>
      <c r="T19" s="25"/>
    </row>
    <row r="20" spans="1:20" ht="42" customHeight="1">
      <c r="A20" s="23">
        <v>43452</v>
      </c>
      <c r="B20" s="13">
        <v>-2</v>
      </c>
      <c r="C20" s="12">
        <v>7</v>
      </c>
      <c r="D20" s="4"/>
      <c r="E20" s="10">
        <v>0</v>
      </c>
      <c r="F20" s="39">
        <v>2</v>
      </c>
      <c r="G20" s="41" t="s">
        <v>55</v>
      </c>
      <c r="H20" s="15">
        <v>19</v>
      </c>
      <c r="I20" s="4" t="s">
        <v>54</v>
      </c>
      <c r="J20" s="5" t="s">
        <v>65</v>
      </c>
      <c r="K20" s="6"/>
      <c r="L20" s="1">
        <v>1028</v>
      </c>
      <c r="M20" s="7" t="s">
        <v>521</v>
      </c>
      <c r="N20" s="8"/>
      <c r="O20" s="8">
        <v>6</v>
      </c>
      <c r="P20" s="9">
        <v>-4</v>
      </c>
      <c r="Q20" s="8">
        <v>77</v>
      </c>
      <c r="R20" s="8">
        <v>18</v>
      </c>
      <c r="S20" s="9"/>
      <c r="T20" s="25"/>
    </row>
    <row r="21" spans="1:20" ht="42" customHeight="1">
      <c r="A21" s="23">
        <v>43453</v>
      </c>
      <c r="B21" s="13">
        <v>-1</v>
      </c>
      <c r="C21" s="12">
        <v>5</v>
      </c>
      <c r="D21" s="4"/>
      <c r="E21" s="10">
        <v>0</v>
      </c>
      <c r="F21" s="39">
        <v>3</v>
      </c>
      <c r="G21" s="41" t="s">
        <v>57</v>
      </c>
      <c r="H21" s="15">
        <v>28</v>
      </c>
      <c r="I21" s="4" t="s">
        <v>67</v>
      </c>
      <c r="J21" s="5" t="s">
        <v>70</v>
      </c>
      <c r="K21" s="6"/>
      <c r="L21" s="1">
        <v>1023</v>
      </c>
      <c r="M21" s="7" t="s">
        <v>522</v>
      </c>
      <c r="N21" s="8"/>
      <c r="O21" s="8">
        <v>7</v>
      </c>
      <c r="P21" s="9">
        <v>-3</v>
      </c>
      <c r="Q21" s="8">
        <v>86</v>
      </c>
      <c r="R21" s="8">
        <v>5</v>
      </c>
      <c r="S21" s="9"/>
      <c r="T21" s="25"/>
    </row>
    <row r="22" spans="1:20" ht="42" customHeight="1">
      <c r="A22" s="23">
        <v>43454</v>
      </c>
      <c r="B22" s="13">
        <v>-2</v>
      </c>
      <c r="C22" s="12">
        <v>4</v>
      </c>
      <c r="D22" s="4"/>
      <c r="E22" s="10">
        <v>0</v>
      </c>
      <c r="F22" s="39">
        <v>3</v>
      </c>
      <c r="G22" s="41" t="s">
        <v>64</v>
      </c>
      <c r="H22" s="15">
        <v>23</v>
      </c>
      <c r="I22" s="4" t="s">
        <v>67</v>
      </c>
      <c r="J22" s="5" t="s">
        <v>65</v>
      </c>
      <c r="K22" s="6"/>
      <c r="L22" s="1">
        <v>1023</v>
      </c>
      <c r="M22" s="7" t="s">
        <v>524</v>
      </c>
      <c r="N22" s="8"/>
      <c r="O22" s="8">
        <v>6</v>
      </c>
      <c r="P22" s="9">
        <v>-4</v>
      </c>
      <c r="Q22" s="8">
        <v>87</v>
      </c>
      <c r="R22" s="8">
        <v>15</v>
      </c>
      <c r="S22" s="9"/>
      <c r="T22" s="25"/>
    </row>
    <row r="23" spans="1:20" ht="42" customHeight="1">
      <c r="A23" s="23">
        <v>43455</v>
      </c>
      <c r="B23" s="13">
        <v>2</v>
      </c>
      <c r="C23" s="12">
        <v>7</v>
      </c>
      <c r="D23" s="4"/>
      <c r="E23" s="10">
        <v>0</v>
      </c>
      <c r="F23" s="39">
        <v>3</v>
      </c>
      <c r="G23" s="41" t="s">
        <v>73</v>
      </c>
      <c r="H23" s="15">
        <v>29</v>
      </c>
      <c r="I23" s="4" t="s">
        <v>54</v>
      </c>
      <c r="J23" s="5" t="s">
        <v>54</v>
      </c>
      <c r="K23" s="6"/>
      <c r="L23" s="1">
        <v>1025</v>
      </c>
      <c r="M23" s="7" t="s">
        <v>525</v>
      </c>
      <c r="N23" s="8"/>
      <c r="O23" s="8">
        <v>5</v>
      </c>
      <c r="P23" s="9">
        <v>0</v>
      </c>
      <c r="Q23" s="8">
        <v>85</v>
      </c>
      <c r="R23" s="8">
        <v>31</v>
      </c>
      <c r="S23" s="9"/>
      <c r="T23" s="25"/>
    </row>
    <row r="24" spans="1:20" ht="42" customHeight="1">
      <c r="A24" s="23">
        <v>43456</v>
      </c>
      <c r="B24" s="13">
        <v>2</v>
      </c>
      <c r="C24" s="12">
        <v>12</v>
      </c>
      <c r="D24" s="4" t="s">
        <v>59</v>
      </c>
      <c r="E24" s="10">
        <v>3.4</v>
      </c>
      <c r="F24" s="39">
        <v>4</v>
      </c>
      <c r="G24" s="41" t="s">
        <v>57</v>
      </c>
      <c r="H24" s="15">
        <v>39</v>
      </c>
      <c r="I24" s="4" t="s">
        <v>54</v>
      </c>
      <c r="J24" s="5" t="s">
        <v>60</v>
      </c>
      <c r="K24" s="6"/>
      <c r="L24" s="1">
        <v>1014</v>
      </c>
      <c r="M24" s="7" t="s">
        <v>526</v>
      </c>
      <c r="N24" s="8"/>
      <c r="O24" s="8">
        <v>1.5</v>
      </c>
      <c r="P24" s="9">
        <v>1</v>
      </c>
      <c r="Q24" s="8">
        <v>86</v>
      </c>
      <c r="R24" s="8">
        <v>85</v>
      </c>
      <c r="S24" s="9" t="s">
        <v>56</v>
      </c>
      <c r="T24" s="25"/>
    </row>
    <row r="25" spans="1:20" ht="42" customHeight="1">
      <c r="A25" s="23">
        <v>43457</v>
      </c>
      <c r="B25" s="13">
        <v>7</v>
      </c>
      <c r="C25" s="12">
        <v>10</v>
      </c>
      <c r="D25" s="4" t="s">
        <v>59</v>
      </c>
      <c r="E25" s="10">
        <v>11.5</v>
      </c>
      <c r="F25" s="39">
        <v>4</v>
      </c>
      <c r="G25" s="41" t="s">
        <v>57</v>
      </c>
      <c r="H25" s="15">
        <v>31</v>
      </c>
      <c r="I25" s="4" t="s">
        <v>58</v>
      </c>
      <c r="J25" s="5" t="s">
        <v>58</v>
      </c>
      <c r="K25" s="6"/>
      <c r="L25" s="1">
        <v>1007</v>
      </c>
      <c r="M25" s="7" t="s">
        <v>527</v>
      </c>
      <c r="N25" s="8"/>
      <c r="O25" s="8"/>
      <c r="P25" s="9">
        <v>5</v>
      </c>
      <c r="Q25" s="8">
        <v>89</v>
      </c>
      <c r="R25" s="8">
        <v>97</v>
      </c>
      <c r="S25" s="9" t="s">
        <v>56</v>
      </c>
      <c r="T25" s="25"/>
    </row>
    <row r="26" spans="1:20" ht="42" customHeight="1">
      <c r="A26" s="23">
        <v>43458</v>
      </c>
      <c r="B26" s="13">
        <v>0</v>
      </c>
      <c r="C26" s="12">
        <v>9</v>
      </c>
      <c r="D26" s="4" t="s">
        <v>528</v>
      </c>
      <c r="E26" s="10">
        <v>3</v>
      </c>
      <c r="F26" s="39">
        <v>4</v>
      </c>
      <c r="G26" s="41" t="s">
        <v>74</v>
      </c>
      <c r="H26" s="15">
        <v>38</v>
      </c>
      <c r="I26" s="4" t="s">
        <v>58</v>
      </c>
      <c r="J26" s="5" t="s">
        <v>60</v>
      </c>
      <c r="K26" s="6"/>
      <c r="L26" s="1">
        <v>1004</v>
      </c>
      <c r="M26" s="7" t="s">
        <v>529</v>
      </c>
      <c r="N26" s="8"/>
      <c r="O26" s="8">
        <v>1.5</v>
      </c>
      <c r="P26" s="9">
        <v>0</v>
      </c>
      <c r="Q26" s="8">
        <v>92</v>
      </c>
      <c r="R26" s="8">
        <v>84</v>
      </c>
      <c r="S26" s="9" t="s">
        <v>56</v>
      </c>
      <c r="T26" s="25"/>
    </row>
    <row r="27" spans="1:20" ht="42" customHeight="1">
      <c r="A27" s="23">
        <v>43459</v>
      </c>
      <c r="B27" s="13">
        <v>-2</v>
      </c>
      <c r="C27" s="12">
        <v>1</v>
      </c>
      <c r="D27" s="4" t="s">
        <v>530</v>
      </c>
      <c r="E27" s="10">
        <v>3.3</v>
      </c>
      <c r="F27" s="39">
        <v>2</v>
      </c>
      <c r="G27" s="41" t="s">
        <v>74</v>
      </c>
      <c r="H27" s="15">
        <v>19</v>
      </c>
      <c r="I27" s="4" t="s">
        <v>58</v>
      </c>
      <c r="J27" s="5" t="s">
        <v>58</v>
      </c>
      <c r="K27" s="6"/>
      <c r="L27" s="1">
        <v>1019</v>
      </c>
      <c r="M27" s="7" t="s">
        <v>531</v>
      </c>
      <c r="N27" s="8"/>
      <c r="O27" s="8"/>
      <c r="P27" s="9">
        <v>-3</v>
      </c>
      <c r="Q27" s="8">
        <v>94</v>
      </c>
      <c r="R27" s="8">
        <v>100</v>
      </c>
      <c r="S27" s="9" t="s">
        <v>55</v>
      </c>
      <c r="T27" s="25" t="s">
        <v>61</v>
      </c>
    </row>
    <row r="28" spans="1:20" ht="42" customHeight="1">
      <c r="A28" s="23">
        <v>43460</v>
      </c>
      <c r="B28" s="13">
        <v>-5</v>
      </c>
      <c r="C28" s="12">
        <v>-1</v>
      </c>
      <c r="D28" s="4"/>
      <c r="E28" s="10">
        <v>0</v>
      </c>
      <c r="F28" s="39">
        <v>3</v>
      </c>
      <c r="G28" s="41" t="s">
        <v>57</v>
      </c>
      <c r="H28" s="15">
        <v>22</v>
      </c>
      <c r="I28" s="4" t="s">
        <v>54</v>
      </c>
      <c r="J28" s="5" t="s">
        <v>60</v>
      </c>
      <c r="K28" s="6"/>
      <c r="L28" s="1">
        <v>1024</v>
      </c>
      <c r="M28" s="7" t="s">
        <v>532</v>
      </c>
      <c r="N28" s="8"/>
      <c r="O28" s="8">
        <v>2</v>
      </c>
      <c r="P28" s="9">
        <v>-6</v>
      </c>
      <c r="Q28" s="8">
        <v>87</v>
      </c>
      <c r="R28" s="8">
        <v>77</v>
      </c>
      <c r="S28" s="9"/>
      <c r="T28" s="25" t="s">
        <v>61</v>
      </c>
    </row>
    <row r="29" spans="1:20" ht="42" customHeight="1">
      <c r="A29" s="23">
        <v>43461</v>
      </c>
      <c r="B29" s="13">
        <v>-4</v>
      </c>
      <c r="C29" s="12">
        <v>-1</v>
      </c>
      <c r="D29" s="4"/>
      <c r="E29" s="10">
        <v>0</v>
      </c>
      <c r="F29" s="39">
        <v>6</v>
      </c>
      <c r="G29" s="41" t="s">
        <v>55</v>
      </c>
      <c r="H29" s="15">
        <v>58</v>
      </c>
      <c r="I29" s="4" t="s">
        <v>54</v>
      </c>
      <c r="J29" s="5" t="s">
        <v>60</v>
      </c>
      <c r="K29" s="6"/>
      <c r="L29" s="1">
        <v>996</v>
      </c>
      <c r="M29" s="7" t="s">
        <v>533</v>
      </c>
      <c r="N29" s="8"/>
      <c r="O29" s="8">
        <v>1.5</v>
      </c>
      <c r="P29" s="9">
        <v>-6</v>
      </c>
      <c r="Q29" s="8">
        <v>77</v>
      </c>
      <c r="R29" s="8">
        <v>81</v>
      </c>
      <c r="S29" s="9"/>
      <c r="T29" s="25" t="s">
        <v>61</v>
      </c>
    </row>
    <row r="30" spans="1:20" ht="42" customHeight="1">
      <c r="A30" s="23">
        <v>43462</v>
      </c>
      <c r="B30" s="13">
        <v>-2</v>
      </c>
      <c r="C30" s="12">
        <v>0</v>
      </c>
      <c r="D30" s="4"/>
      <c r="E30" s="10">
        <v>0</v>
      </c>
      <c r="F30" s="39">
        <v>5</v>
      </c>
      <c r="G30" s="41" t="s">
        <v>64</v>
      </c>
      <c r="H30" s="15">
        <v>48</v>
      </c>
      <c r="I30" s="4" t="s">
        <v>58</v>
      </c>
      <c r="J30" s="5" t="s">
        <v>58</v>
      </c>
      <c r="K30" s="6"/>
      <c r="L30" s="1">
        <v>983</v>
      </c>
      <c r="M30" s="7" t="s">
        <v>534</v>
      </c>
      <c r="N30" s="8"/>
      <c r="O30" s="8"/>
      <c r="P30" s="9">
        <v>-4</v>
      </c>
      <c r="Q30" s="8">
        <v>85</v>
      </c>
      <c r="R30" s="8">
        <v>99</v>
      </c>
      <c r="S30" s="9"/>
      <c r="T30" s="25" t="s">
        <v>61</v>
      </c>
    </row>
    <row r="31" spans="1:20" ht="42" customHeight="1">
      <c r="A31" s="23">
        <v>43463</v>
      </c>
      <c r="B31" s="13">
        <v>-2</v>
      </c>
      <c r="C31" s="12">
        <v>3</v>
      </c>
      <c r="D31" s="4"/>
      <c r="E31" s="10">
        <v>0</v>
      </c>
      <c r="F31" s="39">
        <v>5</v>
      </c>
      <c r="G31" s="41" t="s">
        <v>73</v>
      </c>
      <c r="H31" s="15">
        <v>42</v>
      </c>
      <c r="I31" s="4" t="s">
        <v>54</v>
      </c>
      <c r="J31" s="5" t="s">
        <v>54</v>
      </c>
      <c r="K31" s="6"/>
      <c r="L31" s="1">
        <v>990</v>
      </c>
      <c r="M31" s="7" t="s">
        <v>535</v>
      </c>
      <c r="N31" s="8"/>
      <c r="O31" s="8">
        <v>3</v>
      </c>
      <c r="P31" s="9">
        <v>-4</v>
      </c>
      <c r="Q31" s="8">
        <v>79</v>
      </c>
      <c r="R31" s="8">
        <v>67</v>
      </c>
      <c r="S31" s="9"/>
      <c r="T31" s="25" t="s">
        <v>61</v>
      </c>
    </row>
    <row r="32" spans="1:20" ht="42" customHeight="1">
      <c r="A32" s="23">
        <v>43829</v>
      </c>
      <c r="B32" s="13">
        <v>-4</v>
      </c>
      <c r="C32" s="12">
        <v>3</v>
      </c>
      <c r="D32" s="4"/>
      <c r="E32" s="10">
        <v>0</v>
      </c>
      <c r="F32" s="39">
        <v>3</v>
      </c>
      <c r="G32" s="41" t="s">
        <v>55</v>
      </c>
      <c r="H32" s="15">
        <v>25</v>
      </c>
      <c r="I32" s="4" t="s">
        <v>67</v>
      </c>
      <c r="J32" s="5" t="s">
        <v>65</v>
      </c>
      <c r="K32" s="6"/>
      <c r="L32" s="1">
        <v>1004</v>
      </c>
      <c r="M32" s="7" t="s">
        <v>536</v>
      </c>
      <c r="N32" s="8"/>
      <c r="O32" s="8">
        <v>5.5</v>
      </c>
      <c r="P32" s="9">
        <v>-5</v>
      </c>
      <c r="Q32" s="8">
        <v>76</v>
      </c>
      <c r="R32" s="8">
        <v>26</v>
      </c>
      <c r="S32" s="9"/>
      <c r="T32" s="25" t="s">
        <v>61</v>
      </c>
    </row>
    <row r="33" spans="1:20" ht="42" customHeight="1">
      <c r="A33" s="26">
        <v>43830</v>
      </c>
      <c r="B33" s="27">
        <v>-4</v>
      </c>
      <c r="C33" s="28">
        <v>2</v>
      </c>
      <c r="D33" s="29"/>
      <c r="E33" s="30">
        <v>0</v>
      </c>
      <c r="F33" s="40">
        <v>3</v>
      </c>
      <c r="G33" s="42" t="s">
        <v>55</v>
      </c>
      <c r="H33" s="31">
        <v>27</v>
      </c>
      <c r="I33" s="29" t="s">
        <v>67</v>
      </c>
      <c r="J33" s="32" t="s">
        <v>65</v>
      </c>
      <c r="K33" s="33"/>
      <c r="L33" s="34">
        <v>1008</v>
      </c>
      <c r="M33" s="35" t="s">
        <v>537</v>
      </c>
      <c r="N33" s="36"/>
      <c r="O33" s="36">
        <v>5</v>
      </c>
      <c r="P33" s="37">
        <v>-6</v>
      </c>
      <c r="Q33" s="36">
        <v>79</v>
      </c>
      <c r="R33" s="36">
        <v>28</v>
      </c>
      <c r="S33" s="37"/>
      <c r="T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1.6129032258064515</v>
      </c>
      <c r="E100" s="83" t="s">
        <v>31</v>
      </c>
      <c r="F100" s="83"/>
      <c r="G100" s="83"/>
      <c r="H100" s="83"/>
      <c r="I100" s="17">
        <f>SUM(E3:E33)</f>
        <v>24.2</v>
      </c>
      <c r="J100" s="83" t="s">
        <v>38</v>
      </c>
      <c r="K100" s="83"/>
      <c r="L100" s="18">
        <f>SUM(O3:O33)</f>
        <v>79.5</v>
      </c>
    </row>
    <row r="101" spans="1:12" ht="30" customHeight="1">
      <c r="A101" s="83" t="s">
        <v>27</v>
      </c>
      <c r="B101" s="83"/>
      <c r="C101" s="83"/>
      <c r="D101" s="16">
        <f>AVERAGE(B3:B33)</f>
        <v>-0.8387096774193549</v>
      </c>
      <c r="E101" s="83" t="s">
        <v>32</v>
      </c>
      <c r="F101" s="83"/>
      <c r="G101" s="83"/>
      <c r="H101" s="83"/>
      <c r="I101" s="17">
        <f>AVERAGE(E3:E33)</f>
        <v>0.7806451612903226</v>
      </c>
      <c r="J101" s="83" t="s">
        <v>39</v>
      </c>
      <c r="K101" s="83"/>
      <c r="L101" s="18">
        <f>COUNTIF(R3:R33,"&lt;31")</f>
        <v>8</v>
      </c>
    </row>
    <row r="102" spans="1:12" ht="30" customHeight="1">
      <c r="A102" s="83" t="s">
        <v>28</v>
      </c>
      <c r="B102" s="83"/>
      <c r="C102" s="83"/>
      <c r="D102" s="16">
        <f>AVERAGE(C3:C33)</f>
        <v>4.064516129032258</v>
      </c>
      <c r="E102" s="83" t="s">
        <v>33</v>
      </c>
      <c r="F102" s="83"/>
      <c r="G102" s="83"/>
      <c r="H102" s="83"/>
      <c r="I102" s="17">
        <f>MAX(E3:E33)</f>
        <v>11.5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12</v>
      </c>
      <c r="E103" s="83" t="s">
        <v>34</v>
      </c>
      <c r="F103" s="83"/>
      <c r="G103" s="83"/>
      <c r="H103" s="83"/>
      <c r="I103" s="18">
        <f>COUNTA(S3:S33)</f>
        <v>8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-5</v>
      </c>
      <c r="E104" s="83" t="s">
        <v>35</v>
      </c>
      <c r="F104" s="83"/>
      <c r="G104" s="83"/>
      <c r="H104" s="83"/>
      <c r="I104" s="18">
        <f>COUNTIF(S3:S33,"R")</f>
        <v>5</v>
      </c>
      <c r="J104" s="83" t="s">
        <v>45</v>
      </c>
      <c r="K104" s="83"/>
      <c r="L104" s="43">
        <f>AVERAGE(F3:F33)</f>
        <v>3.6451612903225805</v>
      </c>
    </row>
    <row r="105" spans="1:12" ht="30" customHeight="1">
      <c r="A105" s="83" t="s">
        <v>26</v>
      </c>
      <c r="B105" s="83"/>
      <c r="C105" s="83"/>
      <c r="D105" s="18">
        <f>MAX(B3:B33)</f>
        <v>7</v>
      </c>
      <c r="E105" s="83" t="s">
        <v>36</v>
      </c>
      <c r="F105" s="83"/>
      <c r="G105" s="83"/>
      <c r="H105" s="83"/>
      <c r="I105" s="18">
        <f>COUNTIF(S3:S33,"S")</f>
        <v>3</v>
      </c>
      <c r="J105" s="83" t="s">
        <v>46</v>
      </c>
      <c r="K105" s="83"/>
      <c r="L105" s="43">
        <f>AVERAGE(H3:H33)</f>
        <v>32.225806451612904</v>
      </c>
    </row>
    <row r="106" spans="1:12" ht="30" customHeight="1">
      <c r="A106" s="83" t="s">
        <v>25</v>
      </c>
      <c r="B106" s="83"/>
      <c r="C106" s="83"/>
      <c r="D106" s="18">
        <f>MIN(C3:C33)</f>
        <v>-2</v>
      </c>
      <c r="E106" s="83" t="s">
        <v>50</v>
      </c>
      <c r="F106" s="83"/>
      <c r="G106" s="83"/>
      <c r="H106" s="83"/>
      <c r="I106" s="18">
        <f>COUNTIF(F3:F33,"&gt;5")</f>
        <v>2</v>
      </c>
      <c r="J106" s="83" t="s">
        <v>47</v>
      </c>
      <c r="K106" s="83"/>
      <c r="L106" s="19">
        <f>COUNTA(T3:T33)</f>
        <v>7</v>
      </c>
    </row>
    <row r="107" spans="1:12" ht="30" customHeight="1">
      <c r="A107" s="83" t="s">
        <v>29</v>
      </c>
      <c r="B107" s="83"/>
      <c r="C107" s="83"/>
      <c r="D107" s="18">
        <f>COUNTIF(B3:B33,"&lt;1")</f>
        <v>23</v>
      </c>
      <c r="E107" s="83" t="s">
        <v>42</v>
      </c>
      <c r="F107" s="83"/>
      <c r="G107" s="83"/>
      <c r="H107" s="83"/>
      <c r="I107" s="17">
        <f>MAX(H3:H33)</f>
        <v>58</v>
      </c>
      <c r="J107" s="83" t="s">
        <v>48</v>
      </c>
      <c r="K107" s="83"/>
      <c r="L107" s="19">
        <v>17.7</v>
      </c>
    </row>
    <row r="108" spans="1:12" ht="30" customHeight="1">
      <c r="A108" s="83" t="s">
        <v>30</v>
      </c>
      <c r="B108" s="83"/>
      <c r="C108" s="83"/>
      <c r="D108" s="18">
        <f>COUNTIF(C3:C33,"&lt;1")</f>
        <v>6</v>
      </c>
      <c r="E108" s="83" t="s">
        <v>43</v>
      </c>
      <c r="F108" s="83"/>
      <c r="G108" s="83"/>
      <c r="H108" s="83"/>
      <c r="I108" s="18">
        <f>MAX(L3:L33)</f>
        <v>1028</v>
      </c>
      <c r="J108" s="83" t="s">
        <v>49</v>
      </c>
      <c r="K108" s="83"/>
      <c r="L108" s="19">
        <v>6.5</v>
      </c>
    </row>
    <row r="109" spans="1:12" ht="30" customHeight="1">
      <c r="A109" s="83" t="s">
        <v>40</v>
      </c>
      <c r="B109" s="83"/>
      <c r="C109" s="83"/>
      <c r="D109" s="18">
        <f>MIN(P3:P33)</f>
        <v>-7</v>
      </c>
      <c r="E109" s="83" t="s">
        <v>44</v>
      </c>
      <c r="F109" s="83"/>
      <c r="G109" s="83"/>
      <c r="H109" s="83"/>
      <c r="I109" s="18">
        <f>MIN(L3:L33)</f>
        <v>983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42736</v>
      </c>
      <c r="B3" s="13">
        <v>-3</v>
      </c>
      <c r="C3" s="12">
        <v>5</v>
      </c>
      <c r="D3" s="4"/>
      <c r="E3" s="10">
        <v>0</v>
      </c>
      <c r="F3" s="39">
        <v>2</v>
      </c>
      <c r="G3" s="41" t="s">
        <v>57</v>
      </c>
      <c r="H3" s="15">
        <v>12</v>
      </c>
      <c r="I3" s="4" t="s">
        <v>58</v>
      </c>
      <c r="J3" s="5" t="s">
        <v>65</v>
      </c>
      <c r="K3" s="6"/>
      <c r="L3" s="1">
        <v>1034</v>
      </c>
      <c r="M3" s="7" t="s">
        <v>103</v>
      </c>
      <c r="N3" s="8"/>
      <c r="O3" s="8">
        <v>6</v>
      </c>
      <c r="P3" s="9">
        <v>-5</v>
      </c>
      <c r="Q3" s="8">
        <v>67</v>
      </c>
      <c r="R3" s="20">
        <v>21</v>
      </c>
      <c r="S3" s="48"/>
      <c r="T3" s="24"/>
    </row>
    <row r="4" spans="1:20" ht="42" customHeight="1">
      <c r="A4" s="23">
        <v>42737</v>
      </c>
      <c r="B4" s="13">
        <v>-4</v>
      </c>
      <c r="C4" s="12">
        <v>9</v>
      </c>
      <c r="D4" s="4"/>
      <c r="E4" s="10">
        <v>0</v>
      </c>
      <c r="F4" s="39">
        <v>3</v>
      </c>
      <c r="G4" s="41" t="s">
        <v>73</v>
      </c>
      <c r="H4" s="15">
        <v>21</v>
      </c>
      <c r="I4" s="4" t="s">
        <v>104</v>
      </c>
      <c r="J4" s="5" t="s">
        <v>70</v>
      </c>
      <c r="K4" s="6"/>
      <c r="L4" s="1">
        <v>1027</v>
      </c>
      <c r="M4" s="7" t="s">
        <v>105</v>
      </c>
      <c r="N4" s="8"/>
      <c r="O4" s="8">
        <v>7.5</v>
      </c>
      <c r="P4" s="9">
        <v>-7</v>
      </c>
      <c r="Q4" s="8">
        <v>72</v>
      </c>
      <c r="R4" s="8">
        <v>1</v>
      </c>
      <c r="S4" s="9"/>
      <c r="T4" s="25"/>
    </row>
    <row r="5" spans="1:20" ht="42" customHeight="1">
      <c r="A5" s="23">
        <v>43103</v>
      </c>
      <c r="B5" s="13">
        <v>-2</v>
      </c>
      <c r="C5" s="12">
        <v>6</v>
      </c>
      <c r="D5" s="4" t="s">
        <v>106</v>
      </c>
      <c r="E5" s="10">
        <v>4.9</v>
      </c>
      <c r="F5" s="39">
        <v>5</v>
      </c>
      <c r="G5" s="41" t="s">
        <v>57</v>
      </c>
      <c r="H5" s="15">
        <v>41</v>
      </c>
      <c r="I5" s="4" t="s">
        <v>54</v>
      </c>
      <c r="J5" s="5" t="s">
        <v>58</v>
      </c>
      <c r="K5" s="6"/>
      <c r="L5" s="1">
        <v>1019</v>
      </c>
      <c r="M5" s="7" t="s">
        <v>107</v>
      </c>
      <c r="N5" s="8"/>
      <c r="O5" s="8"/>
      <c r="P5" s="9">
        <v>-3</v>
      </c>
      <c r="Q5" s="8">
        <v>92</v>
      </c>
      <c r="R5" s="8">
        <v>98</v>
      </c>
      <c r="S5" s="9" t="s">
        <v>56</v>
      </c>
      <c r="T5" s="25"/>
    </row>
    <row r="6" spans="1:20" ht="42" customHeight="1">
      <c r="A6" s="23">
        <v>43104</v>
      </c>
      <c r="B6" s="13">
        <v>0</v>
      </c>
      <c r="C6" s="12">
        <v>4</v>
      </c>
      <c r="D6" s="4" t="s">
        <v>108</v>
      </c>
      <c r="E6" s="10">
        <v>8</v>
      </c>
      <c r="F6" s="39">
        <v>5</v>
      </c>
      <c r="G6" s="41" t="s">
        <v>66</v>
      </c>
      <c r="H6" s="15">
        <v>42</v>
      </c>
      <c r="I6" s="4" t="s">
        <v>58</v>
      </c>
      <c r="J6" s="5" t="s">
        <v>58</v>
      </c>
      <c r="K6" s="6"/>
      <c r="L6" s="1">
        <v>1022</v>
      </c>
      <c r="M6" s="7" t="s">
        <v>109</v>
      </c>
      <c r="N6" s="8"/>
      <c r="O6" s="8"/>
      <c r="P6" s="9">
        <v>-1</v>
      </c>
      <c r="Q6" s="8">
        <v>94</v>
      </c>
      <c r="R6" s="8">
        <v>99</v>
      </c>
      <c r="S6" s="9" t="s">
        <v>55</v>
      </c>
      <c r="T6" s="25"/>
    </row>
    <row r="7" spans="1:20" ht="42" customHeight="1">
      <c r="A7" s="23">
        <v>43105</v>
      </c>
      <c r="B7" s="13">
        <v>-1</v>
      </c>
      <c r="C7" s="12">
        <v>1</v>
      </c>
      <c r="D7" s="4"/>
      <c r="E7" s="10">
        <v>0</v>
      </c>
      <c r="F7" s="39">
        <v>4</v>
      </c>
      <c r="G7" s="41" t="s">
        <v>74</v>
      </c>
      <c r="H7" s="15">
        <v>32</v>
      </c>
      <c r="I7" s="4" t="s">
        <v>58</v>
      </c>
      <c r="J7" s="5" t="s">
        <v>60</v>
      </c>
      <c r="K7" s="6"/>
      <c r="L7" s="1">
        <v>1036</v>
      </c>
      <c r="M7" s="7" t="s">
        <v>111</v>
      </c>
      <c r="N7" s="8"/>
      <c r="O7" s="8">
        <v>0.5</v>
      </c>
      <c r="P7" s="9">
        <v>-2</v>
      </c>
      <c r="Q7" s="8">
        <v>87</v>
      </c>
      <c r="R7" s="8">
        <v>94</v>
      </c>
      <c r="S7" s="9"/>
      <c r="T7" s="25"/>
    </row>
    <row r="8" spans="1:20" ht="42" customHeight="1">
      <c r="A8" s="23">
        <v>43106</v>
      </c>
      <c r="B8" s="13">
        <v>0</v>
      </c>
      <c r="C8" s="12">
        <v>2</v>
      </c>
      <c r="D8" s="4" t="s">
        <v>110</v>
      </c>
      <c r="E8" s="10">
        <v>0.5</v>
      </c>
      <c r="F8" s="39">
        <v>2</v>
      </c>
      <c r="G8" s="41" t="s">
        <v>57</v>
      </c>
      <c r="H8" s="15">
        <v>19</v>
      </c>
      <c r="I8" s="4" t="s">
        <v>58</v>
      </c>
      <c r="J8" s="5" t="s">
        <v>58</v>
      </c>
      <c r="K8" s="6"/>
      <c r="L8" s="1">
        <v>1030</v>
      </c>
      <c r="M8" s="7" t="s">
        <v>112</v>
      </c>
      <c r="N8" s="8"/>
      <c r="O8" s="8"/>
      <c r="P8" s="9">
        <v>-1</v>
      </c>
      <c r="Q8" s="8">
        <v>92</v>
      </c>
      <c r="R8" s="8">
        <v>98</v>
      </c>
      <c r="S8" s="9" t="s">
        <v>56</v>
      </c>
      <c r="T8" s="25"/>
    </row>
    <row r="9" spans="1:20" ht="42" customHeight="1">
      <c r="A9" s="23">
        <v>43107</v>
      </c>
      <c r="B9" s="13">
        <v>0</v>
      </c>
      <c r="C9" s="12">
        <v>2</v>
      </c>
      <c r="D9" s="4" t="s">
        <v>113</v>
      </c>
      <c r="E9" s="10">
        <v>0.6</v>
      </c>
      <c r="F9" s="39">
        <v>3</v>
      </c>
      <c r="G9" s="41" t="s">
        <v>57</v>
      </c>
      <c r="H9" s="15">
        <v>21</v>
      </c>
      <c r="I9" s="4" t="s">
        <v>67</v>
      </c>
      <c r="J9" s="5" t="s">
        <v>58</v>
      </c>
      <c r="K9" s="6"/>
      <c r="L9" s="1">
        <v>1022</v>
      </c>
      <c r="M9" s="7" t="s">
        <v>114</v>
      </c>
      <c r="N9" s="8"/>
      <c r="O9" s="8"/>
      <c r="P9" s="9">
        <v>-1</v>
      </c>
      <c r="Q9" s="8">
        <v>94</v>
      </c>
      <c r="R9" s="8">
        <v>98</v>
      </c>
      <c r="S9" s="9" t="s">
        <v>56</v>
      </c>
      <c r="T9" s="25"/>
    </row>
    <row r="10" spans="1:20" ht="42" customHeight="1">
      <c r="A10" s="23">
        <v>43108</v>
      </c>
      <c r="B10" s="13">
        <v>1</v>
      </c>
      <c r="C10" s="12">
        <v>6</v>
      </c>
      <c r="D10" s="4" t="s">
        <v>82</v>
      </c>
      <c r="E10" s="10">
        <v>3.8</v>
      </c>
      <c r="F10" s="39">
        <v>3</v>
      </c>
      <c r="G10" s="41" t="s">
        <v>57</v>
      </c>
      <c r="H10" s="15">
        <v>23</v>
      </c>
      <c r="I10" s="4" t="s">
        <v>54</v>
      </c>
      <c r="J10" s="5" t="s">
        <v>58</v>
      </c>
      <c r="K10" s="6"/>
      <c r="L10" s="1">
        <v>1026</v>
      </c>
      <c r="M10" s="7" t="s">
        <v>115</v>
      </c>
      <c r="N10" s="8"/>
      <c r="O10" s="8"/>
      <c r="P10" s="9">
        <v>0</v>
      </c>
      <c r="Q10" s="8">
        <v>91</v>
      </c>
      <c r="R10" s="8">
        <v>97</v>
      </c>
      <c r="S10" s="9" t="s">
        <v>56</v>
      </c>
      <c r="T10" s="25"/>
    </row>
    <row r="11" spans="1:20" ht="42" customHeight="1">
      <c r="A11" s="23">
        <v>43109</v>
      </c>
      <c r="B11" s="13">
        <v>5</v>
      </c>
      <c r="C11" s="12">
        <v>9</v>
      </c>
      <c r="D11" s="4" t="s">
        <v>116</v>
      </c>
      <c r="E11" s="10">
        <v>5</v>
      </c>
      <c r="F11" s="39">
        <v>3</v>
      </c>
      <c r="G11" s="41" t="s">
        <v>57</v>
      </c>
      <c r="H11" s="15">
        <v>24</v>
      </c>
      <c r="I11" s="4" t="s">
        <v>58</v>
      </c>
      <c r="J11" s="5" t="s">
        <v>58</v>
      </c>
      <c r="K11" s="6"/>
      <c r="L11" s="1">
        <v>1018</v>
      </c>
      <c r="M11" s="7" t="s">
        <v>117</v>
      </c>
      <c r="N11" s="8"/>
      <c r="O11" s="8"/>
      <c r="P11" s="9">
        <v>3</v>
      </c>
      <c r="Q11" s="8">
        <v>88</v>
      </c>
      <c r="R11" s="8">
        <v>98</v>
      </c>
      <c r="S11" s="9" t="s">
        <v>56</v>
      </c>
      <c r="T11" s="25"/>
    </row>
    <row r="12" spans="1:20" ht="42" customHeight="1">
      <c r="A12" s="23">
        <v>43110</v>
      </c>
      <c r="B12" s="13">
        <v>2</v>
      </c>
      <c r="C12" s="12">
        <v>9</v>
      </c>
      <c r="D12" s="4" t="s">
        <v>99</v>
      </c>
      <c r="E12" s="10">
        <v>2.6</v>
      </c>
      <c r="F12" s="39">
        <v>4</v>
      </c>
      <c r="G12" s="41" t="s">
        <v>57</v>
      </c>
      <c r="H12" s="15">
        <v>39</v>
      </c>
      <c r="I12" s="4" t="s">
        <v>58</v>
      </c>
      <c r="J12" s="5" t="s">
        <v>58</v>
      </c>
      <c r="K12" s="6"/>
      <c r="L12" s="1">
        <v>1014</v>
      </c>
      <c r="M12" s="7" t="s">
        <v>118</v>
      </c>
      <c r="N12" s="8"/>
      <c r="O12" s="8"/>
      <c r="P12" s="9">
        <v>1</v>
      </c>
      <c r="Q12" s="8">
        <v>87</v>
      </c>
      <c r="R12" s="8">
        <v>96</v>
      </c>
      <c r="S12" s="9" t="s">
        <v>56</v>
      </c>
      <c r="T12" s="25"/>
    </row>
    <row r="13" spans="1:20" ht="42" customHeight="1">
      <c r="A13" s="23">
        <v>43111</v>
      </c>
      <c r="B13" s="13">
        <v>-1</v>
      </c>
      <c r="C13" s="12">
        <v>2</v>
      </c>
      <c r="D13" s="4" t="s">
        <v>119</v>
      </c>
      <c r="E13" s="10">
        <v>4</v>
      </c>
      <c r="F13" s="39">
        <v>3</v>
      </c>
      <c r="G13" s="41" t="s">
        <v>66</v>
      </c>
      <c r="H13" s="15">
        <v>27</v>
      </c>
      <c r="I13" s="4" t="s">
        <v>58</v>
      </c>
      <c r="J13" s="5" t="s">
        <v>60</v>
      </c>
      <c r="K13" s="6"/>
      <c r="L13" s="1">
        <v>1033</v>
      </c>
      <c r="M13" s="7" t="s">
        <v>120</v>
      </c>
      <c r="N13" s="8"/>
      <c r="O13" s="8">
        <v>0.5</v>
      </c>
      <c r="P13" s="9">
        <v>-3</v>
      </c>
      <c r="Q13" s="8">
        <v>92</v>
      </c>
      <c r="R13" s="8">
        <v>93</v>
      </c>
      <c r="S13" s="9" t="s">
        <v>55</v>
      </c>
      <c r="T13" s="25"/>
    </row>
    <row r="14" spans="1:20" ht="42" customHeight="1">
      <c r="A14" s="23">
        <v>43112</v>
      </c>
      <c r="B14" s="13">
        <v>2</v>
      </c>
      <c r="C14" s="12">
        <v>5</v>
      </c>
      <c r="D14" s="4"/>
      <c r="E14" s="10">
        <v>0</v>
      </c>
      <c r="F14" s="39">
        <v>2</v>
      </c>
      <c r="G14" s="41" t="s">
        <v>57</v>
      </c>
      <c r="H14" s="15">
        <v>19</v>
      </c>
      <c r="I14" s="4" t="s">
        <v>54</v>
      </c>
      <c r="J14" s="5" t="s">
        <v>54</v>
      </c>
      <c r="K14" s="6"/>
      <c r="L14" s="1">
        <v>1026</v>
      </c>
      <c r="M14" s="7" t="s">
        <v>121</v>
      </c>
      <c r="N14" s="8"/>
      <c r="O14" s="8">
        <v>5</v>
      </c>
      <c r="P14" s="9">
        <v>-3</v>
      </c>
      <c r="Q14" s="8">
        <v>84</v>
      </c>
      <c r="R14" s="8">
        <v>45</v>
      </c>
      <c r="S14" s="9"/>
      <c r="T14" s="25"/>
    </row>
    <row r="15" spans="1:20" ht="42" customHeight="1">
      <c r="A15" s="23">
        <v>43113</v>
      </c>
      <c r="B15" s="13">
        <v>1</v>
      </c>
      <c r="C15" s="12">
        <v>5</v>
      </c>
      <c r="D15" s="4" t="s">
        <v>62</v>
      </c>
      <c r="E15" s="10">
        <v>0.2</v>
      </c>
      <c r="F15" s="39">
        <v>3</v>
      </c>
      <c r="G15" s="41" t="s">
        <v>57</v>
      </c>
      <c r="H15" s="15">
        <v>21</v>
      </c>
      <c r="I15" s="4" t="s">
        <v>54</v>
      </c>
      <c r="J15" s="5" t="s">
        <v>60</v>
      </c>
      <c r="K15" s="6"/>
      <c r="L15" s="1">
        <v>1020</v>
      </c>
      <c r="M15" s="7" t="s">
        <v>122</v>
      </c>
      <c r="N15" s="8"/>
      <c r="O15" s="8">
        <v>0.5</v>
      </c>
      <c r="P15" s="9">
        <v>0</v>
      </c>
      <c r="Q15" s="8">
        <v>82</v>
      </c>
      <c r="R15" s="8">
        <v>92</v>
      </c>
      <c r="S15" s="9"/>
      <c r="T15" s="25"/>
    </row>
    <row r="16" spans="1:20" ht="42" customHeight="1">
      <c r="A16" s="23">
        <v>43114</v>
      </c>
      <c r="B16" s="13">
        <v>1</v>
      </c>
      <c r="C16" s="12">
        <v>6</v>
      </c>
      <c r="D16" s="4"/>
      <c r="E16" s="10">
        <v>0</v>
      </c>
      <c r="F16" s="39">
        <v>4</v>
      </c>
      <c r="G16" s="41" t="s">
        <v>55</v>
      </c>
      <c r="H16" s="15">
        <v>31</v>
      </c>
      <c r="I16" s="4" t="s">
        <v>54</v>
      </c>
      <c r="J16" s="5" t="s">
        <v>60</v>
      </c>
      <c r="K16" s="6"/>
      <c r="L16" s="1">
        <v>1015</v>
      </c>
      <c r="M16" s="7" t="s">
        <v>123</v>
      </c>
      <c r="N16" s="8"/>
      <c r="O16" s="8">
        <v>2</v>
      </c>
      <c r="P16" s="9">
        <v>0</v>
      </c>
      <c r="Q16" s="8">
        <v>83</v>
      </c>
      <c r="R16" s="8">
        <v>79</v>
      </c>
      <c r="S16" s="9"/>
      <c r="T16" s="25"/>
    </row>
    <row r="17" spans="1:20" ht="42" customHeight="1">
      <c r="A17" s="23">
        <v>43115</v>
      </c>
      <c r="B17" s="13">
        <v>1</v>
      </c>
      <c r="C17" s="12">
        <v>9</v>
      </c>
      <c r="D17" s="4"/>
      <c r="E17" s="10">
        <v>0</v>
      </c>
      <c r="F17" s="39">
        <v>4</v>
      </c>
      <c r="G17" s="41" t="s">
        <v>57</v>
      </c>
      <c r="H17" s="15">
        <v>35</v>
      </c>
      <c r="I17" s="4" t="s">
        <v>54</v>
      </c>
      <c r="J17" s="5" t="s">
        <v>54</v>
      </c>
      <c r="K17" s="6"/>
      <c r="L17" s="1">
        <v>1018</v>
      </c>
      <c r="M17" s="7" t="s">
        <v>124</v>
      </c>
      <c r="N17" s="8"/>
      <c r="O17" s="8">
        <v>5</v>
      </c>
      <c r="P17" s="9">
        <v>0</v>
      </c>
      <c r="Q17" s="8">
        <v>79</v>
      </c>
      <c r="R17" s="8">
        <v>40</v>
      </c>
      <c r="S17" s="9"/>
      <c r="T17" s="25"/>
    </row>
    <row r="18" spans="1:20" ht="42" customHeight="1">
      <c r="A18" s="23">
        <v>43116</v>
      </c>
      <c r="B18" s="13">
        <v>4</v>
      </c>
      <c r="C18" s="12">
        <v>11</v>
      </c>
      <c r="D18" s="4"/>
      <c r="E18" s="47">
        <v>0</v>
      </c>
      <c r="F18" s="39">
        <v>2</v>
      </c>
      <c r="G18" s="41" t="s">
        <v>57</v>
      </c>
      <c r="H18" s="15">
        <v>18</v>
      </c>
      <c r="I18" s="4" t="s">
        <v>54</v>
      </c>
      <c r="J18" s="5" t="s">
        <v>70</v>
      </c>
      <c r="K18" s="6"/>
      <c r="L18" s="1">
        <v>1030</v>
      </c>
      <c r="M18" s="7" t="s">
        <v>125</v>
      </c>
      <c r="N18" s="8"/>
      <c r="O18" s="8">
        <v>8</v>
      </c>
      <c r="P18" s="9">
        <v>1</v>
      </c>
      <c r="Q18" s="8">
        <v>65</v>
      </c>
      <c r="R18" s="8">
        <v>8</v>
      </c>
      <c r="S18" s="9"/>
      <c r="T18" s="25"/>
    </row>
    <row r="19" spans="1:20" ht="42" customHeight="1">
      <c r="A19" s="23">
        <v>43117</v>
      </c>
      <c r="B19" s="13">
        <v>1</v>
      </c>
      <c r="C19" s="12">
        <v>4</v>
      </c>
      <c r="D19" s="4"/>
      <c r="E19" s="10">
        <v>0</v>
      </c>
      <c r="F19" s="39">
        <v>4</v>
      </c>
      <c r="G19" s="41" t="s">
        <v>55</v>
      </c>
      <c r="H19" s="15">
        <v>37</v>
      </c>
      <c r="I19" s="4" t="s">
        <v>54</v>
      </c>
      <c r="J19" s="5" t="s">
        <v>54</v>
      </c>
      <c r="K19" s="6"/>
      <c r="L19" s="1">
        <v>1018</v>
      </c>
      <c r="M19" s="7" t="s">
        <v>127</v>
      </c>
      <c r="N19" s="8"/>
      <c r="O19" s="8">
        <v>5</v>
      </c>
      <c r="P19" s="9">
        <v>0</v>
      </c>
      <c r="Q19" s="8">
        <v>84</v>
      </c>
      <c r="R19" s="8">
        <v>41</v>
      </c>
      <c r="S19" s="9"/>
      <c r="T19" s="25"/>
    </row>
    <row r="20" spans="1:20" ht="42" customHeight="1">
      <c r="A20" s="23">
        <v>43118</v>
      </c>
      <c r="B20" s="13">
        <v>0</v>
      </c>
      <c r="C20" s="12">
        <v>5</v>
      </c>
      <c r="D20" s="4" t="s">
        <v>126</v>
      </c>
      <c r="E20" s="10">
        <v>1</v>
      </c>
      <c r="F20" s="39">
        <v>2</v>
      </c>
      <c r="G20" s="41" t="s">
        <v>66</v>
      </c>
      <c r="H20" s="15">
        <v>19</v>
      </c>
      <c r="I20" s="4" t="s">
        <v>58</v>
      </c>
      <c r="J20" s="5" t="s">
        <v>58</v>
      </c>
      <c r="K20" s="6"/>
      <c r="L20" s="1">
        <v>1025</v>
      </c>
      <c r="M20" s="7" t="s">
        <v>112</v>
      </c>
      <c r="N20" s="8"/>
      <c r="O20" s="8"/>
      <c r="P20" s="9">
        <v>0</v>
      </c>
      <c r="Q20" s="8">
        <v>92</v>
      </c>
      <c r="R20" s="8">
        <v>98</v>
      </c>
      <c r="S20" s="9" t="s">
        <v>56</v>
      </c>
      <c r="T20" s="25"/>
    </row>
    <row r="21" spans="1:20" ht="42" customHeight="1">
      <c r="A21" s="23">
        <v>43119</v>
      </c>
      <c r="B21" s="13">
        <v>0</v>
      </c>
      <c r="C21" s="12">
        <v>1</v>
      </c>
      <c r="D21" s="4" t="s">
        <v>128</v>
      </c>
      <c r="E21" s="10">
        <v>3.1</v>
      </c>
      <c r="F21" s="39">
        <v>3</v>
      </c>
      <c r="G21" s="41" t="s">
        <v>74</v>
      </c>
      <c r="H21" s="15">
        <v>21</v>
      </c>
      <c r="I21" s="4" t="s">
        <v>58</v>
      </c>
      <c r="J21" s="5" t="s">
        <v>58</v>
      </c>
      <c r="K21" s="6"/>
      <c r="L21" s="1">
        <v>1039</v>
      </c>
      <c r="M21" s="7" t="s">
        <v>129</v>
      </c>
      <c r="N21" s="8"/>
      <c r="O21" s="8"/>
      <c r="P21" s="9">
        <v>0</v>
      </c>
      <c r="Q21" s="8">
        <v>94</v>
      </c>
      <c r="R21" s="8">
        <v>99</v>
      </c>
      <c r="S21" s="9" t="s">
        <v>55</v>
      </c>
      <c r="T21" s="25" t="s">
        <v>61</v>
      </c>
    </row>
    <row r="22" spans="1:20" ht="42" customHeight="1">
      <c r="A22" s="23">
        <v>43120</v>
      </c>
      <c r="B22" s="13">
        <v>0</v>
      </c>
      <c r="C22" s="12">
        <v>3</v>
      </c>
      <c r="D22" s="4"/>
      <c r="E22" s="10">
        <v>0</v>
      </c>
      <c r="F22" s="39">
        <v>2</v>
      </c>
      <c r="G22" s="41" t="s">
        <v>74</v>
      </c>
      <c r="H22" s="15">
        <v>18</v>
      </c>
      <c r="I22" s="4" t="s">
        <v>58</v>
      </c>
      <c r="J22" s="5" t="s">
        <v>60</v>
      </c>
      <c r="K22" s="6"/>
      <c r="L22" s="1">
        <v>1047</v>
      </c>
      <c r="M22" s="7" t="s">
        <v>130</v>
      </c>
      <c r="N22" s="8"/>
      <c r="O22" s="8">
        <v>1</v>
      </c>
      <c r="P22" s="9">
        <v>0</v>
      </c>
      <c r="Q22" s="8">
        <v>87</v>
      </c>
      <c r="R22" s="8">
        <v>94</v>
      </c>
      <c r="S22" s="9"/>
      <c r="T22" s="25"/>
    </row>
    <row r="23" spans="1:20" ht="42" customHeight="1">
      <c r="A23" s="23">
        <v>43121</v>
      </c>
      <c r="B23" s="13">
        <v>-6</v>
      </c>
      <c r="C23" s="12">
        <v>3</v>
      </c>
      <c r="D23" s="4"/>
      <c r="E23" s="10">
        <v>0</v>
      </c>
      <c r="F23" s="39">
        <v>2</v>
      </c>
      <c r="G23" s="41" t="s">
        <v>57</v>
      </c>
      <c r="H23" s="15">
        <v>18</v>
      </c>
      <c r="I23" s="4" t="s">
        <v>104</v>
      </c>
      <c r="J23" s="5" t="s">
        <v>70</v>
      </c>
      <c r="K23" s="6"/>
      <c r="L23" s="1">
        <v>1044</v>
      </c>
      <c r="M23" s="7" t="s">
        <v>131</v>
      </c>
      <c r="N23" s="8"/>
      <c r="O23" s="8">
        <v>7.5</v>
      </c>
      <c r="P23" s="9">
        <v>-8</v>
      </c>
      <c r="Q23" s="8">
        <v>71</v>
      </c>
      <c r="R23" s="8">
        <v>8</v>
      </c>
      <c r="S23" s="9"/>
      <c r="T23" s="25"/>
    </row>
    <row r="24" spans="1:20" ht="42" customHeight="1">
      <c r="A24" s="23">
        <v>43122</v>
      </c>
      <c r="B24" s="13">
        <v>-5</v>
      </c>
      <c r="C24" s="12">
        <v>1</v>
      </c>
      <c r="D24" s="4" t="s">
        <v>132</v>
      </c>
      <c r="E24" s="10">
        <v>0.8</v>
      </c>
      <c r="F24" s="39">
        <v>3</v>
      </c>
      <c r="G24" s="41" t="s">
        <v>74</v>
      </c>
      <c r="H24" s="15">
        <v>22</v>
      </c>
      <c r="I24" s="4" t="s">
        <v>104</v>
      </c>
      <c r="J24" s="5" t="s">
        <v>60</v>
      </c>
      <c r="K24" s="6"/>
      <c r="L24" s="1">
        <v>1035</v>
      </c>
      <c r="M24" s="7" t="s">
        <v>133</v>
      </c>
      <c r="N24" s="8"/>
      <c r="O24" s="8">
        <v>2</v>
      </c>
      <c r="P24" s="9">
        <v>-7</v>
      </c>
      <c r="Q24" s="8">
        <v>90</v>
      </c>
      <c r="R24" s="8">
        <v>75</v>
      </c>
      <c r="S24" s="9" t="s">
        <v>56</v>
      </c>
      <c r="T24" s="25"/>
    </row>
    <row r="25" spans="1:20" ht="42" customHeight="1">
      <c r="A25" s="23">
        <v>43123</v>
      </c>
      <c r="B25" s="13">
        <v>-3</v>
      </c>
      <c r="C25" s="12">
        <v>1</v>
      </c>
      <c r="D25" s="4"/>
      <c r="E25" s="10">
        <v>0</v>
      </c>
      <c r="F25" s="39">
        <v>2</v>
      </c>
      <c r="G25" s="41" t="s">
        <v>64</v>
      </c>
      <c r="H25" s="15">
        <v>18</v>
      </c>
      <c r="I25" s="4" t="s">
        <v>58</v>
      </c>
      <c r="J25" s="5" t="s">
        <v>54</v>
      </c>
      <c r="K25" s="6"/>
      <c r="L25" s="1">
        <v>1030</v>
      </c>
      <c r="M25" s="7" t="s">
        <v>134</v>
      </c>
      <c r="N25" s="8"/>
      <c r="O25" s="8">
        <v>3</v>
      </c>
      <c r="P25" s="9">
        <v>-6</v>
      </c>
      <c r="Q25" s="8">
        <v>85</v>
      </c>
      <c r="R25" s="8">
        <v>58</v>
      </c>
      <c r="S25" s="9"/>
      <c r="T25" s="25"/>
    </row>
    <row r="26" spans="1:20" ht="42" customHeight="1">
      <c r="A26" s="23">
        <v>43124</v>
      </c>
      <c r="B26" s="13">
        <v>-6</v>
      </c>
      <c r="C26" s="12">
        <v>4</v>
      </c>
      <c r="D26" s="4"/>
      <c r="E26" s="10">
        <v>0</v>
      </c>
      <c r="F26" s="39">
        <v>2</v>
      </c>
      <c r="G26" s="41" t="s">
        <v>78</v>
      </c>
      <c r="H26" s="15">
        <v>17</v>
      </c>
      <c r="I26" s="4" t="s">
        <v>104</v>
      </c>
      <c r="J26" s="5" t="s">
        <v>70</v>
      </c>
      <c r="K26" s="6"/>
      <c r="L26" s="1">
        <v>1024</v>
      </c>
      <c r="M26" s="7" t="s">
        <v>135</v>
      </c>
      <c r="N26" s="8"/>
      <c r="O26" s="8">
        <v>8</v>
      </c>
      <c r="P26" s="9">
        <v>-8</v>
      </c>
      <c r="Q26" s="8">
        <v>76</v>
      </c>
      <c r="R26" s="8">
        <v>2</v>
      </c>
      <c r="S26" s="9"/>
      <c r="T26" s="25"/>
    </row>
    <row r="27" spans="1:20" ht="42" customHeight="1">
      <c r="A27" s="23">
        <v>43125</v>
      </c>
      <c r="B27" s="13">
        <v>-7</v>
      </c>
      <c r="C27" s="12">
        <v>0</v>
      </c>
      <c r="D27" s="4"/>
      <c r="E27" s="10">
        <v>0</v>
      </c>
      <c r="F27" s="39">
        <v>2</v>
      </c>
      <c r="G27" s="41" t="s">
        <v>55</v>
      </c>
      <c r="H27" s="15">
        <v>12</v>
      </c>
      <c r="I27" s="4" t="s">
        <v>104</v>
      </c>
      <c r="J27" s="5" t="s">
        <v>65</v>
      </c>
      <c r="K27" s="6"/>
      <c r="L27" s="1">
        <v>1022</v>
      </c>
      <c r="M27" s="7" t="s">
        <v>136</v>
      </c>
      <c r="N27" s="8"/>
      <c r="O27" s="8">
        <v>6.5</v>
      </c>
      <c r="P27" s="9">
        <v>-8</v>
      </c>
      <c r="Q27" s="8">
        <v>73</v>
      </c>
      <c r="R27" s="8">
        <v>15</v>
      </c>
      <c r="S27" s="9"/>
      <c r="T27" s="25"/>
    </row>
    <row r="28" spans="1:20" ht="42" customHeight="1">
      <c r="A28" s="23">
        <v>43126</v>
      </c>
      <c r="B28" s="13">
        <v>-6</v>
      </c>
      <c r="C28" s="12">
        <v>4</v>
      </c>
      <c r="D28" s="4"/>
      <c r="E28" s="10">
        <v>0</v>
      </c>
      <c r="F28" s="39">
        <v>2</v>
      </c>
      <c r="G28" s="41" t="s">
        <v>57</v>
      </c>
      <c r="H28" s="15">
        <v>19</v>
      </c>
      <c r="I28" s="4" t="s">
        <v>104</v>
      </c>
      <c r="J28" s="5" t="s">
        <v>60</v>
      </c>
      <c r="K28" s="6"/>
      <c r="L28" s="1">
        <v>1018</v>
      </c>
      <c r="M28" s="7" t="s">
        <v>137</v>
      </c>
      <c r="N28" s="8"/>
      <c r="O28" s="8">
        <v>1</v>
      </c>
      <c r="P28" s="9">
        <v>-8</v>
      </c>
      <c r="Q28" s="8">
        <v>89</v>
      </c>
      <c r="R28" s="8">
        <v>90</v>
      </c>
      <c r="S28" s="9"/>
      <c r="T28" s="25"/>
    </row>
    <row r="29" spans="1:20" ht="42" customHeight="1">
      <c r="A29" s="23">
        <v>43127</v>
      </c>
      <c r="B29" s="13">
        <v>2</v>
      </c>
      <c r="C29" s="12">
        <v>7</v>
      </c>
      <c r="D29" s="4"/>
      <c r="E29" s="10">
        <v>0</v>
      </c>
      <c r="F29" s="39">
        <v>3</v>
      </c>
      <c r="G29" s="41" t="s">
        <v>57</v>
      </c>
      <c r="H29" s="15">
        <v>29</v>
      </c>
      <c r="I29" s="4" t="s">
        <v>54</v>
      </c>
      <c r="J29" s="5" t="s">
        <v>54</v>
      </c>
      <c r="K29" s="6"/>
      <c r="L29" s="1">
        <v>1010</v>
      </c>
      <c r="M29" s="7" t="s">
        <v>138</v>
      </c>
      <c r="N29" s="8"/>
      <c r="O29" s="8">
        <v>4</v>
      </c>
      <c r="P29" s="9">
        <v>1</v>
      </c>
      <c r="Q29" s="8">
        <v>79</v>
      </c>
      <c r="R29" s="8">
        <v>55</v>
      </c>
      <c r="S29" s="9"/>
      <c r="T29" s="25"/>
    </row>
    <row r="30" spans="1:20" ht="42" customHeight="1">
      <c r="A30" s="23">
        <v>43128</v>
      </c>
      <c r="B30" s="13">
        <v>0</v>
      </c>
      <c r="C30" s="12">
        <v>5</v>
      </c>
      <c r="D30" s="4" t="s">
        <v>139</v>
      </c>
      <c r="E30" s="10">
        <v>3</v>
      </c>
      <c r="F30" s="39">
        <v>6</v>
      </c>
      <c r="G30" s="41" t="s">
        <v>66</v>
      </c>
      <c r="H30" s="15">
        <v>51</v>
      </c>
      <c r="I30" s="4" t="s">
        <v>54</v>
      </c>
      <c r="J30" s="5" t="s">
        <v>60</v>
      </c>
      <c r="K30" s="6"/>
      <c r="L30" s="1">
        <v>994</v>
      </c>
      <c r="M30" s="7" t="s">
        <v>140</v>
      </c>
      <c r="N30" s="8" t="s">
        <v>61</v>
      </c>
      <c r="O30" s="8">
        <v>1</v>
      </c>
      <c r="P30" s="9">
        <v>0</v>
      </c>
      <c r="Q30" s="8">
        <v>84</v>
      </c>
      <c r="R30" s="8">
        <v>87</v>
      </c>
      <c r="S30" s="9" t="s">
        <v>55</v>
      </c>
      <c r="T30" s="25" t="s">
        <v>61</v>
      </c>
    </row>
    <row r="31" spans="1:20" ht="42" customHeight="1">
      <c r="A31" s="23">
        <v>43129</v>
      </c>
      <c r="B31" s="13">
        <v>-1</v>
      </c>
      <c r="C31" s="12">
        <v>2</v>
      </c>
      <c r="D31" s="4" t="s">
        <v>142</v>
      </c>
      <c r="E31" s="10">
        <v>2.2</v>
      </c>
      <c r="F31" s="39">
        <v>4</v>
      </c>
      <c r="G31" s="41" t="s">
        <v>66</v>
      </c>
      <c r="H31" s="15">
        <v>38</v>
      </c>
      <c r="I31" s="4" t="s">
        <v>54</v>
      </c>
      <c r="J31" s="5" t="s">
        <v>60</v>
      </c>
      <c r="K31" s="6"/>
      <c r="L31" s="1">
        <v>1005</v>
      </c>
      <c r="M31" s="7" t="s">
        <v>141</v>
      </c>
      <c r="N31" s="8"/>
      <c r="O31" s="8">
        <v>1.5</v>
      </c>
      <c r="P31" s="9">
        <v>-3</v>
      </c>
      <c r="Q31" s="8">
        <v>80</v>
      </c>
      <c r="R31" s="8">
        <v>88</v>
      </c>
      <c r="S31" s="9" t="s">
        <v>55</v>
      </c>
      <c r="T31" s="25" t="s">
        <v>61</v>
      </c>
    </row>
    <row r="32" spans="1:20" ht="42" customHeight="1">
      <c r="A32" s="23">
        <v>43130</v>
      </c>
      <c r="B32" s="13">
        <v>0</v>
      </c>
      <c r="C32" s="12">
        <v>6</v>
      </c>
      <c r="D32" s="4"/>
      <c r="E32" s="10">
        <v>0</v>
      </c>
      <c r="F32" s="39">
        <v>4</v>
      </c>
      <c r="G32" s="41" t="s">
        <v>57</v>
      </c>
      <c r="H32" s="15">
        <v>39</v>
      </c>
      <c r="I32" s="4" t="s">
        <v>58</v>
      </c>
      <c r="J32" s="5" t="s">
        <v>58</v>
      </c>
      <c r="K32" s="6"/>
      <c r="L32" s="1">
        <v>1012</v>
      </c>
      <c r="M32" s="7" t="s">
        <v>143</v>
      </c>
      <c r="N32" s="8"/>
      <c r="O32" s="8"/>
      <c r="P32" s="9">
        <v>0</v>
      </c>
      <c r="Q32" s="8">
        <v>83</v>
      </c>
      <c r="R32" s="8">
        <v>97</v>
      </c>
      <c r="S32" s="9"/>
      <c r="T32" s="25"/>
    </row>
    <row r="33" spans="1:20" ht="42" customHeight="1">
      <c r="A33" s="26">
        <v>43131</v>
      </c>
      <c r="B33" s="27">
        <v>5</v>
      </c>
      <c r="C33" s="28">
        <v>11</v>
      </c>
      <c r="D33" s="29" t="s">
        <v>94</v>
      </c>
      <c r="E33" s="30">
        <v>3.7</v>
      </c>
      <c r="F33" s="40">
        <v>5</v>
      </c>
      <c r="G33" s="42" t="s">
        <v>57</v>
      </c>
      <c r="H33" s="31">
        <v>45</v>
      </c>
      <c r="I33" s="29" t="s">
        <v>58</v>
      </c>
      <c r="J33" s="32" t="s">
        <v>60</v>
      </c>
      <c r="K33" s="33"/>
      <c r="L33" s="34">
        <v>1003</v>
      </c>
      <c r="M33" s="35" t="s">
        <v>144</v>
      </c>
      <c r="N33" s="36"/>
      <c r="O33" s="36">
        <v>2</v>
      </c>
      <c r="P33" s="37">
        <v>4</v>
      </c>
      <c r="Q33" s="36">
        <v>78</v>
      </c>
      <c r="R33" s="36">
        <v>77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2.064516129032258</v>
      </c>
      <c r="E100" s="83" t="s">
        <v>31</v>
      </c>
      <c r="F100" s="83"/>
      <c r="G100" s="83"/>
      <c r="H100" s="83"/>
      <c r="I100" s="17">
        <f>SUM(E3:E33)</f>
        <v>43.400000000000006</v>
      </c>
      <c r="J100" s="83" t="s">
        <v>38</v>
      </c>
      <c r="K100" s="83"/>
      <c r="L100" s="18">
        <f>SUM(O3:O33)</f>
        <v>77.5</v>
      </c>
    </row>
    <row r="101" spans="1:12" ht="30" customHeight="1">
      <c r="A101" s="83" t="s">
        <v>27</v>
      </c>
      <c r="B101" s="83"/>
      <c r="C101" s="83"/>
      <c r="D101" s="16">
        <f>AVERAGE(B3:B33)</f>
        <v>-0.6451612903225806</v>
      </c>
      <c r="E101" s="83" t="s">
        <v>32</v>
      </c>
      <c r="F101" s="83"/>
      <c r="G101" s="83"/>
      <c r="H101" s="83"/>
      <c r="I101" s="17">
        <f>AVERAGE(E3:E33)</f>
        <v>1.4000000000000001</v>
      </c>
      <c r="J101" s="83" t="s">
        <v>39</v>
      </c>
      <c r="K101" s="83"/>
      <c r="L101" s="18">
        <f>COUNTIF(R3:R33,"&lt;31")</f>
        <v>6</v>
      </c>
    </row>
    <row r="102" spans="1:12" ht="30" customHeight="1">
      <c r="A102" s="83" t="s">
        <v>28</v>
      </c>
      <c r="B102" s="83"/>
      <c r="C102" s="83"/>
      <c r="D102" s="16">
        <f>AVERAGE(C3:C33)</f>
        <v>4.774193548387097</v>
      </c>
      <c r="E102" s="83" t="s">
        <v>33</v>
      </c>
      <c r="F102" s="83"/>
      <c r="G102" s="83"/>
      <c r="H102" s="83"/>
      <c r="I102" s="17">
        <f>MAX(E3:E33)</f>
        <v>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11</v>
      </c>
      <c r="E103" s="83" t="s">
        <v>34</v>
      </c>
      <c r="F103" s="83"/>
      <c r="G103" s="83"/>
      <c r="H103" s="83"/>
      <c r="I103" s="18">
        <f>COUNTA(S3:S33)</f>
        <v>14</v>
      </c>
      <c r="J103" s="83" t="s">
        <v>37</v>
      </c>
      <c r="K103" s="83"/>
      <c r="L103" s="18">
        <f>COUNTA(N3:N33)</f>
        <v>1</v>
      </c>
    </row>
    <row r="104" spans="1:12" ht="30" customHeight="1">
      <c r="A104" s="83" t="s">
        <v>24</v>
      </c>
      <c r="B104" s="83"/>
      <c r="C104" s="83"/>
      <c r="D104" s="18">
        <f>MIN(B3:B33,C3:C33)</f>
        <v>-7</v>
      </c>
      <c r="E104" s="83" t="s">
        <v>35</v>
      </c>
      <c r="F104" s="83"/>
      <c r="G104" s="83"/>
      <c r="H104" s="83"/>
      <c r="I104" s="18">
        <f>COUNTIF(S3:S33,"R")</f>
        <v>9</v>
      </c>
      <c r="J104" s="83" t="s">
        <v>45</v>
      </c>
      <c r="K104" s="83"/>
      <c r="L104" s="43">
        <f>AVERAGE(F3:F33)</f>
        <v>3.161290322580645</v>
      </c>
    </row>
    <row r="105" spans="1:12" ht="30" customHeight="1">
      <c r="A105" s="83" t="s">
        <v>26</v>
      </c>
      <c r="B105" s="83"/>
      <c r="C105" s="83"/>
      <c r="D105" s="18">
        <f>MAX(B3:B33)</f>
        <v>5</v>
      </c>
      <c r="E105" s="83" t="s">
        <v>36</v>
      </c>
      <c r="F105" s="83"/>
      <c r="G105" s="83"/>
      <c r="H105" s="83"/>
      <c r="I105" s="18">
        <f>COUNTIF(S3:S33,"S")</f>
        <v>5</v>
      </c>
      <c r="J105" s="83" t="s">
        <v>46</v>
      </c>
      <c r="K105" s="83"/>
      <c r="L105" s="43">
        <f>AVERAGE(H3:H33)</f>
        <v>26.70967741935484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1</v>
      </c>
      <c r="J106" s="83" t="s">
        <v>47</v>
      </c>
      <c r="K106" s="83"/>
      <c r="L106" s="19">
        <f>COUNTA(T3:T33)</f>
        <v>3</v>
      </c>
    </row>
    <row r="107" spans="1:12" ht="30" customHeight="1">
      <c r="A107" s="83" t="s">
        <v>29</v>
      </c>
      <c r="B107" s="83"/>
      <c r="C107" s="83"/>
      <c r="D107" s="18">
        <f>COUNTIF(B3:B33,"&lt;1")</f>
        <v>20</v>
      </c>
      <c r="E107" s="83" t="s">
        <v>42</v>
      </c>
      <c r="F107" s="83"/>
      <c r="G107" s="83"/>
      <c r="H107" s="83"/>
      <c r="I107" s="17">
        <f>MAX(H3:H33)</f>
        <v>51</v>
      </c>
      <c r="J107" s="83" t="s">
        <v>48</v>
      </c>
      <c r="K107" s="83"/>
      <c r="L107" s="19">
        <v>31</v>
      </c>
    </row>
    <row r="108" spans="1:12" ht="30" customHeight="1">
      <c r="A108" s="83" t="s">
        <v>30</v>
      </c>
      <c r="B108" s="83"/>
      <c r="C108" s="83"/>
      <c r="D108" s="18">
        <f>COUNTIF(C3:C33,"&lt;1")</f>
        <v>1</v>
      </c>
      <c r="E108" s="83" t="s">
        <v>43</v>
      </c>
      <c r="F108" s="83"/>
      <c r="G108" s="83"/>
      <c r="H108" s="83"/>
      <c r="I108" s="18">
        <f>MAX(L3:L33)</f>
        <v>1047</v>
      </c>
      <c r="J108" s="83" t="s">
        <v>49</v>
      </c>
      <c r="K108" s="83"/>
      <c r="L108" s="19">
        <v>12.4</v>
      </c>
    </row>
    <row r="109" spans="1:12" ht="30" customHeight="1">
      <c r="A109" s="83" t="s">
        <v>40</v>
      </c>
      <c r="B109" s="83"/>
      <c r="C109" s="83"/>
      <c r="D109" s="18">
        <f>MIN(P3:P33)</f>
        <v>-8</v>
      </c>
      <c r="E109" s="83" t="s">
        <v>44</v>
      </c>
      <c r="F109" s="83"/>
      <c r="G109" s="83"/>
      <c r="H109" s="83"/>
      <c r="I109" s="18">
        <f>MIN(L3:L33)</f>
        <v>994</v>
      </c>
      <c r="J109" s="83"/>
      <c r="K109" s="83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68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43132</v>
      </c>
      <c r="B3" s="13">
        <v>7</v>
      </c>
      <c r="C3" s="12">
        <v>11</v>
      </c>
      <c r="D3" s="4" t="s">
        <v>145</v>
      </c>
      <c r="E3" s="10">
        <v>6.8</v>
      </c>
      <c r="F3" s="39">
        <v>5</v>
      </c>
      <c r="G3" s="41" t="s">
        <v>55</v>
      </c>
      <c r="H3" s="15">
        <v>49</v>
      </c>
      <c r="I3" s="4" t="s">
        <v>54</v>
      </c>
      <c r="J3" s="5" t="s">
        <v>60</v>
      </c>
      <c r="K3" s="6"/>
      <c r="L3" s="1">
        <v>1003</v>
      </c>
      <c r="M3" s="7" t="s">
        <v>146</v>
      </c>
      <c r="N3" s="8"/>
      <c r="O3" s="8">
        <v>1</v>
      </c>
      <c r="P3" s="9">
        <v>5</v>
      </c>
      <c r="Q3" s="8">
        <v>82</v>
      </c>
      <c r="R3" s="20">
        <v>90</v>
      </c>
      <c r="S3" s="48" t="s">
        <v>56</v>
      </c>
      <c r="T3" s="24"/>
    </row>
    <row r="4" spans="1:20" ht="42" customHeight="1">
      <c r="A4" s="23">
        <v>43133</v>
      </c>
      <c r="B4" s="13">
        <v>3</v>
      </c>
      <c r="C4" s="12">
        <v>8</v>
      </c>
      <c r="D4" s="4" t="s">
        <v>147</v>
      </c>
      <c r="E4" s="10">
        <v>12.4</v>
      </c>
      <c r="F4" s="39">
        <v>5</v>
      </c>
      <c r="G4" s="41" t="s">
        <v>57</v>
      </c>
      <c r="H4" s="15">
        <v>42</v>
      </c>
      <c r="I4" s="4" t="s">
        <v>54</v>
      </c>
      <c r="J4" s="5" t="s">
        <v>60</v>
      </c>
      <c r="K4" s="6"/>
      <c r="L4" s="1">
        <v>1010</v>
      </c>
      <c r="M4" s="7" t="s">
        <v>148</v>
      </c>
      <c r="N4" s="8"/>
      <c r="O4" s="8">
        <v>1</v>
      </c>
      <c r="P4" s="9">
        <v>2</v>
      </c>
      <c r="Q4" s="8">
        <v>90</v>
      </c>
      <c r="R4" s="8">
        <v>88</v>
      </c>
      <c r="S4" s="9" t="s">
        <v>56</v>
      </c>
      <c r="T4" s="25"/>
    </row>
    <row r="5" spans="1:20" ht="42" customHeight="1">
      <c r="A5" s="23">
        <v>43134</v>
      </c>
      <c r="B5" s="13">
        <v>4</v>
      </c>
      <c r="C5" s="12">
        <v>7</v>
      </c>
      <c r="D5" s="4" t="s">
        <v>97</v>
      </c>
      <c r="E5" s="10">
        <v>18</v>
      </c>
      <c r="F5" s="39">
        <v>5</v>
      </c>
      <c r="G5" s="41" t="s">
        <v>66</v>
      </c>
      <c r="H5" s="15">
        <v>45</v>
      </c>
      <c r="I5" s="4" t="s">
        <v>58</v>
      </c>
      <c r="J5" s="5" t="s">
        <v>58</v>
      </c>
      <c r="K5" s="6"/>
      <c r="L5" s="1">
        <v>1008</v>
      </c>
      <c r="M5" s="7" t="s">
        <v>149</v>
      </c>
      <c r="N5" s="8"/>
      <c r="O5" s="8"/>
      <c r="P5" s="9">
        <v>2</v>
      </c>
      <c r="Q5" s="8">
        <v>92</v>
      </c>
      <c r="R5" s="8">
        <v>98</v>
      </c>
      <c r="S5" s="9" t="s">
        <v>56</v>
      </c>
      <c r="T5" s="25"/>
    </row>
    <row r="6" spans="1:20" ht="42" customHeight="1">
      <c r="A6" s="23">
        <v>43135</v>
      </c>
      <c r="B6" s="13">
        <v>0</v>
      </c>
      <c r="C6" s="12">
        <v>4</v>
      </c>
      <c r="D6" s="4" t="s">
        <v>150</v>
      </c>
      <c r="E6" s="10">
        <v>11</v>
      </c>
      <c r="F6" s="39">
        <v>4</v>
      </c>
      <c r="G6" s="41" t="s">
        <v>66</v>
      </c>
      <c r="H6" s="15">
        <v>32</v>
      </c>
      <c r="I6" s="4" t="s">
        <v>58</v>
      </c>
      <c r="J6" s="5" t="s">
        <v>60</v>
      </c>
      <c r="K6" s="6"/>
      <c r="L6" s="1">
        <v>998</v>
      </c>
      <c r="M6" s="7" t="s">
        <v>151</v>
      </c>
      <c r="N6" s="8"/>
      <c r="O6" s="8">
        <v>0.5</v>
      </c>
      <c r="P6" s="9">
        <v>0</v>
      </c>
      <c r="Q6" s="8">
        <v>93</v>
      </c>
      <c r="R6" s="8">
        <v>94</v>
      </c>
      <c r="S6" s="9" t="s">
        <v>55</v>
      </c>
      <c r="T6" s="25" t="s">
        <v>61</v>
      </c>
    </row>
    <row r="7" spans="1:20" ht="42" customHeight="1">
      <c r="A7" s="23">
        <v>43136</v>
      </c>
      <c r="B7" s="13">
        <v>-3</v>
      </c>
      <c r="C7" s="12">
        <v>0</v>
      </c>
      <c r="D7" s="4" t="s">
        <v>152</v>
      </c>
      <c r="E7" s="10">
        <v>3.2</v>
      </c>
      <c r="F7" s="39">
        <v>5</v>
      </c>
      <c r="G7" s="41" t="s">
        <v>74</v>
      </c>
      <c r="H7" s="15">
        <v>43</v>
      </c>
      <c r="I7" s="4" t="s">
        <v>58</v>
      </c>
      <c r="J7" s="5" t="s">
        <v>60</v>
      </c>
      <c r="K7" s="6"/>
      <c r="L7" s="1">
        <v>1025</v>
      </c>
      <c r="M7" s="7" t="s">
        <v>153</v>
      </c>
      <c r="N7" s="8"/>
      <c r="O7" s="8">
        <v>1.5</v>
      </c>
      <c r="P7" s="9">
        <v>-5</v>
      </c>
      <c r="Q7" s="8">
        <v>94</v>
      </c>
      <c r="R7" s="8">
        <v>68</v>
      </c>
      <c r="S7" s="9" t="s">
        <v>55</v>
      </c>
      <c r="T7" s="25" t="s">
        <v>61</v>
      </c>
    </row>
    <row r="8" spans="1:20" ht="42" customHeight="1">
      <c r="A8" s="23">
        <v>43137</v>
      </c>
      <c r="B8" s="13">
        <v>-4</v>
      </c>
      <c r="C8" s="12">
        <v>1</v>
      </c>
      <c r="D8" s="4" t="s">
        <v>154</v>
      </c>
      <c r="E8" s="10">
        <v>0.2</v>
      </c>
      <c r="F8" s="39">
        <v>3</v>
      </c>
      <c r="G8" s="41" t="s">
        <v>66</v>
      </c>
      <c r="H8" s="15">
        <v>22</v>
      </c>
      <c r="I8" s="4" t="s">
        <v>54</v>
      </c>
      <c r="J8" s="5" t="s">
        <v>58</v>
      </c>
      <c r="K8" s="6"/>
      <c r="L8" s="1">
        <v>1033</v>
      </c>
      <c r="M8" s="7" t="s">
        <v>155</v>
      </c>
      <c r="N8" s="8"/>
      <c r="O8" s="8"/>
      <c r="P8" s="9">
        <v>-4</v>
      </c>
      <c r="Q8" s="8">
        <v>89</v>
      </c>
      <c r="R8" s="8">
        <v>99</v>
      </c>
      <c r="S8" s="9"/>
      <c r="T8" s="25" t="s">
        <v>61</v>
      </c>
    </row>
    <row r="9" spans="1:20" ht="42" customHeight="1">
      <c r="A9" s="23">
        <v>43138</v>
      </c>
      <c r="B9" s="13">
        <v>0</v>
      </c>
      <c r="C9" s="12">
        <v>2</v>
      </c>
      <c r="D9" s="4" t="s">
        <v>156</v>
      </c>
      <c r="E9" s="10">
        <v>1</v>
      </c>
      <c r="F9" s="39">
        <v>2</v>
      </c>
      <c r="G9" s="41" t="s">
        <v>66</v>
      </c>
      <c r="H9" s="15">
        <v>18</v>
      </c>
      <c r="I9" s="4" t="s">
        <v>58</v>
      </c>
      <c r="J9" s="5" t="s">
        <v>58</v>
      </c>
      <c r="K9" s="6"/>
      <c r="L9" s="1">
        <v>1031</v>
      </c>
      <c r="M9" s="7" t="s">
        <v>157</v>
      </c>
      <c r="N9" s="8"/>
      <c r="O9" s="8"/>
      <c r="P9" s="9">
        <v>-1</v>
      </c>
      <c r="Q9" s="8">
        <v>92</v>
      </c>
      <c r="R9" s="8">
        <v>99</v>
      </c>
      <c r="S9" s="9" t="s">
        <v>55</v>
      </c>
      <c r="T9" s="25" t="s">
        <v>61</v>
      </c>
    </row>
    <row r="10" spans="1:20" ht="42" customHeight="1">
      <c r="A10" s="23">
        <v>43139</v>
      </c>
      <c r="B10" s="13">
        <v>0</v>
      </c>
      <c r="C10" s="12">
        <v>3</v>
      </c>
      <c r="D10" s="4"/>
      <c r="E10" s="10">
        <v>0</v>
      </c>
      <c r="F10" s="39">
        <v>3</v>
      </c>
      <c r="G10" s="41" t="s">
        <v>55</v>
      </c>
      <c r="H10" s="15">
        <v>27</v>
      </c>
      <c r="I10" s="4" t="s">
        <v>54</v>
      </c>
      <c r="J10" s="5" t="s">
        <v>65</v>
      </c>
      <c r="K10" s="6"/>
      <c r="L10" s="1">
        <v>1025</v>
      </c>
      <c r="M10" s="7" t="s">
        <v>158</v>
      </c>
      <c r="N10" s="8"/>
      <c r="O10" s="8">
        <v>8</v>
      </c>
      <c r="P10" s="9">
        <v>-1</v>
      </c>
      <c r="Q10" s="8">
        <v>79</v>
      </c>
      <c r="R10" s="8">
        <v>11</v>
      </c>
      <c r="S10" s="9"/>
      <c r="T10" s="25" t="s">
        <v>61</v>
      </c>
    </row>
    <row r="11" spans="1:20" ht="42" customHeight="1">
      <c r="A11" s="23">
        <v>43140</v>
      </c>
      <c r="B11" s="13">
        <v>2</v>
      </c>
      <c r="C11" s="12">
        <v>10</v>
      </c>
      <c r="D11" s="4"/>
      <c r="E11" s="10">
        <v>0</v>
      </c>
      <c r="F11" s="39">
        <v>5</v>
      </c>
      <c r="G11" s="41" t="s">
        <v>57</v>
      </c>
      <c r="H11" s="15">
        <v>49</v>
      </c>
      <c r="I11" s="4" t="s">
        <v>54</v>
      </c>
      <c r="J11" s="5" t="s">
        <v>54</v>
      </c>
      <c r="K11" s="6"/>
      <c r="L11" s="1">
        <v>1003</v>
      </c>
      <c r="M11" s="7" t="s">
        <v>159</v>
      </c>
      <c r="N11" s="8"/>
      <c r="O11" s="8">
        <v>5</v>
      </c>
      <c r="P11" s="9">
        <v>1</v>
      </c>
      <c r="Q11" s="8">
        <v>75</v>
      </c>
      <c r="R11" s="8">
        <v>65</v>
      </c>
      <c r="S11" s="9"/>
      <c r="T11" s="25" t="s">
        <v>61</v>
      </c>
    </row>
    <row r="12" spans="1:20" ht="42" customHeight="1">
      <c r="A12" s="23">
        <v>43141</v>
      </c>
      <c r="B12" s="13">
        <v>1</v>
      </c>
      <c r="C12" s="12">
        <v>10</v>
      </c>
      <c r="D12" s="4" t="s">
        <v>160</v>
      </c>
      <c r="E12" s="10">
        <v>13.5</v>
      </c>
      <c r="F12" s="39">
        <v>7</v>
      </c>
      <c r="G12" s="41" t="s">
        <v>57</v>
      </c>
      <c r="H12" s="15">
        <v>68</v>
      </c>
      <c r="I12" s="4" t="s">
        <v>54</v>
      </c>
      <c r="J12" s="5" t="s">
        <v>60</v>
      </c>
      <c r="K12" s="6"/>
      <c r="L12" s="1">
        <v>990</v>
      </c>
      <c r="M12" s="63" t="s">
        <v>161</v>
      </c>
      <c r="N12" s="8" t="s">
        <v>61</v>
      </c>
      <c r="O12" s="8">
        <v>1.5</v>
      </c>
      <c r="P12" s="9">
        <v>1</v>
      </c>
      <c r="Q12" s="8">
        <v>82</v>
      </c>
      <c r="R12" s="8">
        <v>90</v>
      </c>
      <c r="S12" s="9" t="s">
        <v>56</v>
      </c>
      <c r="T12" s="25"/>
    </row>
    <row r="13" spans="1:20" ht="42" customHeight="1">
      <c r="A13" s="23">
        <v>43142</v>
      </c>
      <c r="B13" s="13">
        <v>0</v>
      </c>
      <c r="C13" s="12">
        <v>4</v>
      </c>
      <c r="D13" s="4" t="s">
        <v>93</v>
      </c>
      <c r="E13" s="10">
        <v>1</v>
      </c>
      <c r="F13" s="39">
        <v>6</v>
      </c>
      <c r="G13" s="41" t="s">
        <v>57</v>
      </c>
      <c r="H13" s="15">
        <v>58</v>
      </c>
      <c r="I13" s="4" t="s">
        <v>54</v>
      </c>
      <c r="J13" s="5" t="s">
        <v>60</v>
      </c>
      <c r="K13" s="6"/>
      <c r="L13" s="1">
        <v>1003</v>
      </c>
      <c r="M13" s="7" t="s">
        <v>162</v>
      </c>
      <c r="N13" s="8"/>
      <c r="O13" s="8">
        <v>1.5</v>
      </c>
      <c r="P13" s="9">
        <v>0</v>
      </c>
      <c r="Q13" s="8">
        <v>83</v>
      </c>
      <c r="R13" s="8">
        <v>85</v>
      </c>
      <c r="S13" s="9" t="s">
        <v>55</v>
      </c>
      <c r="T13" s="25" t="s">
        <v>61</v>
      </c>
    </row>
    <row r="14" spans="1:20" ht="42" customHeight="1">
      <c r="A14" s="23">
        <v>43143</v>
      </c>
      <c r="B14" s="13">
        <v>0</v>
      </c>
      <c r="C14" s="12">
        <v>2</v>
      </c>
      <c r="D14" s="4" t="s">
        <v>163</v>
      </c>
      <c r="E14" s="10">
        <v>1.7</v>
      </c>
      <c r="F14" s="39">
        <v>5</v>
      </c>
      <c r="G14" s="41" t="s">
        <v>57</v>
      </c>
      <c r="H14" s="15">
        <v>42</v>
      </c>
      <c r="I14" s="4" t="s">
        <v>54</v>
      </c>
      <c r="J14" s="5" t="s">
        <v>60</v>
      </c>
      <c r="K14" s="6"/>
      <c r="L14" s="1">
        <v>1016</v>
      </c>
      <c r="M14" s="7" t="s">
        <v>164</v>
      </c>
      <c r="N14" s="8"/>
      <c r="O14" s="8">
        <v>1.5</v>
      </c>
      <c r="P14" s="9">
        <v>0</v>
      </c>
      <c r="Q14" s="8">
        <v>72</v>
      </c>
      <c r="R14" s="8">
        <v>82</v>
      </c>
      <c r="S14" s="9" t="s">
        <v>55</v>
      </c>
      <c r="T14" s="25"/>
    </row>
    <row r="15" spans="1:20" ht="42" customHeight="1">
      <c r="A15" s="23">
        <v>43144</v>
      </c>
      <c r="B15" s="13">
        <v>-1</v>
      </c>
      <c r="C15" s="12">
        <v>3</v>
      </c>
      <c r="D15" s="4" t="s">
        <v>165</v>
      </c>
      <c r="E15" s="10">
        <v>1.8</v>
      </c>
      <c r="F15" s="39">
        <v>4</v>
      </c>
      <c r="G15" s="41" t="s">
        <v>55</v>
      </c>
      <c r="H15" s="15">
        <v>39</v>
      </c>
      <c r="I15" s="4" t="s">
        <v>54</v>
      </c>
      <c r="J15" s="5" t="s">
        <v>60</v>
      </c>
      <c r="K15" s="6"/>
      <c r="L15" s="1">
        <v>1004</v>
      </c>
      <c r="M15" s="7" t="s">
        <v>166</v>
      </c>
      <c r="N15" s="8"/>
      <c r="O15" s="8">
        <v>2</v>
      </c>
      <c r="P15" s="9">
        <v>-2</v>
      </c>
      <c r="Q15" s="8">
        <v>81</v>
      </c>
      <c r="R15" s="8">
        <v>75</v>
      </c>
      <c r="S15" s="9" t="s">
        <v>55</v>
      </c>
      <c r="T15" s="25"/>
    </row>
    <row r="16" spans="1:20" ht="42" customHeight="1">
      <c r="A16" s="23">
        <v>43145</v>
      </c>
      <c r="B16" s="13">
        <v>1</v>
      </c>
      <c r="C16" s="12">
        <v>4</v>
      </c>
      <c r="D16" s="4" t="s">
        <v>167</v>
      </c>
      <c r="E16" s="10">
        <v>2.2</v>
      </c>
      <c r="F16" s="39">
        <v>2</v>
      </c>
      <c r="G16" s="41" t="s">
        <v>66</v>
      </c>
      <c r="H16" s="15">
        <v>15</v>
      </c>
      <c r="I16" s="4" t="s">
        <v>58</v>
      </c>
      <c r="J16" s="5" t="s">
        <v>60</v>
      </c>
      <c r="K16" s="6"/>
      <c r="L16" s="1">
        <v>1026</v>
      </c>
      <c r="M16" s="7" t="s">
        <v>168</v>
      </c>
      <c r="N16" s="8"/>
      <c r="O16" s="8">
        <v>1</v>
      </c>
      <c r="P16" s="9">
        <v>1</v>
      </c>
      <c r="Q16" s="8">
        <v>90</v>
      </c>
      <c r="R16" s="8">
        <v>96</v>
      </c>
      <c r="S16" s="9" t="s">
        <v>56</v>
      </c>
      <c r="T16" s="25"/>
    </row>
    <row r="17" spans="1:20" ht="42" customHeight="1">
      <c r="A17" s="23">
        <v>43146</v>
      </c>
      <c r="B17" s="13">
        <v>0</v>
      </c>
      <c r="C17" s="12">
        <v>6</v>
      </c>
      <c r="D17" s="4"/>
      <c r="E17" s="10">
        <v>0</v>
      </c>
      <c r="F17" s="39">
        <v>3</v>
      </c>
      <c r="G17" s="41" t="s">
        <v>55</v>
      </c>
      <c r="H17" s="15">
        <v>22</v>
      </c>
      <c r="I17" s="4" t="s">
        <v>54</v>
      </c>
      <c r="J17" s="5" t="s">
        <v>65</v>
      </c>
      <c r="K17" s="6"/>
      <c r="L17" s="1">
        <v>1024</v>
      </c>
      <c r="M17" s="7" t="s">
        <v>169</v>
      </c>
      <c r="N17" s="8"/>
      <c r="O17" s="8">
        <v>6.5</v>
      </c>
      <c r="P17" s="9">
        <v>-1</v>
      </c>
      <c r="Q17" s="8">
        <v>81</v>
      </c>
      <c r="R17" s="8">
        <v>28</v>
      </c>
      <c r="S17" s="9"/>
      <c r="T17" s="25"/>
    </row>
    <row r="18" spans="1:20" ht="42" customHeight="1">
      <c r="A18" s="23">
        <v>43147</v>
      </c>
      <c r="B18" s="13">
        <v>5</v>
      </c>
      <c r="C18" s="12">
        <v>14</v>
      </c>
      <c r="D18" s="4" t="s">
        <v>62</v>
      </c>
      <c r="E18" s="47">
        <v>0.4</v>
      </c>
      <c r="F18" s="39">
        <v>5</v>
      </c>
      <c r="G18" s="41" t="s">
        <v>55</v>
      </c>
      <c r="H18" s="15">
        <v>47</v>
      </c>
      <c r="I18" s="4" t="s">
        <v>54</v>
      </c>
      <c r="J18" s="5" t="s">
        <v>60</v>
      </c>
      <c r="K18" s="6"/>
      <c r="L18" s="1">
        <v>1008</v>
      </c>
      <c r="M18" s="7" t="s">
        <v>170</v>
      </c>
      <c r="N18" s="8"/>
      <c r="O18" s="8">
        <v>1.5</v>
      </c>
      <c r="P18" s="9">
        <v>4</v>
      </c>
      <c r="Q18" s="8">
        <v>61</v>
      </c>
      <c r="R18" s="8">
        <v>89</v>
      </c>
      <c r="S18" s="9" t="s">
        <v>56</v>
      </c>
      <c r="T18" s="25"/>
    </row>
    <row r="19" spans="1:20" ht="42" customHeight="1">
      <c r="A19" s="23">
        <v>43148</v>
      </c>
      <c r="B19" s="13">
        <v>5</v>
      </c>
      <c r="C19" s="12">
        <v>10</v>
      </c>
      <c r="D19" s="4" t="s">
        <v>75</v>
      </c>
      <c r="E19" s="10">
        <v>2</v>
      </c>
      <c r="F19" s="39">
        <v>3</v>
      </c>
      <c r="G19" s="41" t="s">
        <v>57</v>
      </c>
      <c r="H19" s="15">
        <v>22</v>
      </c>
      <c r="I19" s="4" t="s">
        <v>58</v>
      </c>
      <c r="J19" s="5" t="s">
        <v>58</v>
      </c>
      <c r="K19" s="6"/>
      <c r="L19" s="1">
        <v>1015</v>
      </c>
      <c r="M19" s="7" t="s">
        <v>171</v>
      </c>
      <c r="N19" s="8"/>
      <c r="O19" s="8"/>
      <c r="P19" s="9">
        <v>3</v>
      </c>
      <c r="Q19" s="8">
        <v>82</v>
      </c>
      <c r="R19" s="8">
        <v>98</v>
      </c>
      <c r="S19" s="9" t="s">
        <v>56</v>
      </c>
      <c r="T19" s="25"/>
    </row>
    <row r="20" spans="1:20" ht="42" customHeight="1">
      <c r="A20" s="23">
        <v>43149</v>
      </c>
      <c r="B20" s="13">
        <v>2</v>
      </c>
      <c r="C20" s="12">
        <v>6</v>
      </c>
      <c r="D20" s="4" t="s">
        <v>172</v>
      </c>
      <c r="E20" s="10">
        <v>2.4</v>
      </c>
      <c r="F20" s="39">
        <v>5</v>
      </c>
      <c r="G20" s="41" t="s">
        <v>57</v>
      </c>
      <c r="H20" s="15">
        <v>45</v>
      </c>
      <c r="I20" s="4" t="s">
        <v>54</v>
      </c>
      <c r="J20" s="5" t="s">
        <v>60</v>
      </c>
      <c r="K20" s="6"/>
      <c r="L20" s="1">
        <v>1022</v>
      </c>
      <c r="M20" s="7" t="s">
        <v>173</v>
      </c>
      <c r="N20" s="8" t="s">
        <v>61</v>
      </c>
      <c r="O20" s="8">
        <v>2</v>
      </c>
      <c r="P20" s="9">
        <v>1</v>
      </c>
      <c r="Q20" s="8">
        <v>78</v>
      </c>
      <c r="R20" s="8">
        <v>81</v>
      </c>
      <c r="S20" s="9" t="s">
        <v>56</v>
      </c>
      <c r="T20" s="25"/>
    </row>
    <row r="21" spans="1:20" ht="42" customHeight="1">
      <c r="A21" s="23">
        <v>43150</v>
      </c>
      <c r="B21" s="13">
        <v>1</v>
      </c>
      <c r="C21" s="12">
        <v>4</v>
      </c>
      <c r="D21" s="4" t="s">
        <v>165</v>
      </c>
      <c r="E21" s="10">
        <v>5.3</v>
      </c>
      <c r="F21" s="39">
        <v>3</v>
      </c>
      <c r="G21" s="41" t="s">
        <v>66</v>
      </c>
      <c r="H21" s="15">
        <v>22</v>
      </c>
      <c r="I21" s="4" t="s">
        <v>54</v>
      </c>
      <c r="J21" s="5" t="s">
        <v>60</v>
      </c>
      <c r="K21" s="6"/>
      <c r="L21" s="1">
        <v>1013</v>
      </c>
      <c r="M21" s="7" t="s">
        <v>174</v>
      </c>
      <c r="N21" s="8"/>
      <c r="O21" s="8">
        <v>1</v>
      </c>
      <c r="P21" s="9">
        <v>1</v>
      </c>
      <c r="Q21" s="8">
        <v>87</v>
      </c>
      <c r="R21" s="8">
        <v>95</v>
      </c>
      <c r="S21" s="9" t="s">
        <v>55</v>
      </c>
      <c r="T21" s="25"/>
    </row>
    <row r="22" spans="1:20" ht="42" customHeight="1">
      <c r="A22" s="23">
        <v>43151</v>
      </c>
      <c r="B22" s="13">
        <v>0</v>
      </c>
      <c r="C22" s="12">
        <v>5</v>
      </c>
      <c r="D22" s="4" t="s">
        <v>59</v>
      </c>
      <c r="E22" s="10">
        <v>1.6</v>
      </c>
      <c r="F22" s="39">
        <v>5</v>
      </c>
      <c r="G22" s="41" t="s">
        <v>57</v>
      </c>
      <c r="H22" s="15">
        <v>42</v>
      </c>
      <c r="I22" s="4" t="s">
        <v>54</v>
      </c>
      <c r="J22" s="5" t="s">
        <v>60</v>
      </c>
      <c r="K22" s="6"/>
      <c r="L22" s="1">
        <v>1020</v>
      </c>
      <c r="M22" s="7" t="s">
        <v>175</v>
      </c>
      <c r="N22" s="8"/>
      <c r="O22" s="8">
        <v>1</v>
      </c>
      <c r="P22" s="9">
        <v>0</v>
      </c>
      <c r="Q22" s="8">
        <v>86</v>
      </c>
      <c r="R22" s="8">
        <v>91</v>
      </c>
      <c r="S22" s="9" t="s">
        <v>56</v>
      </c>
      <c r="T22" s="25"/>
    </row>
    <row r="23" spans="1:20" ht="42" customHeight="1">
      <c r="A23" s="23">
        <v>43152</v>
      </c>
      <c r="B23" s="13">
        <v>1</v>
      </c>
      <c r="C23" s="12">
        <v>5</v>
      </c>
      <c r="D23" s="4" t="s">
        <v>176</v>
      </c>
      <c r="E23" s="10">
        <v>7.3</v>
      </c>
      <c r="F23" s="39">
        <v>5</v>
      </c>
      <c r="G23" s="41" t="s">
        <v>57</v>
      </c>
      <c r="H23" s="15">
        <v>43</v>
      </c>
      <c r="I23" s="4" t="s">
        <v>58</v>
      </c>
      <c r="J23" s="5" t="s">
        <v>60</v>
      </c>
      <c r="K23" s="6"/>
      <c r="L23" s="1">
        <v>1026</v>
      </c>
      <c r="M23" s="7" t="s">
        <v>177</v>
      </c>
      <c r="N23" s="8" t="s">
        <v>61</v>
      </c>
      <c r="O23" s="8">
        <v>1.5</v>
      </c>
      <c r="P23" s="9">
        <v>0</v>
      </c>
      <c r="Q23" s="8">
        <v>85</v>
      </c>
      <c r="R23" s="8">
        <v>89</v>
      </c>
      <c r="S23" s="9" t="s">
        <v>56</v>
      </c>
      <c r="T23" s="25"/>
    </row>
    <row r="24" spans="1:20" ht="42" customHeight="1">
      <c r="A24" s="23">
        <v>43153</v>
      </c>
      <c r="B24" s="13">
        <v>2</v>
      </c>
      <c r="C24" s="12">
        <v>11</v>
      </c>
      <c r="D24" s="4"/>
      <c r="E24" s="10">
        <v>0</v>
      </c>
      <c r="F24" s="39">
        <v>3</v>
      </c>
      <c r="G24" s="41" t="s">
        <v>57</v>
      </c>
      <c r="H24" s="15">
        <v>23</v>
      </c>
      <c r="I24" s="4" t="s">
        <v>54</v>
      </c>
      <c r="J24" s="5" t="s">
        <v>60</v>
      </c>
      <c r="K24" s="6"/>
      <c r="L24" s="1">
        <v>1020</v>
      </c>
      <c r="M24" s="7" t="s">
        <v>178</v>
      </c>
      <c r="N24" s="8"/>
      <c r="O24" s="8">
        <v>2.5</v>
      </c>
      <c r="P24" s="9">
        <v>1</v>
      </c>
      <c r="Q24" s="8">
        <v>68</v>
      </c>
      <c r="R24" s="8">
        <v>75</v>
      </c>
      <c r="S24" s="9"/>
      <c r="T24" s="25"/>
    </row>
    <row r="25" spans="1:20" ht="42" customHeight="1">
      <c r="A25" s="23">
        <v>43154</v>
      </c>
      <c r="B25" s="13">
        <v>2</v>
      </c>
      <c r="C25" s="12">
        <v>10</v>
      </c>
      <c r="D25" s="4" t="s">
        <v>89</v>
      </c>
      <c r="E25" s="10">
        <v>14.6</v>
      </c>
      <c r="F25" s="39">
        <v>7</v>
      </c>
      <c r="G25" s="41" t="s">
        <v>57</v>
      </c>
      <c r="H25" s="15">
        <v>61</v>
      </c>
      <c r="I25" s="4" t="s">
        <v>58</v>
      </c>
      <c r="J25" s="5" t="s">
        <v>58</v>
      </c>
      <c r="K25" s="6"/>
      <c r="L25" s="1">
        <v>1005</v>
      </c>
      <c r="M25" s="7" t="s">
        <v>179</v>
      </c>
      <c r="N25" s="8"/>
      <c r="O25" s="8"/>
      <c r="P25" s="9">
        <v>1</v>
      </c>
      <c r="Q25" s="8">
        <v>86</v>
      </c>
      <c r="R25" s="8">
        <v>98</v>
      </c>
      <c r="S25" s="9" t="s">
        <v>56</v>
      </c>
      <c r="T25" s="25"/>
    </row>
    <row r="26" spans="1:20" ht="42" customHeight="1">
      <c r="A26" s="23">
        <v>43155</v>
      </c>
      <c r="B26" s="13">
        <v>1</v>
      </c>
      <c r="C26" s="12">
        <v>5</v>
      </c>
      <c r="D26" s="4" t="s">
        <v>180</v>
      </c>
      <c r="E26" s="10">
        <v>1</v>
      </c>
      <c r="F26" s="39">
        <v>5</v>
      </c>
      <c r="G26" s="41" t="s">
        <v>66</v>
      </c>
      <c r="H26" s="15">
        <v>45</v>
      </c>
      <c r="I26" s="4" t="s">
        <v>54</v>
      </c>
      <c r="J26" s="5" t="s">
        <v>54</v>
      </c>
      <c r="K26" s="6"/>
      <c r="L26" s="1">
        <v>1022</v>
      </c>
      <c r="M26" s="7" t="s">
        <v>181</v>
      </c>
      <c r="N26" s="8"/>
      <c r="O26" s="8">
        <v>3</v>
      </c>
      <c r="P26" s="9">
        <v>1</v>
      </c>
      <c r="Q26" s="8">
        <v>80</v>
      </c>
      <c r="R26" s="8">
        <v>74</v>
      </c>
      <c r="S26" s="9" t="s">
        <v>56</v>
      </c>
      <c r="T26" s="25"/>
    </row>
    <row r="27" spans="1:20" ht="42" customHeight="1">
      <c r="A27" s="23">
        <v>43156</v>
      </c>
      <c r="B27" s="13">
        <v>2</v>
      </c>
      <c r="C27" s="12">
        <v>8</v>
      </c>
      <c r="D27" s="4" t="s">
        <v>59</v>
      </c>
      <c r="E27" s="10">
        <v>7</v>
      </c>
      <c r="F27" s="39">
        <v>4</v>
      </c>
      <c r="G27" s="41" t="s">
        <v>57</v>
      </c>
      <c r="H27" s="15">
        <v>39</v>
      </c>
      <c r="I27" s="4" t="s">
        <v>54</v>
      </c>
      <c r="J27" s="5" t="s">
        <v>60</v>
      </c>
      <c r="K27" s="6"/>
      <c r="L27" s="1">
        <v>998</v>
      </c>
      <c r="M27" s="7" t="s">
        <v>182</v>
      </c>
      <c r="N27" s="8"/>
      <c r="O27" s="8">
        <v>1.5</v>
      </c>
      <c r="P27" s="9">
        <v>1</v>
      </c>
      <c r="Q27" s="8">
        <v>87</v>
      </c>
      <c r="R27" s="8">
        <v>84</v>
      </c>
      <c r="S27" s="9" t="s">
        <v>56</v>
      </c>
      <c r="T27" s="25"/>
    </row>
    <row r="28" spans="1:20" ht="42" customHeight="1">
      <c r="A28" s="23">
        <v>43157</v>
      </c>
      <c r="B28" s="13">
        <v>-1</v>
      </c>
      <c r="C28" s="12">
        <v>3</v>
      </c>
      <c r="D28" s="4" t="s">
        <v>183</v>
      </c>
      <c r="E28" s="10">
        <v>3.5</v>
      </c>
      <c r="F28" s="39">
        <v>4</v>
      </c>
      <c r="G28" s="41" t="s">
        <v>66</v>
      </c>
      <c r="H28" s="15">
        <v>36</v>
      </c>
      <c r="I28" s="4" t="s">
        <v>58</v>
      </c>
      <c r="J28" s="5" t="s">
        <v>60</v>
      </c>
      <c r="K28" s="6"/>
      <c r="L28" s="1">
        <v>993</v>
      </c>
      <c r="M28" s="7" t="s">
        <v>184</v>
      </c>
      <c r="N28" s="8"/>
      <c r="O28" s="8">
        <v>1</v>
      </c>
      <c r="P28" s="9">
        <v>-1</v>
      </c>
      <c r="Q28" s="8">
        <v>89</v>
      </c>
      <c r="R28" s="8">
        <v>88</v>
      </c>
      <c r="S28" s="9" t="s">
        <v>55</v>
      </c>
      <c r="T28" s="25" t="s">
        <v>61</v>
      </c>
    </row>
    <row r="29" spans="1:20" ht="42" customHeight="1">
      <c r="A29" s="23">
        <v>43158</v>
      </c>
      <c r="B29" s="13">
        <v>-1</v>
      </c>
      <c r="C29" s="12">
        <v>2</v>
      </c>
      <c r="D29" s="4" t="s">
        <v>91</v>
      </c>
      <c r="E29" s="10">
        <v>2.2</v>
      </c>
      <c r="F29" s="39">
        <v>3</v>
      </c>
      <c r="G29" s="41" t="s">
        <v>66</v>
      </c>
      <c r="H29" s="15">
        <v>28</v>
      </c>
      <c r="I29" s="4" t="s">
        <v>58</v>
      </c>
      <c r="J29" s="5" t="s">
        <v>60</v>
      </c>
      <c r="K29" s="6"/>
      <c r="L29" s="1">
        <v>1006</v>
      </c>
      <c r="M29" s="7" t="s">
        <v>185</v>
      </c>
      <c r="N29" s="8"/>
      <c r="O29" s="8">
        <v>2</v>
      </c>
      <c r="P29" s="9">
        <v>-1</v>
      </c>
      <c r="Q29" s="8">
        <v>86</v>
      </c>
      <c r="R29" s="8">
        <v>77</v>
      </c>
      <c r="S29" s="9" t="s">
        <v>55</v>
      </c>
      <c r="T29" s="25" t="s">
        <v>61</v>
      </c>
    </row>
    <row r="30" spans="1:20" ht="42" customHeight="1">
      <c r="A30" s="23">
        <v>43159</v>
      </c>
      <c r="B30" s="13">
        <v>-1</v>
      </c>
      <c r="C30" s="12">
        <v>2</v>
      </c>
      <c r="D30" s="4" t="s">
        <v>186</v>
      </c>
      <c r="E30" s="10">
        <v>3</v>
      </c>
      <c r="F30" s="39">
        <v>4</v>
      </c>
      <c r="G30" s="41" t="s">
        <v>66</v>
      </c>
      <c r="H30" s="15">
        <v>32</v>
      </c>
      <c r="I30" s="4" t="s">
        <v>58</v>
      </c>
      <c r="J30" s="5" t="s">
        <v>60</v>
      </c>
      <c r="K30" s="6"/>
      <c r="L30" s="1">
        <v>1018</v>
      </c>
      <c r="M30" s="7" t="s">
        <v>187</v>
      </c>
      <c r="N30" s="8"/>
      <c r="O30" s="8">
        <v>1.5</v>
      </c>
      <c r="P30" s="9">
        <v>-2</v>
      </c>
      <c r="Q30" s="8">
        <v>78</v>
      </c>
      <c r="R30" s="8">
        <v>82</v>
      </c>
      <c r="S30" s="9" t="s">
        <v>55</v>
      </c>
      <c r="T30" s="25" t="s">
        <v>61</v>
      </c>
    </row>
    <row r="31" spans="1:20" ht="42" customHeight="1">
      <c r="A31" s="23">
        <v>43890</v>
      </c>
      <c r="B31" s="13">
        <v>-1</v>
      </c>
      <c r="C31" s="12">
        <v>6</v>
      </c>
      <c r="D31" s="4" t="s">
        <v>188</v>
      </c>
      <c r="E31" s="10">
        <v>6.9</v>
      </c>
      <c r="F31" s="39">
        <v>5</v>
      </c>
      <c r="G31" s="41" t="s">
        <v>57</v>
      </c>
      <c r="H31" s="15">
        <v>41</v>
      </c>
      <c r="I31" s="4" t="s">
        <v>58</v>
      </c>
      <c r="J31" s="5" t="s">
        <v>60</v>
      </c>
      <c r="K31" s="6"/>
      <c r="L31" s="1">
        <v>998</v>
      </c>
      <c r="M31" s="7" t="s">
        <v>189</v>
      </c>
      <c r="N31" s="8"/>
      <c r="O31" s="8">
        <v>2.5</v>
      </c>
      <c r="P31" s="9">
        <v>-1</v>
      </c>
      <c r="Q31" s="8">
        <v>85</v>
      </c>
      <c r="R31" s="8">
        <v>75</v>
      </c>
      <c r="S31" s="9" t="s">
        <v>56</v>
      </c>
      <c r="T31" s="25" t="s">
        <v>61</v>
      </c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3.3275862068965516</v>
      </c>
      <c r="E100" s="83" t="s">
        <v>31</v>
      </c>
      <c r="F100" s="83"/>
      <c r="G100" s="83"/>
      <c r="H100" s="83"/>
      <c r="I100" s="17">
        <f>SUM(E3:E33)</f>
        <v>130</v>
      </c>
      <c r="J100" s="83" t="s">
        <v>38</v>
      </c>
      <c r="K100" s="83"/>
      <c r="L100" s="18">
        <f>SUM(O3:O33)</f>
        <v>52</v>
      </c>
    </row>
    <row r="101" spans="1:12" ht="30" customHeight="1">
      <c r="A101" s="83" t="s">
        <v>27</v>
      </c>
      <c r="B101" s="83"/>
      <c r="C101" s="83"/>
      <c r="D101" s="16">
        <f>AVERAGE(B3:B33)</f>
        <v>0.9310344827586207</v>
      </c>
      <c r="E101" s="83" t="s">
        <v>32</v>
      </c>
      <c r="F101" s="83"/>
      <c r="G101" s="83"/>
      <c r="H101" s="83"/>
      <c r="I101" s="17">
        <f>AVERAGE(E3:E33)</f>
        <v>4.482758620689655</v>
      </c>
      <c r="J101" s="83" t="s">
        <v>39</v>
      </c>
      <c r="K101" s="83"/>
      <c r="L101" s="18">
        <f>COUNTIF(R3:R33,"&lt;31")</f>
        <v>2</v>
      </c>
    </row>
    <row r="102" spans="1:12" ht="30" customHeight="1">
      <c r="A102" s="83" t="s">
        <v>28</v>
      </c>
      <c r="B102" s="83"/>
      <c r="C102" s="83"/>
      <c r="D102" s="16">
        <f>AVERAGE(C3:C33)</f>
        <v>5.724137931034483</v>
      </c>
      <c r="E102" s="83" t="s">
        <v>33</v>
      </c>
      <c r="F102" s="83"/>
      <c r="G102" s="83"/>
      <c r="H102" s="83"/>
      <c r="I102" s="17">
        <f>MAX(E3:E33)</f>
        <v>18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14</v>
      </c>
      <c r="E103" s="83" t="s">
        <v>34</v>
      </c>
      <c r="F103" s="83"/>
      <c r="G103" s="83"/>
      <c r="H103" s="83"/>
      <c r="I103" s="18">
        <f>COUNTA(S3:S33)</f>
        <v>24</v>
      </c>
      <c r="J103" s="83" t="s">
        <v>37</v>
      </c>
      <c r="K103" s="83"/>
      <c r="L103" s="18">
        <f>COUNTA(N3:N33)</f>
        <v>3</v>
      </c>
    </row>
    <row r="104" spans="1:12" ht="30" customHeight="1">
      <c r="A104" s="83" t="s">
        <v>24</v>
      </c>
      <c r="B104" s="83"/>
      <c r="C104" s="83"/>
      <c r="D104" s="18">
        <f>MIN(B3:B33,C3:C33)</f>
        <v>-4</v>
      </c>
      <c r="E104" s="83" t="s">
        <v>35</v>
      </c>
      <c r="F104" s="83"/>
      <c r="G104" s="83"/>
      <c r="H104" s="83"/>
      <c r="I104" s="18">
        <f>COUNTIF(S3:S33,"R")</f>
        <v>14</v>
      </c>
      <c r="J104" s="83" t="s">
        <v>45</v>
      </c>
      <c r="K104" s="83"/>
      <c r="L104" s="43">
        <f>AVERAGE(F3:F33)</f>
        <v>4.310344827586207</v>
      </c>
    </row>
    <row r="105" spans="1:12" ht="30" customHeight="1">
      <c r="A105" s="83" t="s">
        <v>26</v>
      </c>
      <c r="B105" s="83"/>
      <c r="C105" s="83"/>
      <c r="D105" s="18">
        <f>MAX(B3:B33)</f>
        <v>7</v>
      </c>
      <c r="E105" s="83" t="s">
        <v>36</v>
      </c>
      <c r="F105" s="83"/>
      <c r="G105" s="83"/>
      <c r="H105" s="83"/>
      <c r="I105" s="18">
        <f>COUNTIF(S3:S33,"S")</f>
        <v>10</v>
      </c>
      <c r="J105" s="83" t="s">
        <v>46</v>
      </c>
      <c r="K105" s="83"/>
      <c r="L105" s="43">
        <f>AVERAGE(H3:H33)</f>
        <v>37.827586206896555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3</v>
      </c>
      <c r="J106" s="83" t="s">
        <v>47</v>
      </c>
      <c r="K106" s="83"/>
      <c r="L106" s="19">
        <f>COUNTA(T3:T33)</f>
        <v>11</v>
      </c>
    </row>
    <row r="107" spans="1:12" ht="30" customHeight="1">
      <c r="A107" s="83" t="s">
        <v>29</v>
      </c>
      <c r="B107" s="83"/>
      <c r="C107" s="83"/>
      <c r="D107" s="18">
        <f>COUNTIF(B3:B33,"&lt;1")</f>
        <v>14</v>
      </c>
      <c r="E107" s="83" t="s">
        <v>42</v>
      </c>
      <c r="F107" s="83"/>
      <c r="G107" s="83"/>
      <c r="H107" s="83"/>
      <c r="I107" s="17">
        <f>MAX(H3:H33)</f>
        <v>68</v>
      </c>
      <c r="J107" s="83" t="s">
        <v>48</v>
      </c>
      <c r="K107" s="83"/>
      <c r="L107" s="19">
        <v>92</v>
      </c>
    </row>
    <row r="108" spans="1:12" ht="30" customHeight="1">
      <c r="A108" s="83" t="s">
        <v>30</v>
      </c>
      <c r="B108" s="83"/>
      <c r="C108" s="83"/>
      <c r="D108" s="18">
        <f>COUNTIF(C3:C33,"&lt;1")</f>
        <v>1</v>
      </c>
      <c r="E108" s="83" t="s">
        <v>43</v>
      </c>
      <c r="F108" s="83"/>
      <c r="G108" s="83"/>
      <c r="H108" s="83"/>
      <c r="I108" s="18">
        <f>MAX(L3:L33)</f>
        <v>1033</v>
      </c>
      <c r="J108" s="83" t="s">
        <v>49</v>
      </c>
      <c r="K108" s="83"/>
      <c r="L108" s="19">
        <v>38</v>
      </c>
    </row>
    <row r="109" spans="1:12" ht="30" customHeight="1">
      <c r="A109" s="83" t="s">
        <v>40</v>
      </c>
      <c r="B109" s="83"/>
      <c r="C109" s="83"/>
      <c r="D109" s="18">
        <f>MIN(P3:P33)</f>
        <v>-5</v>
      </c>
      <c r="E109" s="83" t="s">
        <v>44</v>
      </c>
      <c r="F109" s="83"/>
      <c r="G109" s="83"/>
      <c r="H109" s="83"/>
      <c r="I109" s="18">
        <f>MIN(L3:L33)</f>
        <v>990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43160</v>
      </c>
      <c r="B3" s="13">
        <v>3</v>
      </c>
      <c r="C3" s="12">
        <v>8</v>
      </c>
      <c r="D3" s="4" t="s">
        <v>62</v>
      </c>
      <c r="E3" s="10">
        <v>0.3</v>
      </c>
      <c r="F3" s="39">
        <v>4</v>
      </c>
      <c r="G3" s="41" t="s">
        <v>55</v>
      </c>
      <c r="H3" s="15">
        <v>39</v>
      </c>
      <c r="I3" s="4" t="s">
        <v>58</v>
      </c>
      <c r="J3" s="5" t="s">
        <v>54</v>
      </c>
      <c r="K3" s="6"/>
      <c r="L3" s="1">
        <v>998</v>
      </c>
      <c r="M3" s="7" t="s">
        <v>190</v>
      </c>
      <c r="N3" s="8"/>
      <c r="O3" s="8">
        <v>2.5</v>
      </c>
      <c r="P3" s="9">
        <v>1</v>
      </c>
      <c r="Q3" s="8">
        <v>82</v>
      </c>
      <c r="R3" s="20">
        <v>77</v>
      </c>
      <c r="S3" s="48" t="s">
        <v>56</v>
      </c>
      <c r="T3" s="24"/>
    </row>
    <row r="4" spans="1:20" ht="42" customHeight="1">
      <c r="A4" s="23">
        <v>43161</v>
      </c>
      <c r="B4" s="13">
        <v>1</v>
      </c>
      <c r="C4" s="12">
        <v>9</v>
      </c>
      <c r="D4" s="4" t="s">
        <v>191</v>
      </c>
      <c r="E4" s="10">
        <v>0.4</v>
      </c>
      <c r="F4" s="39">
        <v>4</v>
      </c>
      <c r="G4" s="41" t="s">
        <v>64</v>
      </c>
      <c r="H4" s="15">
        <v>37</v>
      </c>
      <c r="I4" s="4" t="s">
        <v>58</v>
      </c>
      <c r="J4" s="5" t="s">
        <v>54</v>
      </c>
      <c r="K4" s="6"/>
      <c r="L4" s="1">
        <v>993</v>
      </c>
      <c r="M4" s="7" t="s">
        <v>192</v>
      </c>
      <c r="N4" s="8"/>
      <c r="O4" s="8">
        <v>5</v>
      </c>
      <c r="P4" s="9">
        <v>1</v>
      </c>
      <c r="Q4" s="8">
        <v>71</v>
      </c>
      <c r="R4" s="8">
        <v>39</v>
      </c>
      <c r="S4" s="9" t="s">
        <v>56</v>
      </c>
      <c r="T4" s="25"/>
    </row>
    <row r="5" spans="1:20" ht="42" customHeight="1">
      <c r="A5" s="23">
        <v>43162</v>
      </c>
      <c r="B5" s="13">
        <v>0</v>
      </c>
      <c r="C5" s="12">
        <v>5</v>
      </c>
      <c r="D5" s="4" t="s">
        <v>96</v>
      </c>
      <c r="E5" s="10">
        <v>5.8</v>
      </c>
      <c r="F5" s="39">
        <v>3</v>
      </c>
      <c r="G5" s="41" t="s">
        <v>66</v>
      </c>
      <c r="H5" s="15">
        <v>28</v>
      </c>
      <c r="I5" s="4" t="s">
        <v>54</v>
      </c>
      <c r="J5" s="5" t="s">
        <v>58</v>
      </c>
      <c r="K5" s="6"/>
      <c r="L5" s="1">
        <v>992</v>
      </c>
      <c r="M5" s="7" t="s">
        <v>193</v>
      </c>
      <c r="N5" s="8"/>
      <c r="O5" s="8"/>
      <c r="P5" s="9">
        <v>0</v>
      </c>
      <c r="Q5" s="8">
        <v>88</v>
      </c>
      <c r="R5" s="8">
        <v>97</v>
      </c>
      <c r="S5" s="9" t="s">
        <v>56</v>
      </c>
      <c r="T5" s="25"/>
    </row>
    <row r="6" spans="1:20" ht="42" customHeight="1">
      <c r="A6" s="23">
        <v>43163</v>
      </c>
      <c r="B6" s="13">
        <v>-1</v>
      </c>
      <c r="C6" s="12">
        <v>4</v>
      </c>
      <c r="D6" s="4" t="s">
        <v>62</v>
      </c>
      <c r="E6" s="10">
        <v>0.3</v>
      </c>
      <c r="F6" s="39">
        <v>3</v>
      </c>
      <c r="G6" s="41" t="s">
        <v>57</v>
      </c>
      <c r="H6" s="15">
        <v>29</v>
      </c>
      <c r="I6" s="4" t="s">
        <v>54</v>
      </c>
      <c r="J6" s="5" t="s">
        <v>54</v>
      </c>
      <c r="K6" s="6"/>
      <c r="L6" s="1">
        <v>1012</v>
      </c>
      <c r="M6" s="7" t="s">
        <v>194</v>
      </c>
      <c r="N6" s="8"/>
      <c r="O6" s="8">
        <v>4</v>
      </c>
      <c r="P6" s="9">
        <v>-2</v>
      </c>
      <c r="Q6" s="8">
        <v>78</v>
      </c>
      <c r="R6" s="8">
        <v>45</v>
      </c>
      <c r="S6" s="9"/>
      <c r="T6" s="25"/>
    </row>
    <row r="7" spans="1:20" ht="42" customHeight="1">
      <c r="A7" s="23">
        <v>43164</v>
      </c>
      <c r="B7" s="13">
        <v>-1</v>
      </c>
      <c r="C7" s="12">
        <v>6</v>
      </c>
      <c r="D7" s="4"/>
      <c r="E7" s="10">
        <v>0</v>
      </c>
      <c r="F7" s="39">
        <v>4</v>
      </c>
      <c r="G7" s="41" t="s">
        <v>64</v>
      </c>
      <c r="H7" s="15">
        <v>34</v>
      </c>
      <c r="I7" s="4" t="s">
        <v>54</v>
      </c>
      <c r="J7" s="5" t="s">
        <v>65</v>
      </c>
      <c r="K7" s="6"/>
      <c r="L7" s="1">
        <v>1000</v>
      </c>
      <c r="M7" s="7" t="s">
        <v>195</v>
      </c>
      <c r="N7" s="8"/>
      <c r="O7" s="8">
        <v>8</v>
      </c>
      <c r="P7" s="9">
        <v>-2</v>
      </c>
      <c r="Q7" s="8">
        <v>71</v>
      </c>
      <c r="R7" s="8">
        <v>28</v>
      </c>
      <c r="S7" s="9"/>
      <c r="T7" s="25"/>
    </row>
    <row r="8" spans="1:20" ht="42" customHeight="1">
      <c r="A8" s="23">
        <v>43165</v>
      </c>
      <c r="B8" s="13">
        <v>2</v>
      </c>
      <c r="C8" s="12">
        <v>7</v>
      </c>
      <c r="D8" s="4" t="s">
        <v>89</v>
      </c>
      <c r="E8" s="10">
        <v>3.4</v>
      </c>
      <c r="F8" s="39">
        <v>4</v>
      </c>
      <c r="G8" s="41" t="s">
        <v>64</v>
      </c>
      <c r="H8" s="15">
        <v>34</v>
      </c>
      <c r="I8" s="4" t="s">
        <v>58</v>
      </c>
      <c r="J8" s="5" t="s">
        <v>58</v>
      </c>
      <c r="K8" s="6"/>
      <c r="L8" s="1">
        <v>990</v>
      </c>
      <c r="M8" s="7" t="s">
        <v>196</v>
      </c>
      <c r="N8" s="8"/>
      <c r="O8" s="8"/>
      <c r="P8" s="9">
        <v>1</v>
      </c>
      <c r="Q8" s="8">
        <v>93</v>
      </c>
      <c r="R8" s="8">
        <v>98</v>
      </c>
      <c r="S8" s="9" t="s">
        <v>56</v>
      </c>
      <c r="T8" s="25"/>
    </row>
    <row r="9" spans="1:20" ht="42" customHeight="1">
      <c r="A9" s="23">
        <v>43166</v>
      </c>
      <c r="B9" s="13">
        <v>0</v>
      </c>
      <c r="C9" s="12">
        <v>3</v>
      </c>
      <c r="D9" s="4" t="s">
        <v>197</v>
      </c>
      <c r="E9" s="10">
        <v>10.1</v>
      </c>
      <c r="F9" s="39">
        <v>4</v>
      </c>
      <c r="G9" s="41" t="s">
        <v>74</v>
      </c>
      <c r="H9" s="15">
        <v>34</v>
      </c>
      <c r="I9" s="4" t="s">
        <v>58</v>
      </c>
      <c r="J9" s="5" t="s">
        <v>60</v>
      </c>
      <c r="K9" s="6"/>
      <c r="L9" s="1">
        <v>1021</v>
      </c>
      <c r="M9" s="7" t="s">
        <v>198</v>
      </c>
      <c r="N9" s="8"/>
      <c r="O9" s="8">
        <v>0.5</v>
      </c>
      <c r="P9" s="9">
        <v>0</v>
      </c>
      <c r="Q9" s="8">
        <v>89</v>
      </c>
      <c r="R9" s="8">
        <v>95</v>
      </c>
      <c r="S9" s="9" t="s">
        <v>55</v>
      </c>
      <c r="T9" s="25" t="s">
        <v>61</v>
      </c>
    </row>
    <row r="10" spans="1:20" ht="42" customHeight="1">
      <c r="A10" s="23">
        <v>43167</v>
      </c>
      <c r="B10" s="13">
        <v>-2</v>
      </c>
      <c r="C10" s="12">
        <v>7</v>
      </c>
      <c r="D10" s="4"/>
      <c r="E10" s="10">
        <v>0</v>
      </c>
      <c r="F10" s="39">
        <v>3</v>
      </c>
      <c r="G10" s="41" t="s">
        <v>57</v>
      </c>
      <c r="H10" s="15">
        <v>28</v>
      </c>
      <c r="I10" s="4" t="s">
        <v>102</v>
      </c>
      <c r="J10" s="5" t="s">
        <v>54</v>
      </c>
      <c r="K10" s="6"/>
      <c r="L10" s="1">
        <v>1021</v>
      </c>
      <c r="M10" s="7" t="s">
        <v>199</v>
      </c>
      <c r="N10" s="8"/>
      <c r="O10" s="8">
        <v>5</v>
      </c>
      <c r="P10" s="9">
        <v>-3</v>
      </c>
      <c r="Q10" s="8">
        <v>75</v>
      </c>
      <c r="R10" s="8">
        <v>45</v>
      </c>
      <c r="S10" s="9"/>
      <c r="T10" s="25"/>
    </row>
    <row r="11" spans="1:20" ht="42" customHeight="1">
      <c r="A11" s="23">
        <v>43168</v>
      </c>
      <c r="B11" s="13">
        <v>2</v>
      </c>
      <c r="C11" s="12">
        <v>7</v>
      </c>
      <c r="D11" s="4" t="s">
        <v>200</v>
      </c>
      <c r="E11" s="10">
        <v>2.5</v>
      </c>
      <c r="F11" s="39">
        <v>2</v>
      </c>
      <c r="G11" s="41" t="s">
        <v>57</v>
      </c>
      <c r="H11" s="15">
        <v>18</v>
      </c>
      <c r="I11" s="4" t="s">
        <v>58</v>
      </c>
      <c r="J11" s="5" t="s">
        <v>60</v>
      </c>
      <c r="K11" s="6"/>
      <c r="L11" s="1">
        <v>1016</v>
      </c>
      <c r="M11" s="7" t="s">
        <v>201</v>
      </c>
      <c r="N11" s="8"/>
      <c r="O11" s="8">
        <v>1</v>
      </c>
      <c r="P11" s="9">
        <v>1</v>
      </c>
      <c r="Q11" s="8">
        <v>78</v>
      </c>
      <c r="R11" s="8">
        <v>87</v>
      </c>
      <c r="S11" s="9" t="s">
        <v>56</v>
      </c>
      <c r="T11" s="25"/>
    </row>
    <row r="12" spans="1:20" ht="42" customHeight="1">
      <c r="A12" s="23">
        <v>43169</v>
      </c>
      <c r="B12" s="13">
        <v>2</v>
      </c>
      <c r="C12" s="12">
        <v>8</v>
      </c>
      <c r="D12" s="4" t="s">
        <v>82</v>
      </c>
      <c r="E12" s="10">
        <v>9.5</v>
      </c>
      <c r="F12" s="39">
        <v>4</v>
      </c>
      <c r="G12" s="41" t="s">
        <v>57</v>
      </c>
      <c r="H12" s="15">
        <v>39</v>
      </c>
      <c r="I12" s="4" t="s">
        <v>54</v>
      </c>
      <c r="J12" s="5" t="s">
        <v>58</v>
      </c>
      <c r="K12" s="6"/>
      <c r="L12" s="1">
        <v>1009</v>
      </c>
      <c r="M12" s="7" t="s">
        <v>202</v>
      </c>
      <c r="N12" s="8"/>
      <c r="O12" s="8"/>
      <c r="P12" s="9">
        <v>1</v>
      </c>
      <c r="Q12" s="8">
        <v>91</v>
      </c>
      <c r="R12" s="8">
        <v>98</v>
      </c>
      <c r="S12" s="9" t="s">
        <v>56</v>
      </c>
      <c r="T12" s="25"/>
    </row>
    <row r="13" spans="1:20" ht="42" customHeight="1">
      <c r="A13" s="23">
        <v>43170</v>
      </c>
      <c r="B13" s="13">
        <v>5</v>
      </c>
      <c r="C13" s="12">
        <v>9</v>
      </c>
      <c r="D13" s="4" t="s">
        <v>90</v>
      </c>
      <c r="E13" s="10">
        <v>31</v>
      </c>
      <c r="F13" s="39">
        <v>5</v>
      </c>
      <c r="G13" s="41" t="s">
        <v>57</v>
      </c>
      <c r="H13" s="15">
        <v>44</v>
      </c>
      <c r="I13" s="4" t="s">
        <v>58</v>
      </c>
      <c r="J13" s="5" t="s">
        <v>58</v>
      </c>
      <c r="K13" s="6"/>
      <c r="L13" s="1">
        <v>1013</v>
      </c>
      <c r="M13" s="7" t="s">
        <v>203</v>
      </c>
      <c r="N13" s="8"/>
      <c r="O13" s="8"/>
      <c r="P13" s="9">
        <v>4</v>
      </c>
      <c r="Q13" s="8">
        <v>95</v>
      </c>
      <c r="R13" s="8">
        <v>99</v>
      </c>
      <c r="S13" s="9" t="s">
        <v>56</v>
      </c>
      <c r="T13" s="25"/>
    </row>
    <row r="14" spans="1:20" ht="42" customHeight="1">
      <c r="A14" s="23">
        <v>43171</v>
      </c>
      <c r="B14" s="13">
        <v>3</v>
      </c>
      <c r="C14" s="12">
        <v>11</v>
      </c>
      <c r="D14" s="4" t="s">
        <v>204</v>
      </c>
      <c r="E14" s="10">
        <v>5.8</v>
      </c>
      <c r="F14" s="39">
        <v>6</v>
      </c>
      <c r="G14" s="41" t="s">
        <v>66</v>
      </c>
      <c r="H14" s="15">
        <v>51</v>
      </c>
      <c r="I14" s="4" t="s">
        <v>54</v>
      </c>
      <c r="J14" s="5" t="s">
        <v>54</v>
      </c>
      <c r="K14" s="6"/>
      <c r="L14" s="1">
        <v>1007</v>
      </c>
      <c r="M14" s="7" t="s">
        <v>205</v>
      </c>
      <c r="N14" s="8"/>
      <c r="O14" s="8">
        <v>4</v>
      </c>
      <c r="P14" s="9">
        <v>1</v>
      </c>
      <c r="Q14" s="8">
        <v>85</v>
      </c>
      <c r="R14" s="8">
        <v>62</v>
      </c>
      <c r="S14" s="9" t="s">
        <v>56</v>
      </c>
      <c r="T14" s="25"/>
    </row>
    <row r="15" spans="1:20" ht="42" customHeight="1">
      <c r="A15" s="23">
        <v>43172</v>
      </c>
      <c r="B15" s="13">
        <v>1</v>
      </c>
      <c r="C15" s="12">
        <v>5</v>
      </c>
      <c r="D15" s="4" t="s">
        <v>206</v>
      </c>
      <c r="E15" s="10">
        <v>3.5</v>
      </c>
      <c r="F15" s="39">
        <v>6</v>
      </c>
      <c r="G15" s="41" t="s">
        <v>57</v>
      </c>
      <c r="H15" s="15">
        <v>52</v>
      </c>
      <c r="I15" s="4" t="s">
        <v>54</v>
      </c>
      <c r="J15" s="5" t="s">
        <v>60</v>
      </c>
      <c r="K15" s="6"/>
      <c r="L15" s="1">
        <v>1013</v>
      </c>
      <c r="M15" s="7" t="s">
        <v>207</v>
      </c>
      <c r="N15" s="8"/>
      <c r="O15" s="8">
        <v>2.5</v>
      </c>
      <c r="P15" s="9">
        <v>1</v>
      </c>
      <c r="Q15" s="8">
        <v>79</v>
      </c>
      <c r="R15" s="8">
        <v>81</v>
      </c>
      <c r="S15" s="9" t="s">
        <v>55</v>
      </c>
      <c r="T15" s="25"/>
    </row>
    <row r="16" spans="1:20" ht="42" customHeight="1">
      <c r="A16" s="23">
        <v>43173</v>
      </c>
      <c r="B16" s="13">
        <v>-1</v>
      </c>
      <c r="C16" s="12">
        <v>6</v>
      </c>
      <c r="D16" s="4"/>
      <c r="E16" s="10">
        <v>0</v>
      </c>
      <c r="F16" s="39">
        <v>3</v>
      </c>
      <c r="G16" s="41" t="s">
        <v>69</v>
      </c>
      <c r="H16" s="15">
        <v>21</v>
      </c>
      <c r="I16" s="4" t="s">
        <v>54</v>
      </c>
      <c r="J16" s="5" t="s">
        <v>65</v>
      </c>
      <c r="K16" s="6"/>
      <c r="L16" s="1">
        <v>1026</v>
      </c>
      <c r="M16" s="7" t="s">
        <v>208</v>
      </c>
      <c r="N16" s="8"/>
      <c r="O16" s="8">
        <v>8</v>
      </c>
      <c r="P16" s="9">
        <v>-3</v>
      </c>
      <c r="Q16" s="8">
        <v>72</v>
      </c>
      <c r="R16" s="8">
        <v>28</v>
      </c>
      <c r="S16" s="9"/>
      <c r="T16" s="25"/>
    </row>
    <row r="17" spans="1:20" ht="42" customHeight="1">
      <c r="A17" s="23">
        <v>43174</v>
      </c>
      <c r="B17" s="13">
        <v>-1</v>
      </c>
      <c r="C17" s="12">
        <v>7</v>
      </c>
      <c r="D17" s="4"/>
      <c r="E17" s="10">
        <v>0</v>
      </c>
      <c r="F17" s="39">
        <v>4</v>
      </c>
      <c r="G17" s="41" t="s">
        <v>64</v>
      </c>
      <c r="H17" s="15">
        <v>34</v>
      </c>
      <c r="I17" s="4" t="s">
        <v>67</v>
      </c>
      <c r="J17" s="5" t="s">
        <v>65</v>
      </c>
      <c r="K17" s="6"/>
      <c r="L17" s="1">
        <v>1020</v>
      </c>
      <c r="M17" s="7" t="s">
        <v>209</v>
      </c>
      <c r="N17" s="8"/>
      <c r="O17" s="8">
        <v>8</v>
      </c>
      <c r="P17" s="9">
        <v>-2</v>
      </c>
      <c r="Q17" s="8">
        <v>68</v>
      </c>
      <c r="R17" s="8">
        <v>22</v>
      </c>
      <c r="S17" s="9"/>
      <c r="T17" s="25"/>
    </row>
    <row r="18" spans="1:20" ht="42" customHeight="1">
      <c r="A18" s="23">
        <v>43175</v>
      </c>
      <c r="B18" s="13">
        <v>2</v>
      </c>
      <c r="C18" s="12">
        <v>14</v>
      </c>
      <c r="D18" s="4"/>
      <c r="E18" s="47">
        <v>0</v>
      </c>
      <c r="F18" s="39">
        <v>3</v>
      </c>
      <c r="G18" s="41" t="s">
        <v>55</v>
      </c>
      <c r="H18" s="15">
        <v>22</v>
      </c>
      <c r="I18" s="4" t="s">
        <v>54</v>
      </c>
      <c r="J18" s="5" t="s">
        <v>65</v>
      </c>
      <c r="K18" s="6"/>
      <c r="L18" s="1">
        <v>1021</v>
      </c>
      <c r="M18" s="7" t="s">
        <v>211</v>
      </c>
      <c r="N18" s="8"/>
      <c r="O18" s="8">
        <v>10</v>
      </c>
      <c r="P18" s="9">
        <v>1</v>
      </c>
      <c r="Q18" s="8">
        <v>51</v>
      </c>
      <c r="R18" s="8">
        <v>18</v>
      </c>
      <c r="S18" s="9"/>
      <c r="T18" s="25"/>
    </row>
    <row r="19" spans="1:20" ht="42" customHeight="1">
      <c r="A19" s="23">
        <v>43176</v>
      </c>
      <c r="B19" s="13">
        <v>1</v>
      </c>
      <c r="C19" s="12">
        <v>13</v>
      </c>
      <c r="D19" s="4" t="s">
        <v>62</v>
      </c>
      <c r="E19" s="10">
        <v>0.2</v>
      </c>
      <c r="F19" s="39">
        <v>2</v>
      </c>
      <c r="G19" s="41" t="s">
        <v>57</v>
      </c>
      <c r="H19" s="15">
        <v>19</v>
      </c>
      <c r="I19" s="4" t="s">
        <v>54</v>
      </c>
      <c r="J19" s="5" t="s">
        <v>54</v>
      </c>
      <c r="K19" s="6"/>
      <c r="L19" s="1">
        <v>1029</v>
      </c>
      <c r="M19" s="7" t="s">
        <v>210</v>
      </c>
      <c r="N19" s="8"/>
      <c r="O19" s="8">
        <v>4</v>
      </c>
      <c r="P19" s="9">
        <v>0</v>
      </c>
      <c r="Q19" s="8">
        <v>65</v>
      </c>
      <c r="R19" s="8">
        <v>68</v>
      </c>
      <c r="S19" s="9"/>
      <c r="T19" s="25"/>
    </row>
    <row r="20" spans="1:20" ht="42" customHeight="1">
      <c r="A20" s="23">
        <v>43177</v>
      </c>
      <c r="B20" s="13">
        <v>1</v>
      </c>
      <c r="C20" s="12">
        <v>15</v>
      </c>
      <c r="D20" s="4"/>
      <c r="E20" s="10">
        <v>0</v>
      </c>
      <c r="F20" s="39">
        <v>3</v>
      </c>
      <c r="G20" s="41" t="s">
        <v>57</v>
      </c>
      <c r="H20" s="15">
        <v>22</v>
      </c>
      <c r="I20" s="4" t="s">
        <v>54</v>
      </c>
      <c r="J20" s="5" t="s">
        <v>65</v>
      </c>
      <c r="K20" s="6"/>
      <c r="L20" s="1">
        <v>1030</v>
      </c>
      <c r="M20" s="7" t="s">
        <v>212</v>
      </c>
      <c r="N20" s="8"/>
      <c r="O20" s="8">
        <v>10</v>
      </c>
      <c r="P20" s="9">
        <v>1</v>
      </c>
      <c r="Q20" s="8">
        <v>55</v>
      </c>
      <c r="R20" s="8">
        <v>16</v>
      </c>
      <c r="S20" s="9"/>
      <c r="T20" s="25"/>
    </row>
    <row r="21" spans="1:20" ht="42" customHeight="1">
      <c r="A21" s="23">
        <v>43178</v>
      </c>
      <c r="B21" s="13">
        <v>2</v>
      </c>
      <c r="C21" s="12">
        <v>14</v>
      </c>
      <c r="D21" s="4"/>
      <c r="E21" s="10">
        <v>0</v>
      </c>
      <c r="F21" s="39">
        <v>2</v>
      </c>
      <c r="G21" s="41" t="s">
        <v>63</v>
      </c>
      <c r="H21" s="15">
        <v>18</v>
      </c>
      <c r="I21" s="4" t="s">
        <v>54</v>
      </c>
      <c r="J21" s="5" t="s">
        <v>54</v>
      </c>
      <c r="K21" s="6"/>
      <c r="L21" s="1">
        <v>1024</v>
      </c>
      <c r="M21" s="7" t="s">
        <v>213</v>
      </c>
      <c r="N21" s="8"/>
      <c r="O21" s="8">
        <v>6</v>
      </c>
      <c r="P21" s="9">
        <v>1</v>
      </c>
      <c r="Q21" s="8">
        <v>62</v>
      </c>
      <c r="R21" s="8">
        <v>43</v>
      </c>
      <c r="S21" s="9"/>
      <c r="T21" s="25"/>
    </row>
    <row r="22" spans="1:20" ht="42" customHeight="1">
      <c r="A22" s="23">
        <v>43179</v>
      </c>
      <c r="B22" s="13">
        <v>1</v>
      </c>
      <c r="C22" s="12">
        <v>7</v>
      </c>
      <c r="D22" s="4" t="s">
        <v>84</v>
      </c>
      <c r="E22" s="10">
        <v>1.2</v>
      </c>
      <c r="F22" s="39">
        <v>4</v>
      </c>
      <c r="G22" s="41" t="s">
        <v>69</v>
      </c>
      <c r="H22" s="15">
        <v>33</v>
      </c>
      <c r="I22" s="4" t="s">
        <v>54</v>
      </c>
      <c r="J22" s="5" t="s">
        <v>58</v>
      </c>
      <c r="K22" s="6"/>
      <c r="L22" s="1">
        <v>1023</v>
      </c>
      <c r="M22" s="7" t="s">
        <v>214</v>
      </c>
      <c r="N22" s="8"/>
      <c r="O22" s="8"/>
      <c r="P22" s="9">
        <v>0</v>
      </c>
      <c r="Q22" s="8">
        <v>91</v>
      </c>
      <c r="R22" s="8">
        <v>99</v>
      </c>
      <c r="S22" s="9" t="s">
        <v>56</v>
      </c>
      <c r="T22" s="25"/>
    </row>
    <row r="23" spans="1:20" ht="42" customHeight="1">
      <c r="A23" s="23">
        <v>43180</v>
      </c>
      <c r="B23" s="13">
        <v>-3</v>
      </c>
      <c r="C23" s="12">
        <v>2</v>
      </c>
      <c r="D23" s="4" t="s">
        <v>215</v>
      </c>
      <c r="E23" s="10">
        <v>2.2</v>
      </c>
      <c r="F23" s="39">
        <v>2</v>
      </c>
      <c r="G23" s="41" t="s">
        <v>69</v>
      </c>
      <c r="H23" s="15">
        <v>18</v>
      </c>
      <c r="I23" s="4" t="s">
        <v>58</v>
      </c>
      <c r="J23" s="5" t="s">
        <v>60</v>
      </c>
      <c r="K23" s="6"/>
      <c r="L23" s="1">
        <v>1030</v>
      </c>
      <c r="M23" s="7" t="s">
        <v>216</v>
      </c>
      <c r="N23" s="8"/>
      <c r="O23" s="8">
        <v>0.5</v>
      </c>
      <c r="P23" s="9">
        <v>-4</v>
      </c>
      <c r="Q23" s="8">
        <v>76</v>
      </c>
      <c r="R23" s="8">
        <v>93</v>
      </c>
      <c r="S23" s="9" t="s">
        <v>55</v>
      </c>
      <c r="T23" s="25"/>
    </row>
    <row r="24" spans="1:20" ht="42" customHeight="1">
      <c r="A24" s="23">
        <v>43181</v>
      </c>
      <c r="B24" s="13">
        <v>-7</v>
      </c>
      <c r="C24" s="12">
        <v>2</v>
      </c>
      <c r="D24" s="4"/>
      <c r="E24" s="10">
        <v>0</v>
      </c>
      <c r="F24" s="39">
        <v>3</v>
      </c>
      <c r="G24" s="41" t="s">
        <v>69</v>
      </c>
      <c r="H24" s="15">
        <v>29</v>
      </c>
      <c r="I24" s="4" t="s">
        <v>67</v>
      </c>
      <c r="J24" s="5" t="s">
        <v>54</v>
      </c>
      <c r="K24" s="6"/>
      <c r="L24" s="1">
        <v>1037</v>
      </c>
      <c r="M24" s="7" t="s">
        <v>217</v>
      </c>
      <c r="N24" s="8"/>
      <c r="O24" s="8">
        <v>6</v>
      </c>
      <c r="P24" s="9">
        <v>-9</v>
      </c>
      <c r="Q24" s="8">
        <v>60</v>
      </c>
      <c r="R24" s="8">
        <v>55</v>
      </c>
      <c r="S24" s="9"/>
      <c r="T24" s="25"/>
    </row>
    <row r="25" spans="1:20" ht="42" customHeight="1">
      <c r="A25" s="23">
        <v>43182</v>
      </c>
      <c r="B25" s="13">
        <v>-9</v>
      </c>
      <c r="C25" s="12">
        <v>2</v>
      </c>
      <c r="D25" s="4"/>
      <c r="E25" s="10">
        <v>0</v>
      </c>
      <c r="F25" s="39">
        <v>4</v>
      </c>
      <c r="G25" s="41" t="s">
        <v>69</v>
      </c>
      <c r="H25" s="15">
        <v>31</v>
      </c>
      <c r="I25" s="4" t="s">
        <v>67</v>
      </c>
      <c r="J25" s="5" t="s">
        <v>70</v>
      </c>
      <c r="K25" s="6"/>
      <c r="L25" s="1">
        <v>1040</v>
      </c>
      <c r="M25" s="7" t="s">
        <v>218</v>
      </c>
      <c r="N25" s="8"/>
      <c r="O25" s="8">
        <v>12</v>
      </c>
      <c r="P25" s="9">
        <v>-11</v>
      </c>
      <c r="Q25" s="8">
        <v>45</v>
      </c>
      <c r="R25" s="8">
        <v>1</v>
      </c>
      <c r="S25" s="9"/>
      <c r="T25" s="25"/>
    </row>
    <row r="26" spans="1:20" ht="42" customHeight="1">
      <c r="A26" s="23">
        <v>43183</v>
      </c>
      <c r="B26" s="13">
        <v>-8</v>
      </c>
      <c r="C26" s="12">
        <v>4</v>
      </c>
      <c r="D26" s="4"/>
      <c r="E26" s="10">
        <v>0</v>
      </c>
      <c r="F26" s="39">
        <v>3</v>
      </c>
      <c r="G26" s="41" t="s">
        <v>69</v>
      </c>
      <c r="H26" s="15">
        <v>28</v>
      </c>
      <c r="I26" s="4" t="s">
        <v>104</v>
      </c>
      <c r="J26" s="5" t="s">
        <v>70</v>
      </c>
      <c r="K26" s="6"/>
      <c r="L26" s="1">
        <v>1037</v>
      </c>
      <c r="M26" s="7" t="s">
        <v>219</v>
      </c>
      <c r="N26" s="8"/>
      <c r="O26" s="8">
        <v>12</v>
      </c>
      <c r="P26" s="9">
        <v>-10</v>
      </c>
      <c r="Q26" s="8">
        <v>51</v>
      </c>
      <c r="R26" s="8">
        <v>1</v>
      </c>
      <c r="S26" s="9"/>
      <c r="T26" s="25"/>
    </row>
    <row r="27" spans="1:20" ht="42" customHeight="1">
      <c r="A27" s="23">
        <v>43184</v>
      </c>
      <c r="B27" s="13">
        <v>-9</v>
      </c>
      <c r="C27" s="12">
        <v>5</v>
      </c>
      <c r="D27" s="4"/>
      <c r="E27" s="10">
        <v>0</v>
      </c>
      <c r="F27" s="39">
        <v>3</v>
      </c>
      <c r="G27" s="41" t="s">
        <v>69</v>
      </c>
      <c r="H27" s="15">
        <v>29</v>
      </c>
      <c r="I27" s="4" t="s">
        <v>104</v>
      </c>
      <c r="J27" s="5" t="s">
        <v>70</v>
      </c>
      <c r="K27" s="6"/>
      <c r="L27" s="1">
        <v>1029</v>
      </c>
      <c r="M27" s="7" t="s">
        <v>220</v>
      </c>
      <c r="N27" s="8"/>
      <c r="O27" s="8">
        <v>12</v>
      </c>
      <c r="P27" s="9">
        <v>-11</v>
      </c>
      <c r="Q27" s="8">
        <v>38</v>
      </c>
      <c r="R27" s="8">
        <v>1</v>
      </c>
      <c r="S27" s="9"/>
      <c r="T27" s="25"/>
    </row>
    <row r="28" spans="1:20" ht="42" customHeight="1">
      <c r="A28" s="23">
        <v>43185</v>
      </c>
      <c r="B28" s="13">
        <v>-3</v>
      </c>
      <c r="C28" s="12">
        <v>7</v>
      </c>
      <c r="D28" s="4"/>
      <c r="E28" s="10">
        <v>0</v>
      </c>
      <c r="F28" s="39">
        <v>4</v>
      </c>
      <c r="G28" s="41" t="s">
        <v>72</v>
      </c>
      <c r="H28" s="15">
        <v>34</v>
      </c>
      <c r="I28" s="4" t="s">
        <v>104</v>
      </c>
      <c r="J28" s="5" t="s">
        <v>65</v>
      </c>
      <c r="K28" s="6"/>
      <c r="L28" s="1">
        <v>1024</v>
      </c>
      <c r="M28" s="7" t="s">
        <v>221</v>
      </c>
      <c r="N28" s="8"/>
      <c r="O28" s="8">
        <v>8</v>
      </c>
      <c r="P28" s="9">
        <v>-5</v>
      </c>
      <c r="Q28" s="8">
        <v>55</v>
      </c>
      <c r="R28" s="8">
        <v>29</v>
      </c>
      <c r="S28" s="9"/>
      <c r="T28" s="25"/>
    </row>
    <row r="29" spans="1:20" ht="42" customHeight="1">
      <c r="A29" s="23">
        <v>43186</v>
      </c>
      <c r="B29" s="13">
        <v>0</v>
      </c>
      <c r="C29" s="12">
        <v>15</v>
      </c>
      <c r="D29" s="4"/>
      <c r="E29" s="10">
        <v>0</v>
      </c>
      <c r="F29" s="39">
        <v>3</v>
      </c>
      <c r="G29" s="41" t="s">
        <v>63</v>
      </c>
      <c r="H29" s="15">
        <v>29</v>
      </c>
      <c r="I29" s="4" t="s">
        <v>104</v>
      </c>
      <c r="J29" s="5" t="s">
        <v>54</v>
      </c>
      <c r="K29" s="6"/>
      <c r="L29" s="1">
        <v>1021</v>
      </c>
      <c r="M29" s="7" t="s">
        <v>222</v>
      </c>
      <c r="N29" s="8"/>
      <c r="O29" s="8">
        <v>5</v>
      </c>
      <c r="P29" s="9">
        <v>-1</v>
      </c>
      <c r="Q29" s="8">
        <v>53</v>
      </c>
      <c r="R29" s="8">
        <v>45</v>
      </c>
      <c r="S29" s="9"/>
      <c r="T29" s="25"/>
    </row>
    <row r="30" spans="1:20" ht="42" customHeight="1">
      <c r="A30" s="23">
        <v>43187</v>
      </c>
      <c r="B30" s="13">
        <v>-1</v>
      </c>
      <c r="C30" s="12">
        <v>11</v>
      </c>
      <c r="D30" s="4"/>
      <c r="E30" s="10">
        <v>0</v>
      </c>
      <c r="F30" s="39">
        <v>3</v>
      </c>
      <c r="G30" s="41" t="s">
        <v>74</v>
      </c>
      <c r="H30" s="15">
        <v>21</v>
      </c>
      <c r="I30" s="4" t="s">
        <v>104</v>
      </c>
      <c r="J30" s="5" t="s">
        <v>65</v>
      </c>
      <c r="K30" s="6"/>
      <c r="L30" s="1">
        <v>1017</v>
      </c>
      <c r="M30" s="7" t="s">
        <v>223</v>
      </c>
      <c r="N30" s="8"/>
      <c r="O30" s="8">
        <v>10</v>
      </c>
      <c r="P30" s="9">
        <v>-3</v>
      </c>
      <c r="Q30" s="8">
        <v>61</v>
      </c>
      <c r="R30" s="8">
        <v>26</v>
      </c>
      <c r="S30" s="9"/>
      <c r="T30" s="25"/>
    </row>
    <row r="31" spans="1:20" ht="42" customHeight="1">
      <c r="A31" s="23">
        <v>43188</v>
      </c>
      <c r="B31" s="13">
        <v>-3</v>
      </c>
      <c r="C31" s="12">
        <v>3</v>
      </c>
      <c r="D31" s="4" t="s">
        <v>224</v>
      </c>
      <c r="E31" s="10">
        <v>3.5</v>
      </c>
      <c r="F31" s="39">
        <v>4</v>
      </c>
      <c r="G31" s="41" t="s">
        <v>74</v>
      </c>
      <c r="H31" s="15">
        <v>34</v>
      </c>
      <c r="I31" s="4" t="s">
        <v>58</v>
      </c>
      <c r="J31" s="5" t="s">
        <v>58</v>
      </c>
      <c r="K31" s="6"/>
      <c r="L31" s="1">
        <v>1021</v>
      </c>
      <c r="M31" s="7" t="s">
        <v>225</v>
      </c>
      <c r="N31" s="8"/>
      <c r="O31" s="8"/>
      <c r="P31" s="9">
        <v>-4</v>
      </c>
      <c r="Q31" s="8">
        <v>93</v>
      </c>
      <c r="R31" s="8">
        <v>100</v>
      </c>
      <c r="S31" s="9" t="s">
        <v>55</v>
      </c>
      <c r="T31" s="25" t="s">
        <v>61</v>
      </c>
    </row>
    <row r="32" spans="1:20" ht="42" customHeight="1">
      <c r="A32" s="23">
        <v>43189</v>
      </c>
      <c r="B32" s="13">
        <v>-9</v>
      </c>
      <c r="C32" s="12">
        <v>2</v>
      </c>
      <c r="D32" s="4"/>
      <c r="E32" s="10">
        <v>0</v>
      </c>
      <c r="F32" s="39">
        <v>3</v>
      </c>
      <c r="G32" s="41" t="s">
        <v>63</v>
      </c>
      <c r="H32" s="15">
        <v>27</v>
      </c>
      <c r="I32" s="4" t="s">
        <v>54</v>
      </c>
      <c r="J32" s="5" t="s">
        <v>54</v>
      </c>
      <c r="K32" s="6"/>
      <c r="L32" s="1">
        <v>1029</v>
      </c>
      <c r="M32" s="7" t="s">
        <v>226</v>
      </c>
      <c r="N32" s="8"/>
      <c r="O32" s="8">
        <v>8</v>
      </c>
      <c r="P32" s="9">
        <v>-12</v>
      </c>
      <c r="Q32" s="8">
        <v>54</v>
      </c>
      <c r="R32" s="8">
        <v>34</v>
      </c>
      <c r="S32" s="9"/>
      <c r="T32" s="25" t="s">
        <v>61</v>
      </c>
    </row>
    <row r="33" spans="1:20" ht="42" customHeight="1">
      <c r="A33" s="26">
        <v>43190</v>
      </c>
      <c r="B33" s="27">
        <v>-3</v>
      </c>
      <c r="C33" s="28">
        <v>1</v>
      </c>
      <c r="D33" s="29" t="s">
        <v>91</v>
      </c>
      <c r="E33" s="30">
        <v>2.2</v>
      </c>
      <c r="F33" s="40">
        <v>3</v>
      </c>
      <c r="G33" s="42" t="s">
        <v>74</v>
      </c>
      <c r="H33" s="31">
        <v>28</v>
      </c>
      <c r="I33" s="29" t="s">
        <v>54</v>
      </c>
      <c r="J33" s="32" t="s">
        <v>60</v>
      </c>
      <c r="K33" s="33"/>
      <c r="L33" s="34">
        <v>1030</v>
      </c>
      <c r="M33" s="35" t="s">
        <v>227</v>
      </c>
      <c r="N33" s="36"/>
      <c r="O33" s="36">
        <v>2</v>
      </c>
      <c r="P33" s="37">
        <v>-4</v>
      </c>
      <c r="Q33" s="36">
        <v>87</v>
      </c>
      <c r="R33" s="36">
        <v>86</v>
      </c>
      <c r="S33" s="37" t="s">
        <v>55</v>
      </c>
      <c r="T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2.967741935483871</v>
      </c>
      <c r="E100" s="83" t="s">
        <v>31</v>
      </c>
      <c r="F100" s="83"/>
      <c r="G100" s="83"/>
      <c r="H100" s="83"/>
      <c r="I100" s="17">
        <f>SUM(E3:E33)</f>
        <v>81.9</v>
      </c>
      <c r="J100" s="83" t="s">
        <v>38</v>
      </c>
      <c r="K100" s="83"/>
      <c r="L100" s="18">
        <f>SUM(O3:O33)</f>
        <v>154</v>
      </c>
    </row>
    <row r="101" spans="1:12" ht="30" customHeight="1">
      <c r="A101" s="83" t="s">
        <v>27</v>
      </c>
      <c r="B101" s="83"/>
      <c r="C101" s="83"/>
      <c r="D101" s="16">
        <f>AVERAGE(B3:B33)</f>
        <v>-1.1290322580645162</v>
      </c>
      <c r="E101" s="83" t="s">
        <v>32</v>
      </c>
      <c r="F101" s="83"/>
      <c r="G101" s="83"/>
      <c r="H101" s="83"/>
      <c r="I101" s="17">
        <f>AVERAGE(E3:E33)</f>
        <v>2.641935483870968</v>
      </c>
      <c r="J101" s="83" t="s">
        <v>39</v>
      </c>
      <c r="K101" s="83"/>
      <c r="L101" s="18">
        <f>COUNTIF(R3:R33,"&lt;31")</f>
        <v>10</v>
      </c>
    </row>
    <row r="102" spans="1:12" ht="30" customHeight="1">
      <c r="A102" s="83" t="s">
        <v>28</v>
      </c>
      <c r="B102" s="83"/>
      <c r="C102" s="83"/>
      <c r="D102" s="16">
        <f>AVERAGE(C3:C33)</f>
        <v>7.064516129032258</v>
      </c>
      <c r="E102" s="83" t="s">
        <v>33</v>
      </c>
      <c r="F102" s="83"/>
      <c r="G102" s="83"/>
      <c r="H102" s="83"/>
      <c r="I102" s="17">
        <f>MAX(E3:E33)</f>
        <v>31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15</v>
      </c>
      <c r="E103" s="83" t="s">
        <v>34</v>
      </c>
      <c r="F103" s="83"/>
      <c r="G103" s="83"/>
      <c r="H103" s="83"/>
      <c r="I103" s="18">
        <f>COUNTA(S3:S33)</f>
        <v>14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-9</v>
      </c>
      <c r="E104" s="83" t="s">
        <v>35</v>
      </c>
      <c r="F104" s="83"/>
      <c r="G104" s="83"/>
      <c r="H104" s="83"/>
      <c r="I104" s="18">
        <f>COUNTIF(S3:S33,"R")</f>
        <v>9</v>
      </c>
      <c r="J104" s="83" t="s">
        <v>45</v>
      </c>
      <c r="K104" s="83"/>
      <c r="L104" s="43">
        <f>AVERAGE(F3:F33)</f>
        <v>3.4838709677419355</v>
      </c>
    </row>
    <row r="105" spans="1:12" ht="30" customHeight="1">
      <c r="A105" s="83" t="s">
        <v>26</v>
      </c>
      <c r="B105" s="83"/>
      <c r="C105" s="83"/>
      <c r="D105" s="18">
        <f>MAX(B3:B33)</f>
        <v>5</v>
      </c>
      <c r="E105" s="83" t="s">
        <v>36</v>
      </c>
      <c r="F105" s="83"/>
      <c r="G105" s="83"/>
      <c r="H105" s="83"/>
      <c r="I105" s="18">
        <f>COUNTIF(S3:S33,"S")</f>
        <v>5</v>
      </c>
      <c r="J105" s="83" t="s">
        <v>46</v>
      </c>
      <c r="K105" s="83"/>
      <c r="L105" s="43">
        <f>AVERAGE(H3:H33)</f>
        <v>30.451612903225808</v>
      </c>
    </row>
    <row r="106" spans="1:12" ht="30" customHeight="1">
      <c r="A106" s="83" t="s">
        <v>25</v>
      </c>
      <c r="B106" s="83"/>
      <c r="C106" s="83"/>
      <c r="D106" s="18">
        <f>MIN(C3:C33)</f>
        <v>1</v>
      </c>
      <c r="E106" s="83" t="s">
        <v>50</v>
      </c>
      <c r="F106" s="83"/>
      <c r="G106" s="83"/>
      <c r="H106" s="83"/>
      <c r="I106" s="18">
        <f>COUNTIF(F3:F33,"&gt;5")</f>
        <v>2</v>
      </c>
      <c r="J106" s="83" t="s">
        <v>47</v>
      </c>
      <c r="K106" s="83"/>
      <c r="L106" s="19">
        <f>COUNTA(T3:T33)</f>
        <v>4</v>
      </c>
    </row>
    <row r="107" spans="1:12" ht="30" customHeight="1">
      <c r="A107" s="83" t="s">
        <v>29</v>
      </c>
      <c r="B107" s="83"/>
      <c r="C107" s="83"/>
      <c r="D107" s="18">
        <f>COUNTIF(B3:B33,"&lt;1")</f>
        <v>18</v>
      </c>
      <c r="E107" s="83" t="s">
        <v>42</v>
      </c>
      <c r="F107" s="83"/>
      <c r="G107" s="83"/>
      <c r="H107" s="83"/>
      <c r="I107" s="17">
        <f>MAX(H3:H33)</f>
        <v>52</v>
      </c>
      <c r="J107" s="83" t="s">
        <v>48</v>
      </c>
      <c r="K107" s="83"/>
      <c r="L107" s="19">
        <v>69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1040</v>
      </c>
      <c r="J108" s="83" t="s">
        <v>49</v>
      </c>
      <c r="K108" s="83"/>
      <c r="L108" s="19">
        <v>12.9</v>
      </c>
    </row>
    <row r="109" spans="1:12" ht="30" customHeight="1">
      <c r="A109" s="83" t="s">
        <v>40</v>
      </c>
      <c r="B109" s="83"/>
      <c r="C109" s="83"/>
      <c r="D109" s="18">
        <f>MIN(P3:P33)</f>
        <v>-12</v>
      </c>
      <c r="E109" s="83" t="s">
        <v>44</v>
      </c>
      <c r="F109" s="83"/>
      <c r="G109" s="83"/>
      <c r="H109" s="83"/>
      <c r="I109" s="18">
        <f>MIN(L3:L33)</f>
        <v>990</v>
      </c>
      <c r="J109" s="83"/>
      <c r="K109" s="8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43191</v>
      </c>
      <c r="B3" s="13">
        <v>-8</v>
      </c>
      <c r="C3" s="12">
        <v>7</v>
      </c>
      <c r="D3" s="4"/>
      <c r="E3" s="10">
        <v>0</v>
      </c>
      <c r="F3" s="39">
        <v>2</v>
      </c>
      <c r="G3" s="41" t="s">
        <v>66</v>
      </c>
      <c r="H3" s="15">
        <v>18</v>
      </c>
      <c r="I3" s="4" t="s">
        <v>104</v>
      </c>
      <c r="J3" s="5" t="s">
        <v>70</v>
      </c>
      <c r="K3" s="6"/>
      <c r="L3" s="1">
        <v>1022</v>
      </c>
      <c r="M3" s="7" t="s">
        <v>228</v>
      </c>
      <c r="N3" s="8"/>
      <c r="O3" s="8">
        <v>12</v>
      </c>
      <c r="P3" s="9">
        <v>-11</v>
      </c>
      <c r="Q3" s="8">
        <v>50</v>
      </c>
      <c r="R3" s="20">
        <v>0</v>
      </c>
      <c r="S3" s="48"/>
      <c r="T3" s="24"/>
    </row>
    <row r="4" spans="1:20" ht="42" customHeight="1">
      <c r="A4" s="23">
        <v>43192</v>
      </c>
      <c r="B4" s="13">
        <v>-4</v>
      </c>
      <c r="C4" s="12">
        <v>10</v>
      </c>
      <c r="D4" s="4"/>
      <c r="E4" s="10">
        <v>0</v>
      </c>
      <c r="F4" s="39">
        <v>2</v>
      </c>
      <c r="G4" s="41" t="s">
        <v>57</v>
      </c>
      <c r="H4" s="15">
        <v>18</v>
      </c>
      <c r="I4" s="4" t="s">
        <v>104</v>
      </c>
      <c r="J4" s="5" t="s">
        <v>70</v>
      </c>
      <c r="K4" s="6"/>
      <c r="L4" s="1">
        <v>1012</v>
      </c>
      <c r="M4" s="7" t="s">
        <v>229</v>
      </c>
      <c r="N4" s="8"/>
      <c r="O4" s="8">
        <v>11.5</v>
      </c>
      <c r="P4" s="9">
        <v>-7</v>
      </c>
      <c r="Q4" s="8">
        <v>48</v>
      </c>
      <c r="R4" s="8">
        <v>5</v>
      </c>
      <c r="S4" s="9"/>
      <c r="T4" s="25"/>
    </row>
    <row r="5" spans="1:20" ht="42" customHeight="1">
      <c r="A5" s="23">
        <v>43193</v>
      </c>
      <c r="B5" s="13">
        <v>0</v>
      </c>
      <c r="C5" s="12">
        <v>6</v>
      </c>
      <c r="D5" s="4" t="s">
        <v>62</v>
      </c>
      <c r="E5" s="10">
        <v>0</v>
      </c>
      <c r="F5" s="39">
        <v>3</v>
      </c>
      <c r="G5" s="41" t="s">
        <v>57</v>
      </c>
      <c r="H5" s="15">
        <v>21</v>
      </c>
      <c r="I5" s="4" t="s">
        <v>54</v>
      </c>
      <c r="J5" s="5" t="s">
        <v>60</v>
      </c>
      <c r="K5" s="6"/>
      <c r="L5" s="1">
        <v>1010</v>
      </c>
      <c r="M5" s="7" t="s">
        <v>230</v>
      </c>
      <c r="N5" s="8"/>
      <c r="O5" s="8">
        <v>0.5</v>
      </c>
      <c r="P5" s="9">
        <v>-1</v>
      </c>
      <c r="Q5" s="8">
        <v>76</v>
      </c>
      <c r="R5" s="8">
        <v>97</v>
      </c>
      <c r="S5" s="9"/>
      <c r="T5" s="25"/>
    </row>
    <row r="6" spans="1:20" ht="42" customHeight="1">
      <c r="A6" s="23">
        <v>43194</v>
      </c>
      <c r="B6" s="13">
        <v>-1</v>
      </c>
      <c r="C6" s="12">
        <v>10</v>
      </c>
      <c r="D6" s="4"/>
      <c r="E6" s="10">
        <v>0</v>
      </c>
      <c r="F6" s="39">
        <v>2</v>
      </c>
      <c r="G6" s="41" t="s">
        <v>74</v>
      </c>
      <c r="H6" s="15">
        <v>19</v>
      </c>
      <c r="I6" s="4" t="s">
        <v>54</v>
      </c>
      <c r="J6" s="5" t="s">
        <v>60</v>
      </c>
      <c r="K6" s="6"/>
      <c r="L6" s="1">
        <v>1025</v>
      </c>
      <c r="M6" s="7" t="s">
        <v>231</v>
      </c>
      <c r="N6" s="8"/>
      <c r="O6" s="8">
        <v>2.5</v>
      </c>
      <c r="P6" s="9">
        <v>-3</v>
      </c>
      <c r="Q6" s="8">
        <v>55</v>
      </c>
      <c r="R6" s="8">
        <v>77</v>
      </c>
      <c r="S6" s="9"/>
      <c r="T6" s="25"/>
    </row>
    <row r="7" spans="1:20" ht="42" customHeight="1">
      <c r="A7" s="23">
        <v>43195</v>
      </c>
      <c r="B7" s="13">
        <v>-2</v>
      </c>
      <c r="C7" s="12">
        <v>14</v>
      </c>
      <c r="D7" s="4"/>
      <c r="E7" s="10">
        <v>0</v>
      </c>
      <c r="F7" s="39">
        <v>4</v>
      </c>
      <c r="G7" s="41" t="s">
        <v>64</v>
      </c>
      <c r="H7" s="15">
        <v>30</v>
      </c>
      <c r="I7" s="4" t="s">
        <v>67</v>
      </c>
      <c r="J7" s="5" t="s">
        <v>70</v>
      </c>
      <c r="K7" s="6"/>
      <c r="L7" s="1">
        <v>1031</v>
      </c>
      <c r="M7" s="7" t="s">
        <v>232</v>
      </c>
      <c r="N7" s="8"/>
      <c r="O7" s="8">
        <v>12.5</v>
      </c>
      <c r="P7" s="9">
        <v>-4</v>
      </c>
      <c r="Q7" s="8">
        <v>45</v>
      </c>
      <c r="R7" s="8">
        <v>1</v>
      </c>
      <c r="S7" s="9"/>
      <c r="T7" s="25"/>
    </row>
    <row r="8" spans="1:20" ht="42" customHeight="1">
      <c r="A8" s="23">
        <v>43196</v>
      </c>
      <c r="B8" s="13">
        <v>5</v>
      </c>
      <c r="C8" s="12">
        <v>17</v>
      </c>
      <c r="D8" s="4"/>
      <c r="E8" s="10">
        <v>0</v>
      </c>
      <c r="F8" s="39">
        <v>4</v>
      </c>
      <c r="G8" s="41" t="s">
        <v>64</v>
      </c>
      <c r="H8" s="15">
        <v>30</v>
      </c>
      <c r="I8" s="4" t="s">
        <v>67</v>
      </c>
      <c r="J8" s="5" t="s">
        <v>70</v>
      </c>
      <c r="K8" s="6"/>
      <c r="L8" s="1">
        <v>1025</v>
      </c>
      <c r="M8" s="7" t="s">
        <v>233</v>
      </c>
      <c r="N8" s="8"/>
      <c r="O8" s="8">
        <v>12.5</v>
      </c>
      <c r="P8" s="9">
        <v>2</v>
      </c>
      <c r="Q8" s="8">
        <v>40</v>
      </c>
      <c r="R8" s="8">
        <v>1</v>
      </c>
      <c r="S8" s="9"/>
      <c r="T8" s="25"/>
    </row>
    <row r="9" spans="1:20" ht="42" customHeight="1">
      <c r="A9" s="23">
        <v>43197</v>
      </c>
      <c r="B9" s="13">
        <v>3</v>
      </c>
      <c r="C9" s="12">
        <v>18</v>
      </c>
      <c r="D9" s="4"/>
      <c r="E9" s="10">
        <v>0</v>
      </c>
      <c r="F9" s="39">
        <v>3</v>
      </c>
      <c r="G9" s="41" t="s">
        <v>69</v>
      </c>
      <c r="H9" s="15">
        <v>22</v>
      </c>
      <c r="I9" s="4" t="s">
        <v>104</v>
      </c>
      <c r="J9" s="5" t="s">
        <v>70</v>
      </c>
      <c r="K9" s="6"/>
      <c r="L9" s="1">
        <v>1031</v>
      </c>
      <c r="M9" s="7" t="s">
        <v>234</v>
      </c>
      <c r="N9" s="8"/>
      <c r="O9" s="8">
        <v>12.5</v>
      </c>
      <c r="P9" s="9">
        <v>1</v>
      </c>
      <c r="Q9" s="8">
        <v>51</v>
      </c>
      <c r="R9" s="8">
        <v>1</v>
      </c>
      <c r="S9" s="9"/>
      <c r="T9" s="25"/>
    </row>
    <row r="10" spans="1:20" ht="42" customHeight="1">
      <c r="A10" s="23">
        <v>43198</v>
      </c>
      <c r="B10" s="13">
        <v>1</v>
      </c>
      <c r="C10" s="12">
        <v>19</v>
      </c>
      <c r="D10" s="4"/>
      <c r="E10" s="10">
        <v>0</v>
      </c>
      <c r="F10" s="39">
        <v>3</v>
      </c>
      <c r="G10" s="41" t="s">
        <v>64</v>
      </c>
      <c r="H10" s="15">
        <v>24</v>
      </c>
      <c r="I10" s="4" t="s">
        <v>104</v>
      </c>
      <c r="J10" s="5" t="s">
        <v>70</v>
      </c>
      <c r="K10" s="6"/>
      <c r="L10" s="1">
        <v>1025</v>
      </c>
      <c r="M10" s="7" t="s">
        <v>235</v>
      </c>
      <c r="N10" s="8"/>
      <c r="O10" s="8">
        <v>12.5</v>
      </c>
      <c r="P10" s="9">
        <v>-1</v>
      </c>
      <c r="Q10" s="8">
        <v>34</v>
      </c>
      <c r="R10" s="8">
        <v>1</v>
      </c>
      <c r="S10" s="9"/>
      <c r="T10" s="25"/>
    </row>
    <row r="11" spans="1:20" ht="42" customHeight="1">
      <c r="A11" s="23">
        <v>43199</v>
      </c>
      <c r="B11" s="13">
        <v>2</v>
      </c>
      <c r="C11" s="12">
        <v>17</v>
      </c>
      <c r="D11" s="4"/>
      <c r="E11" s="10">
        <v>0</v>
      </c>
      <c r="F11" s="39">
        <v>3</v>
      </c>
      <c r="G11" s="41" t="s">
        <v>69</v>
      </c>
      <c r="H11" s="15">
        <v>26</v>
      </c>
      <c r="I11" s="4" t="s">
        <v>104</v>
      </c>
      <c r="J11" s="5" t="s">
        <v>65</v>
      </c>
      <c r="K11" s="6"/>
      <c r="L11" s="1">
        <v>1022</v>
      </c>
      <c r="M11" s="7" t="s">
        <v>236</v>
      </c>
      <c r="N11" s="8"/>
      <c r="O11" s="8">
        <v>10.5</v>
      </c>
      <c r="P11" s="9">
        <v>1</v>
      </c>
      <c r="Q11" s="8">
        <v>52</v>
      </c>
      <c r="R11" s="8">
        <v>16</v>
      </c>
      <c r="S11" s="9"/>
      <c r="T11" s="25"/>
    </row>
    <row r="12" spans="1:20" ht="42" customHeight="1">
      <c r="A12" s="23">
        <v>43200</v>
      </c>
      <c r="B12" s="13">
        <v>1</v>
      </c>
      <c r="C12" s="12">
        <v>14</v>
      </c>
      <c r="D12" s="4"/>
      <c r="E12" s="10">
        <v>0</v>
      </c>
      <c r="F12" s="39">
        <v>3</v>
      </c>
      <c r="G12" s="41" t="s">
        <v>74</v>
      </c>
      <c r="H12" s="15">
        <v>21</v>
      </c>
      <c r="I12" s="4" t="s">
        <v>54</v>
      </c>
      <c r="J12" s="5" t="s">
        <v>54</v>
      </c>
      <c r="K12" s="6"/>
      <c r="L12" s="1">
        <v>1024</v>
      </c>
      <c r="M12" s="7" t="s">
        <v>246</v>
      </c>
      <c r="N12" s="8"/>
      <c r="O12" s="8">
        <v>7</v>
      </c>
      <c r="P12" s="9">
        <v>0</v>
      </c>
      <c r="Q12" s="8">
        <v>56</v>
      </c>
      <c r="R12" s="8">
        <v>41</v>
      </c>
      <c r="S12" s="9"/>
      <c r="T12" s="25"/>
    </row>
    <row r="13" spans="1:20" ht="42" customHeight="1">
      <c r="A13" s="23">
        <v>43201</v>
      </c>
      <c r="B13" s="13">
        <v>0</v>
      </c>
      <c r="C13" s="12">
        <v>15</v>
      </c>
      <c r="D13" s="4"/>
      <c r="E13" s="10">
        <v>0</v>
      </c>
      <c r="F13" s="39">
        <v>2</v>
      </c>
      <c r="G13" s="41" t="s">
        <v>69</v>
      </c>
      <c r="H13" s="15">
        <v>18</v>
      </c>
      <c r="I13" s="4" t="s">
        <v>67</v>
      </c>
      <c r="J13" s="5" t="s">
        <v>70</v>
      </c>
      <c r="K13" s="6"/>
      <c r="L13" s="1">
        <v>1027</v>
      </c>
      <c r="M13" s="7" t="s">
        <v>237</v>
      </c>
      <c r="N13" s="8"/>
      <c r="O13" s="8">
        <v>11</v>
      </c>
      <c r="P13" s="9">
        <v>-1</v>
      </c>
      <c r="Q13" s="8">
        <v>45</v>
      </c>
      <c r="R13" s="8">
        <v>8</v>
      </c>
      <c r="S13" s="9"/>
      <c r="T13" s="25"/>
    </row>
    <row r="14" spans="1:20" ht="42" customHeight="1">
      <c r="A14" s="23">
        <v>43202</v>
      </c>
      <c r="B14" s="13">
        <v>1</v>
      </c>
      <c r="C14" s="12">
        <v>20</v>
      </c>
      <c r="D14" s="4"/>
      <c r="E14" s="10">
        <v>0</v>
      </c>
      <c r="F14" s="39">
        <v>2</v>
      </c>
      <c r="G14" s="41" t="s">
        <v>55</v>
      </c>
      <c r="H14" s="15">
        <v>18</v>
      </c>
      <c r="I14" s="4" t="s">
        <v>67</v>
      </c>
      <c r="J14" s="5" t="s">
        <v>54</v>
      </c>
      <c r="K14" s="6"/>
      <c r="L14" s="1">
        <v>1017</v>
      </c>
      <c r="M14" s="7" t="s">
        <v>238</v>
      </c>
      <c r="N14" s="8"/>
      <c r="O14" s="8">
        <v>8</v>
      </c>
      <c r="P14" s="9">
        <v>0</v>
      </c>
      <c r="Q14" s="8">
        <v>41</v>
      </c>
      <c r="R14" s="8">
        <v>32</v>
      </c>
      <c r="S14" s="9"/>
      <c r="T14" s="25"/>
    </row>
    <row r="15" spans="1:20" ht="42" customHeight="1">
      <c r="A15" s="23">
        <v>43203</v>
      </c>
      <c r="B15" s="13">
        <v>0</v>
      </c>
      <c r="C15" s="12">
        <v>11</v>
      </c>
      <c r="D15" s="4" t="s">
        <v>59</v>
      </c>
      <c r="E15" s="10">
        <v>3.5</v>
      </c>
      <c r="F15" s="39">
        <v>3</v>
      </c>
      <c r="G15" s="41" t="s">
        <v>74</v>
      </c>
      <c r="H15" s="15">
        <v>29</v>
      </c>
      <c r="I15" s="4" t="s">
        <v>54</v>
      </c>
      <c r="J15" s="5" t="s">
        <v>60</v>
      </c>
      <c r="K15" s="6"/>
      <c r="L15" s="1">
        <v>1010</v>
      </c>
      <c r="M15" s="7" t="s">
        <v>239</v>
      </c>
      <c r="N15" s="8"/>
      <c r="O15" s="8">
        <v>2.5</v>
      </c>
      <c r="P15" s="9">
        <v>0</v>
      </c>
      <c r="Q15" s="8">
        <v>87</v>
      </c>
      <c r="R15" s="8">
        <v>82</v>
      </c>
      <c r="S15" s="9" t="s">
        <v>56</v>
      </c>
      <c r="T15" s="25"/>
    </row>
    <row r="16" spans="1:20" ht="42" customHeight="1">
      <c r="A16" s="23">
        <v>43204</v>
      </c>
      <c r="B16" s="13">
        <v>-2</v>
      </c>
      <c r="C16" s="12">
        <v>5</v>
      </c>
      <c r="D16" s="4" t="s">
        <v>240</v>
      </c>
      <c r="E16" s="10">
        <v>1</v>
      </c>
      <c r="F16" s="39">
        <v>3</v>
      </c>
      <c r="G16" s="41" t="s">
        <v>74</v>
      </c>
      <c r="H16" s="15">
        <v>27</v>
      </c>
      <c r="I16" s="4" t="s">
        <v>58</v>
      </c>
      <c r="J16" s="5" t="s">
        <v>60</v>
      </c>
      <c r="K16" s="6"/>
      <c r="L16" s="1">
        <v>1020</v>
      </c>
      <c r="M16" s="7" t="s">
        <v>241</v>
      </c>
      <c r="N16" s="8"/>
      <c r="O16" s="8">
        <v>3.5</v>
      </c>
      <c r="P16" s="9">
        <v>-3</v>
      </c>
      <c r="Q16" s="8">
        <v>78</v>
      </c>
      <c r="R16" s="8">
        <v>75</v>
      </c>
      <c r="S16" s="9" t="s">
        <v>55</v>
      </c>
      <c r="T16" s="25" t="s">
        <v>61</v>
      </c>
    </row>
    <row r="17" spans="1:20" ht="42" customHeight="1">
      <c r="A17" s="23">
        <v>43205</v>
      </c>
      <c r="B17" s="13">
        <v>-2</v>
      </c>
      <c r="C17" s="12">
        <v>13</v>
      </c>
      <c r="D17" s="4"/>
      <c r="E17" s="10">
        <v>0</v>
      </c>
      <c r="F17" s="39">
        <v>3</v>
      </c>
      <c r="G17" s="41" t="s">
        <v>55</v>
      </c>
      <c r="H17" s="15">
        <v>28</v>
      </c>
      <c r="I17" s="4" t="s">
        <v>54</v>
      </c>
      <c r="J17" s="5" t="s">
        <v>54</v>
      </c>
      <c r="K17" s="6"/>
      <c r="L17" s="1">
        <v>1025</v>
      </c>
      <c r="M17" s="7" t="s">
        <v>242</v>
      </c>
      <c r="N17" s="8"/>
      <c r="O17" s="8">
        <v>7</v>
      </c>
      <c r="P17" s="9">
        <v>-2</v>
      </c>
      <c r="Q17" s="8">
        <v>65</v>
      </c>
      <c r="R17" s="8">
        <v>42</v>
      </c>
      <c r="S17" s="9"/>
      <c r="T17" s="25"/>
    </row>
    <row r="18" spans="1:20" ht="42" customHeight="1">
      <c r="A18" s="23">
        <v>43206</v>
      </c>
      <c r="B18" s="13">
        <v>2</v>
      </c>
      <c r="C18" s="12">
        <v>19</v>
      </c>
      <c r="D18" s="4"/>
      <c r="E18" s="47">
        <v>0</v>
      </c>
      <c r="F18" s="39">
        <v>3</v>
      </c>
      <c r="G18" s="41" t="s">
        <v>57</v>
      </c>
      <c r="H18" s="15">
        <v>22</v>
      </c>
      <c r="I18" s="4" t="s">
        <v>67</v>
      </c>
      <c r="J18" s="5" t="s">
        <v>65</v>
      </c>
      <c r="K18" s="6"/>
      <c r="L18" s="1">
        <v>1021</v>
      </c>
      <c r="M18" s="7" t="s">
        <v>243</v>
      </c>
      <c r="N18" s="8"/>
      <c r="O18" s="8">
        <v>11</v>
      </c>
      <c r="P18" s="9">
        <v>0</v>
      </c>
      <c r="Q18" s="8">
        <v>44</v>
      </c>
      <c r="R18" s="8">
        <v>13</v>
      </c>
      <c r="S18" s="9"/>
      <c r="T18" s="25"/>
    </row>
    <row r="19" spans="1:20" ht="42" customHeight="1">
      <c r="A19" s="23">
        <v>43207</v>
      </c>
      <c r="B19" s="13">
        <v>1</v>
      </c>
      <c r="C19" s="12">
        <v>17</v>
      </c>
      <c r="D19" s="4"/>
      <c r="E19" s="10">
        <v>0</v>
      </c>
      <c r="F19" s="39">
        <v>2</v>
      </c>
      <c r="G19" s="41" t="s">
        <v>74</v>
      </c>
      <c r="H19" s="15">
        <v>18</v>
      </c>
      <c r="I19" s="4" t="s">
        <v>67</v>
      </c>
      <c r="J19" s="5" t="s">
        <v>65</v>
      </c>
      <c r="K19" s="6"/>
      <c r="L19" s="1">
        <v>1017</v>
      </c>
      <c r="M19" s="7" t="s">
        <v>244</v>
      </c>
      <c r="N19" s="8"/>
      <c r="O19" s="8">
        <v>11</v>
      </c>
      <c r="P19" s="9">
        <v>0</v>
      </c>
      <c r="Q19" s="8">
        <v>51</v>
      </c>
      <c r="R19" s="8">
        <v>11</v>
      </c>
      <c r="S19" s="9"/>
      <c r="T19" s="25"/>
    </row>
    <row r="20" spans="1:20" ht="42" customHeight="1">
      <c r="A20" s="23">
        <v>43208</v>
      </c>
      <c r="B20" s="13">
        <v>1</v>
      </c>
      <c r="C20" s="12">
        <v>18</v>
      </c>
      <c r="D20" s="4" t="s">
        <v>95</v>
      </c>
      <c r="E20" s="10">
        <v>3.9</v>
      </c>
      <c r="F20" s="39">
        <v>2</v>
      </c>
      <c r="G20" s="41" t="s">
        <v>69</v>
      </c>
      <c r="H20" s="15">
        <v>18</v>
      </c>
      <c r="I20" s="4" t="s">
        <v>67</v>
      </c>
      <c r="J20" s="5" t="s">
        <v>54</v>
      </c>
      <c r="K20" s="6"/>
      <c r="L20" s="1">
        <v>1016</v>
      </c>
      <c r="M20" s="7" t="s">
        <v>245</v>
      </c>
      <c r="N20" s="8"/>
      <c r="O20" s="8">
        <v>8</v>
      </c>
      <c r="P20" s="9">
        <v>0</v>
      </c>
      <c r="Q20" s="8">
        <v>65</v>
      </c>
      <c r="R20" s="8">
        <v>41</v>
      </c>
      <c r="S20" s="9" t="s">
        <v>56</v>
      </c>
      <c r="T20" s="25"/>
    </row>
    <row r="21" spans="1:20" ht="42" customHeight="1">
      <c r="A21" s="23">
        <v>43209</v>
      </c>
      <c r="B21" s="13">
        <v>5</v>
      </c>
      <c r="C21" s="12">
        <v>12</v>
      </c>
      <c r="D21" s="4" t="s">
        <v>92</v>
      </c>
      <c r="E21" s="10">
        <v>1.7</v>
      </c>
      <c r="F21" s="39">
        <v>4</v>
      </c>
      <c r="G21" s="41" t="s">
        <v>69</v>
      </c>
      <c r="H21" s="15">
        <v>31</v>
      </c>
      <c r="I21" s="4" t="s">
        <v>58</v>
      </c>
      <c r="J21" s="5" t="s">
        <v>54</v>
      </c>
      <c r="K21" s="6"/>
      <c r="L21" s="1">
        <v>1020</v>
      </c>
      <c r="M21" s="7" t="s">
        <v>247</v>
      </c>
      <c r="N21" s="8"/>
      <c r="O21" s="8">
        <v>7</v>
      </c>
      <c r="P21" s="9">
        <v>2</v>
      </c>
      <c r="Q21" s="8">
        <v>45</v>
      </c>
      <c r="R21" s="8">
        <v>46</v>
      </c>
      <c r="S21" s="9" t="s">
        <v>56</v>
      </c>
      <c r="T21" s="25"/>
    </row>
    <row r="22" spans="1:20" ht="42" customHeight="1">
      <c r="A22" s="23">
        <v>43210</v>
      </c>
      <c r="B22" s="13">
        <v>-2</v>
      </c>
      <c r="C22" s="12">
        <v>12</v>
      </c>
      <c r="D22" s="4"/>
      <c r="E22" s="10">
        <v>0</v>
      </c>
      <c r="F22" s="39">
        <v>4</v>
      </c>
      <c r="G22" s="41" t="s">
        <v>69</v>
      </c>
      <c r="H22" s="15">
        <v>35</v>
      </c>
      <c r="I22" s="4" t="s">
        <v>104</v>
      </c>
      <c r="J22" s="5" t="s">
        <v>70</v>
      </c>
      <c r="K22" s="6"/>
      <c r="L22" s="1">
        <v>1023</v>
      </c>
      <c r="M22" s="7" t="s">
        <v>248</v>
      </c>
      <c r="N22" s="8"/>
      <c r="O22" s="8">
        <v>13.5</v>
      </c>
      <c r="P22" s="9">
        <v>-3</v>
      </c>
      <c r="Q22" s="8">
        <v>32</v>
      </c>
      <c r="R22" s="8">
        <v>0</v>
      </c>
      <c r="S22" s="9"/>
      <c r="T22" s="25"/>
    </row>
    <row r="23" spans="1:20" ht="42" customHeight="1">
      <c r="A23" s="23">
        <v>43211</v>
      </c>
      <c r="B23" s="13">
        <v>-1</v>
      </c>
      <c r="C23" s="12">
        <v>14</v>
      </c>
      <c r="D23" s="4"/>
      <c r="E23" s="10">
        <v>0</v>
      </c>
      <c r="F23" s="39">
        <v>4</v>
      </c>
      <c r="G23" s="41" t="s">
        <v>69</v>
      </c>
      <c r="H23" s="15">
        <v>36</v>
      </c>
      <c r="I23" s="4" t="s">
        <v>104</v>
      </c>
      <c r="J23" s="5" t="s">
        <v>70</v>
      </c>
      <c r="K23" s="6"/>
      <c r="L23" s="1">
        <v>1022</v>
      </c>
      <c r="M23" s="7" t="s">
        <v>249</v>
      </c>
      <c r="N23" s="8"/>
      <c r="O23" s="8">
        <v>13.5</v>
      </c>
      <c r="P23" s="9">
        <v>-2</v>
      </c>
      <c r="Q23" s="8">
        <v>37</v>
      </c>
      <c r="R23" s="8">
        <v>0</v>
      </c>
      <c r="S23" s="9"/>
      <c r="T23" s="25"/>
    </row>
    <row r="24" spans="1:20" ht="42" customHeight="1">
      <c r="A24" s="23">
        <v>43212</v>
      </c>
      <c r="B24" s="13">
        <v>0</v>
      </c>
      <c r="C24" s="12">
        <v>16</v>
      </c>
      <c r="D24" s="4"/>
      <c r="E24" s="10">
        <v>0</v>
      </c>
      <c r="F24" s="39">
        <v>4</v>
      </c>
      <c r="G24" s="41" t="s">
        <v>69</v>
      </c>
      <c r="H24" s="15">
        <v>31</v>
      </c>
      <c r="I24" s="4" t="s">
        <v>104</v>
      </c>
      <c r="J24" s="5" t="s">
        <v>70</v>
      </c>
      <c r="K24" s="6"/>
      <c r="L24" s="1">
        <v>1024</v>
      </c>
      <c r="M24" s="7" t="s">
        <v>250</v>
      </c>
      <c r="N24" s="8"/>
      <c r="O24" s="8">
        <v>13.5</v>
      </c>
      <c r="P24" s="9">
        <v>-1</v>
      </c>
      <c r="Q24" s="8">
        <v>41</v>
      </c>
      <c r="R24" s="8">
        <v>0</v>
      </c>
      <c r="S24" s="9"/>
      <c r="T24" s="25"/>
    </row>
    <row r="25" spans="1:20" ht="42" customHeight="1">
      <c r="A25" s="23">
        <v>43213</v>
      </c>
      <c r="B25" s="13">
        <v>2</v>
      </c>
      <c r="C25" s="12">
        <v>19</v>
      </c>
      <c r="D25" s="4"/>
      <c r="E25" s="10">
        <v>0</v>
      </c>
      <c r="F25" s="39">
        <v>2</v>
      </c>
      <c r="G25" s="41" t="s">
        <v>64</v>
      </c>
      <c r="H25" s="15">
        <v>18</v>
      </c>
      <c r="I25" s="4" t="s">
        <v>104</v>
      </c>
      <c r="J25" s="5" t="s">
        <v>70</v>
      </c>
      <c r="K25" s="6"/>
      <c r="L25" s="1">
        <v>1017</v>
      </c>
      <c r="M25" s="7" t="s">
        <v>251</v>
      </c>
      <c r="N25" s="8"/>
      <c r="O25" s="8">
        <v>14</v>
      </c>
      <c r="P25" s="9">
        <v>1</v>
      </c>
      <c r="Q25" s="8">
        <v>55</v>
      </c>
      <c r="R25" s="8">
        <v>1</v>
      </c>
      <c r="S25" s="9"/>
      <c r="T25" s="25"/>
    </row>
    <row r="26" spans="1:20" ht="42" customHeight="1">
      <c r="A26" s="23">
        <v>43214</v>
      </c>
      <c r="B26" s="13">
        <v>3</v>
      </c>
      <c r="C26" s="12">
        <v>18</v>
      </c>
      <c r="D26" s="4"/>
      <c r="E26" s="10">
        <v>0</v>
      </c>
      <c r="F26" s="39">
        <v>4</v>
      </c>
      <c r="G26" s="41" t="s">
        <v>57</v>
      </c>
      <c r="H26" s="15">
        <v>32</v>
      </c>
      <c r="I26" s="4" t="s">
        <v>67</v>
      </c>
      <c r="J26" s="5" t="s">
        <v>54</v>
      </c>
      <c r="K26" s="6"/>
      <c r="L26" s="1">
        <v>1009</v>
      </c>
      <c r="M26" s="7" t="s">
        <v>252</v>
      </c>
      <c r="N26" s="8"/>
      <c r="O26" s="8">
        <v>8</v>
      </c>
      <c r="P26" s="9">
        <v>1</v>
      </c>
      <c r="Q26" s="8">
        <v>48</v>
      </c>
      <c r="R26" s="8">
        <v>42</v>
      </c>
      <c r="S26" s="9"/>
      <c r="T26" s="25"/>
    </row>
    <row r="27" spans="1:20" ht="42" customHeight="1">
      <c r="A27" s="23">
        <v>43215</v>
      </c>
      <c r="B27" s="13">
        <v>3</v>
      </c>
      <c r="C27" s="12">
        <v>11</v>
      </c>
      <c r="D27" s="4"/>
      <c r="E27" s="10">
        <v>0</v>
      </c>
      <c r="F27" s="39">
        <v>3</v>
      </c>
      <c r="G27" s="41" t="s">
        <v>74</v>
      </c>
      <c r="H27" s="15">
        <v>28</v>
      </c>
      <c r="I27" s="4" t="s">
        <v>54</v>
      </c>
      <c r="J27" s="5" t="s">
        <v>60</v>
      </c>
      <c r="K27" s="6"/>
      <c r="L27" s="1">
        <v>1006</v>
      </c>
      <c r="M27" s="7" t="s">
        <v>253</v>
      </c>
      <c r="N27" s="8"/>
      <c r="O27" s="8">
        <v>1.5</v>
      </c>
      <c r="P27" s="9">
        <v>1</v>
      </c>
      <c r="Q27" s="8">
        <v>68</v>
      </c>
      <c r="R27" s="8">
        <v>89</v>
      </c>
      <c r="S27" s="9"/>
      <c r="T27" s="25"/>
    </row>
    <row r="28" spans="1:18" ht="42" customHeight="1">
      <c r="A28" s="23">
        <v>43216</v>
      </c>
      <c r="B28" s="49">
        <v>0</v>
      </c>
      <c r="C28" s="50">
        <v>16</v>
      </c>
      <c r="E28" s="51">
        <v>0</v>
      </c>
      <c r="F28" s="52">
        <v>2</v>
      </c>
      <c r="G28" s="53" t="s">
        <v>63</v>
      </c>
      <c r="H28" s="54">
        <v>18</v>
      </c>
      <c r="I28" s="56" t="s">
        <v>54</v>
      </c>
      <c r="J28" s="57" t="s">
        <v>54</v>
      </c>
      <c r="L28" s="55">
        <v>1012</v>
      </c>
      <c r="M28" s="58" t="s">
        <v>256</v>
      </c>
      <c r="O28" s="59">
        <v>7</v>
      </c>
      <c r="P28" s="60">
        <v>0</v>
      </c>
      <c r="Q28" s="59">
        <v>55</v>
      </c>
      <c r="R28" s="59">
        <v>39</v>
      </c>
    </row>
    <row r="29" spans="1:20" ht="42" customHeight="1">
      <c r="A29" s="23">
        <v>43217</v>
      </c>
      <c r="B29" s="13">
        <v>2</v>
      </c>
      <c r="C29" s="12">
        <v>19</v>
      </c>
      <c r="D29" s="4"/>
      <c r="E29" s="10">
        <v>0</v>
      </c>
      <c r="F29" s="39">
        <v>2</v>
      </c>
      <c r="G29" s="41" t="s">
        <v>55</v>
      </c>
      <c r="H29" s="15">
        <v>19</v>
      </c>
      <c r="I29" s="4" t="s">
        <v>67</v>
      </c>
      <c r="J29" s="5" t="s">
        <v>65</v>
      </c>
      <c r="K29" s="6"/>
      <c r="L29" s="1">
        <v>1007</v>
      </c>
      <c r="M29" s="7" t="s">
        <v>254</v>
      </c>
      <c r="N29" s="8"/>
      <c r="O29" s="8">
        <v>9</v>
      </c>
      <c r="P29" s="9">
        <v>1</v>
      </c>
      <c r="Q29" s="8">
        <v>38</v>
      </c>
      <c r="R29" s="8">
        <v>22</v>
      </c>
      <c r="S29" s="9"/>
      <c r="T29" s="25"/>
    </row>
    <row r="30" spans="1:20" ht="42" customHeight="1">
      <c r="A30" s="23">
        <v>43218</v>
      </c>
      <c r="B30" s="13">
        <v>8</v>
      </c>
      <c r="C30" s="12">
        <v>21</v>
      </c>
      <c r="D30" s="4"/>
      <c r="E30" s="10">
        <v>0</v>
      </c>
      <c r="F30" s="39">
        <v>3</v>
      </c>
      <c r="G30" s="41" t="s">
        <v>57</v>
      </c>
      <c r="H30" s="15">
        <v>24</v>
      </c>
      <c r="I30" s="4" t="s">
        <v>54</v>
      </c>
      <c r="J30" s="5" t="s">
        <v>54</v>
      </c>
      <c r="K30" s="6"/>
      <c r="L30" s="1">
        <v>1003</v>
      </c>
      <c r="M30" s="7" t="s">
        <v>255</v>
      </c>
      <c r="N30" s="8"/>
      <c r="O30" s="8">
        <v>5</v>
      </c>
      <c r="P30" s="9">
        <v>5</v>
      </c>
      <c r="Q30" s="8">
        <v>45</v>
      </c>
      <c r="R30" s="8">
        <v>63</v>
      </c>
      <c r="S30" s="9"/>
      <c r="T30" s="25"/>
    </row>
    <row r="31" spans="1:20" ht="42" customHeight="1">
      <c r="A31" s="23">
        <v>43219</v>
      </c>
      <c r="B31" s="13">
        <v>11</v>
      </c>
      <c r="C31" s="12">
        <v>14</v>
      </c>
      <c r="D31" s="4" t="s">
        <v>257</v>
      </c>
      <c r="E31" s="10">
        <v>0.4</v>
      </c>
      <c r="F31" s="39">
        <v>3</v>
      </c>
      <c r="G31" s="41" t="s">
        <v>57</v>
      </c>
      <c r="H31" s="15">
        <v>26</v>
      </c>
      <c r="I31" s="4" t="s">
        <v>54</v>
      </c>
      <c r="J31" s="5" t="s">
        <v>60</v>
      </c>
      <c r="K31" s="6"/>
      <c r="L31" s="1">
        <v>1004</v>
      </c>
      <c r="M31" s="7" t="s">
        <v>258</v>
      </c>
      <c r="N31" s="8"/>
      <c r="O31" s="8">
        <v>2</v>
      </c>
      <c r="P31" s="9">
        <v>8</v>
      </c>
      <c r="Q31" s="8">
        <v>71</v>
      </c>
      <c r="R31" s="8">
        <v>82</v>
      </c>
      <c r="S31" s="9" t="s">
        <v>56</v>
      </c>
      <c r="T31" s="25"/>
    </row>
    <row r="32" spans="1:20" ht="42" customHeight="1">
      <c r="A32" s="23">
        <v>43220</v>
      </c>
      <c r="B32" s="13">
        <v>4</v>
      </c>
      <c r="C32" s="12">
        <v>14</v>
      </c>
      <c r="D32" s="4" t="s">
        <v>259</v>
      </c>
      <c r="E32" s="10">
        <v>0.6</v>
      </c>
      <c r="F32" s="39">
        <v>3</v>
      </c>
      <c r="G32" s="41" t="s">
        <v>55</v>
      </c>
      <c r="H32" s="15">
        <v>28</v>
      </c>
      <c r="I32" s="4" t="s">
        <v>54</v>
      </c>
      <c r="J32" s="5" t="s">
        <v>60</v>
      </c>
      <c r="K32" s="6"/>
      <c r="L32" s="1">
        <v>1007</v>
      </c>
      <c r="M32" s="7" t="s">
        <v>260</v>
      </c>
      <c r="N32" s="8"/>
      <c r="O32" s="8">
        <v>2.5</v>
      </c>
      <c r="P32" s="9">
        <v>2</v>
      </c>
      <c r="Q32" s="8">
        <v>75</v>
      </c>
      <c r="R32" s="8">
        <v>76</v>
      </c>
      <c r="S32" s="9" t="s">
        <v>56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7.816666666666666</v>
      </c>
      <c r="E100" s="83" t="s">
        <v>31</v>
      </c>
      <c r="F100" s="83"/>
      <c r="G100" s="83"/>
      <c r="H100" s="83"/>
      <c r="I100" s="17">
        <f>SUM(E3:E33)</f>
        <v>11.1</v>
      </c>
      <c r="J100" s="83" t="s">
        <v>38</v>
      </c>
      <c r="K100" s="83"/>
      <c r="L100" s="18">
        <f>SUM(O3:O33)</f>
        <v>252.5</v>
      </c>
    </row>
    <row r="101" spans="1:12" ht="30" customHeight="1">
      <c r="A101" s="83" t="s">
        <v>27</v>
      </c>
      <c r="B101" s="83"/>
      <c r="C101" s="83"/>
      <c r="D101" s="16">
        <f>AVERAGE(B3:B33)</f>
        <v>1.1</v>
      </c>
      <c r="E101" s="83" t="s">
        <v>32</v>
      </c>
      <c r="F101" s="83"/>
      <c r="G101" s="83"/>
      <c r="H101" s="83"/>
      <c r="I101" s="17">
        <f>AVERAGE(E3:E33)</f>
        <v>0.37</v>
      </c>
      <c r="J101" s="83" t="s">
        <v>39</v>
      </c>
      <c r="K101" s="83"/>
      <c r="L101" s="18">
        <f>COUNTIF(R3:R33,"&lt;31")</f>
        <v>15</v>
      </c>
    </row>
    <row r="102" spans="1:12" ht="30" customHeight="1">
      <c r="A102" s="83" t="s">
        <v>28</v>
      </c>
      <c r="B102" s="83"/>
      <c r="C102" s="83"/>
      <c r="D102" s="16">
        <f>AVERAGE(C3:C33)</f>
        <v>14.533333333333333</v>
      </c>
      <c r="E102" s="83" t="s">
        <v>33</v>
      </c>
      <c r="F102" s="83"/>
      <c r="G102" s="83"/>
      <c r="H102" s="83"/>
      <c r="I102" s="17">
        <f>MAX(E3:E33)</f>
        <v>3.9</v>
      </c>
      <c r="J102" s="83" t="s">
        <v>41</v>
      </c>
      <c r="K102" s="83"/>
      <c r="L102" s="18">
        <f>COUNTIF(C3:C33,"&gt;19")</f>
        <v>2</v>
      </c>
    </row>
    <row r="103" spans="1:12" ht="30" customHeight="1">
      <c r="A103" s="83" t="s">
        <v>23</v>
      </c>
      <c r="B103" s="83"/>
      <c r="C103" s="83"/>
      <c r="D103" s="18">
        <f>MAX(B3:B33,C3:C33)</f>
        <v>21</v>
      </c>
      <c r="E103" s="83" t="s">
        <v>34</v>
      </c>
      <c r="F103" s="83"/>
      <c r="G103" s="83"/>
      <c r="H103" s="83"/>
      <c r="I103" s="18">
        <f>COUNTA(S3:S33)</f>
        <v>6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-8</v>
      </c>
      <c r="E104" s="83" t="s">
        <v>35</v>
      </c>
      <c r="F104" s="83"/>
      <c r="G104" s="83"/>
      <c r="H104" s="83"/>
      <c r="I104" s="18">
        <f>COUNTIF(S3:S33,"R")</f>
        <v>5</v>
      </c>
      <c r="J104" s="83" t="s">
        <v>45</v>
      </c>
      <c r="K104" s="83"/>
      <c r="L104" s="43">
        <f>AVERAGE(F3:F33)</f>
        <v>2.9</v>
      </c>
    </row>
    <row r="105" spans="1:12" ht="30" customHeight="1">
      <c r="A105" s="83" t="s">
        <v>26</v>
      </c>
      <c r="B105" s="83"/>
      <c r="C105" s="83"/>
      <c r="D105" s="18">
        <f>MAX(B3:B33)</f>
        <v>11</v>
      </c>
      <c r="E105" s="83" t="s">
        <v>36</v>
      </c>
      <c r="F105" s="83"/>
      <c r="G105" s="83"/>
      <c r="H105" s="83"/>
      <c r="I105" s="18">
        <f>COUNTIF(S3:S33,"S")</f>
        <v>1</v>
      </c>
      <c r="J105" s="83" t="s">
        <v>46</v>
      </c>
      <c r="K105" s="83"/>
      <c r="L105" s="43">
        <f>AVERAGE(H3:H33)</f>
        <v>24.433333333333334</v>
      </c>
    </row>
    <row r="106" spans="1:12" ht="30" customHeight="1">
      <c r="A106" s="83" t="s">
        <v>25</v>
      </c>
      <c r="B106" s="83"/>
      <c r="C106" s="83"/>
      <c r="D106" s="18">
        <f>MIN(C3:C33)</f>
        <v>5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v>1</v>
      </c>
    </row>
    <row r="107" spans="1:12" ht="30" customHeight="1">
      <c r="A107" s="83" t="s">
        <v>29</v>
      </c>
      <c r="B107" s="83"/>
      <c r="C107" s="83"/>
      <c r="D107" s="18">
        <f>COUNTIF(B3:B33,"&lt;1")</f>
        <v>13</v>
      </c>
      <c r="E107" s="83" t="s">
        <v>42</v>
      </c>
      <c r="F107" s="83"/>
      <c r="G107" s="83"/>
      <c r="H107" s="83"/>
      <c r="I107" s="17">
        <f>MAX(H3:H33)</f>
        <v>36</v>
      </c>
      <c r="J107" s="83" t="s">
        <v>48</v>
      </c>
      <c r="K107" s="83"/>
      <c r="L107" s="19">
        <v>10.1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1031</v>
      </c>
      <c r="J108" s="83" t="s">
        <v>49</v>
      </c>
      <c r="K108" s="83"/>
      <c r="L108" s="19">
        <v>1</v>
      </c>
    </row>
    <row r="109" spans="1:12" ht="30" customHeight="1">
      <c r="A109" s="83" t="s">
        <v>40</v>
      </c>
      <c r="B109" s="83"/>
      <c r="C109" s="83"/>
      <c r="D109" s="18">
        <f>MIN(P3:P33)</f>
        <v>-11</v>
      </c>
      <c r="E109" s="83" t="s">
        <v>44</v>
      </c>
      <c r="F109" s="83"/>
      <c r="G109" s="83"/>
      <c r="H109" s="83"/>
      <c r="I109" s="18">
        <f>MIN(L3:L33)</f>
        <v>1003</v>
      </c>
      <c r="J109" s="83"/>
      <c r="K109" s="8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43221</v>
      </c>
      <c r="B3" s="13">
        <v>4</v>
      </c>
      <c r="C3" s="12">
        <v>14</v>
      </c>
      <c r="D3" s="4" t="s">
        <v>261</v>
      </c>
      <c r="E3" s="10">
        <v>4.8</v>
      </c>
      <c r="F3" s="39">
        <v>4</v>
      </c>
      <c r="G3" s="41" t="s">
        <v>57</v>
      </c>
      <c r="H3" s="15">
        <v>38</v>
      </c>
      <c r="I3" s="4" t="s">
        <v>54</v>
      </c>
      <c r="J3" s="5" t="s">
        <v>54</v>
      </c>
      <c r="K3" s="6"/>
      <c r="L3" s="1">
        <v>1002</v>
      </c>
      <c r="M3" s="7" t="s">
        <v>273</v>
      </c>
      <c r="N3" s="8" t="s">
        <v>61</v>
      </c>
      <c r="O3" s="8">
        <v>5</v>
      </c>
      <c r="P3" s="9">
        <v>3</v>
      </c>
      <c r="Q3" s="8">
        <v>76</v>
      </c>
      <c r="R3" s="20">
        <v>69</v>
      </c>
      <c r="S3" s="48" t="s">
        <v>56</v>
      </c>
      <c r="T3" s="24"/>
    </row>
    <row r="4" spans="1:20" ht="42" customHeight="1">
      <c r="A4" s="23">
        <v>43222</v>
      </c>
      <c r="B4" s="13">
        <v>4</v>
      </c>
      <c r="C4" s="12">
        <v>10</v>
      </c>
      <c r="D4" s="4" t="s">
        <v>59</v>
      </c>
      <c r="E4" s="10">
        <v>4</v>
      </c>
      <c r="F4" s="39">
        <v>4</v>
      </c>
      <c r="G4" s="41" t="s">
        <v>57</v>
      </c>
      <c r="H4" s="15">
        <v>38</v>
      </c>
      <c r="I4" s="4" t="s">
        <v>54</v>
      </c>
      <c r="J4" s="5" t="s">
        <v>60</v>
      </c>
      <c r="K4" s="6"/>
      <c r="L4" s="1">
        <v>1007</v>
      </c>
      <c r="M4" s="7" t="s">
        <v>262</v>
      </c>
      <c r="N4" s="8"/>
      <c r="O4" s="8">
        <v>1.5</v>
      </c>
      <c r="P4" s="9">
        <v>2</v>
      </c>
      <c r="Q4" s="8">
        <v>83</v>
      </c>
      <c r="R4" s="8">
        <v>90</v>
      </c>
      <c r="S4" s="9" t="s">
        <v>56</v>
      </c>
      <c r="T4" s="25"/>
    </row>
    <row r="5" spans="1:20" ht="42" customHeight="1">
      <c r="A5" s="23">
        <v>43223</v>
      </c>
      <c r="B5" s="13">
        <v>5</v>
      </c>
      <c r="C5" s="12">
        <v>13</v>
      </c>
      <c r="D5" s="4" t="s">
        <v>62</v>
      </c>
      <c r="E5" s="10">
        <v>0.4</v>
      </c>
      <c r="F5" s="39">
        <v>3</v>
      </c>
      <c r="G5" s="41" t="s">
        <v>74</v>
      </c>
      <c r="H5" s="15">
        <v>27</v>
      </c>
      <c r="I5" s="4" t="s">
        <v>58</v>
      </c>
      <c r="J5" s="5" t="s">
        <v>60</v>
      </c>
      <c r="K5" s="6"/>
      <c r="L5" s="1">
        <v>1018</v>
      </c>
      <c r="M5" s="7" t="s">
        <v>263</v>
      </c>
      <c r="N5" s="8"/>
      <c r="O5" s="8">
        <v>2</v>
      </c>
      <c r="P5" s="9">
        <v>3</v>
      </c>
      <c r="Q5" s="8">
        <v>86</v>
      </c>
      <c r="R5" s="8">
        <v>85</v>
      </c>
      <c r="S5" s="9" t="s">
        <v>56</v>
      </c>
      <c r="T5" s="25"/>
    </row>
    <row r="6" spans="1:20" ht="42" customHeight="1">
      <c r="A6" s="23">
        <v>43224</v>
      </c>
      <c r="B6" s="13">
        <v>6</v>
      </c>
      <c r="C6" s="12">
        <v>14</v>
      </c>
      <c r="D6" s="4" t="s">
        <v>264</v>
      </c>
      <c r="E6" s="10">
        <v>6</v>
      </c>
      <c r="F6" s="39">
        <v>3</v>
      </c>
      <c r="G6" s="41" t="s">
        <v>66</v>
      </c>
      <c r="H6" s="15">
        <v>29</v>
      </c>
      <c r="I6" s="4" t="s">
        <v>58</v>
      </c>
      <c r="J6" s="5" t="s">
        <v>60</v>
      </c>
      <c r="K6" s="6"/>
      <c r="L6" s="1">
        <v>1015</v>
      </c>
      <c r="M6" s="7" t="s">
        <v>265</v>
      </c>
      <c r="N6" s="8"/>
      <c r="O6" s="8">
        <v>1</v>
      </c>
      <c r="P6" s="9">
        <v>4</v>
      </c>
      <c r="Q6" s="8">
        <v>82</v>
      </c>
      <c r="R6" s="8">
        <v>92</v>
      </c>
      <c r="S6" s="9" t="s">
        <v>56</v>
      </c>
      <c r="T6" s="25"/>
    </row>
    <row r="7" spans="1:20" ht="42" customHeight="1">
      <c r="A7" s="23">
        <v>43225</v>
      </c>
      <c r="B7" s="13">
        <v>2</v>
      </c>
      <c r="C7" s="12">
        <v>8</v>
      </c>
      <c r="D7" s="4" t="s">
        <v>59</v>
      </c>
      <c r="E7" s="10">
        <v>3.3</v>
      </c>
      <c r="F7" s="39">
        <v>3</v>
      </c>
      <c r="G7" s="41" t="s">
        <v>74</v>
      </c>
      <c r="H7" s="15">
        <v>28</v>
      </c>
      <c r="I7" s="4" t="s">
        <v>58</v>
      </c>
      <c r="J7" s="5" t="s">
        <v>60</v>
      </c>
      <c r="K7" s="6"/>
      <c r="L7" s="1">
        <v>1019</v>
      </c>
      <c r="M7" s="7" t="s">
        <v>266</v>
      </c>
      <c r="N7" s="8"/>
      <c r="O7" s="8">
        <v>2</v>
      </c>
      <c r="P7" s="9">
        <v>1</v>
      </c>
      <c r="Q7" s="8">
        <v>86</v>
      </c>
      <c r="R7" s="8">
        <v>85</v>
      </c>
      <c r="S7" s="9" t="s">
        <v>56</v>
      </c>
      <c r="T7" s="25"/>
    </row>
    <row r="8" spans="1:20" ht="42" customHeight="1">
      <c r="A8" s="23">
        <v>43226</v>
      </c>
      <c r="B8" s="13">
        <v>0</v>
      </c>
      <c r="C8" s="12">
        <v>11</v>
      </c>
      <c r="D8" s="4"/>
      <c r="E8" s="10">
        <v>0</v>
      </c>
      <c r="F8" s="39">
        <v>3</v>
      </c>
      <c r="G8" s="41" t="s">
        <v>74</v>
      </c>
      <c r="H8" s="15">
        <v>25</v>
      </c>
      <c r="I8" s="4" t="s">
        <v>54</v>
      </c>
      <c r="J8" s="5" t="s">
        <v>60</v>
      </c>
      <c r="K8" s="6"/>
      <c r="L8" s="1">
        <v>1024</v>
      </c>
      <c r="M8" s="7" t="s">
        <v>267</v>
      </c>
      <c r="N8" s="8"/>
      <c r="O8" s="8">
        <v>2.5</v>
      </c>
      <c r="P8" s="9">
        <v>0</v>
      </c>
      <c r="Q8" s="8">
        <v>75</v>
      </c>
      <c r="R8" s="8">
        <v>78</v>
      </c>
      <c r="S8" s="9"/>
      <c r="T8" s="25"/>
    </row>
    <row r="9" spans="1:20" ht="42" customHeight="1">
      <c r="A9" s="23">
        <v>43227</v>
      </c>
      <c r="B9" s="13">
        <v>1</v>
      </c>
      <c r="C9" s="12">
        <v>15</v>
      </c>
      <c r="D9" s="4"/>
      <c r="E9" s="10">
        <v>0</v>
      </c>
      <c r="F9" s="39">
        <v>3</v>
      </c>
      <c r="G9" s="41" t="s">
        <v>74</v>
      </c>
      <c r="H9" s="15">
        <v>28</v>
      </c>
      <c r="I9" s="4" t="s">
        <v>67</v>
      </c>
      <c r="J9" s="5" t="s">
        <v>70</v>
      </c>
      <c r="K9" s="6"/>
      <c r="L9" s="1">
        <v>1023</v>
      </c>
      <c r="M9" s="7" t="s">
        <v>268</v>
      </c>
      <c r="N9" s="8"/>
      <c r="O9" s="8">
        <v>14</v>
      </c>
      <c r="P9" s="9">
        <v>1</v>
      </c>
      <c r="Q9" s="8">
        <v>45</v>
      </c>
      <c r="R9" s="8">
        <v>3</v>
      </c>
      <c r="S9" s="9"/>
      <c r="T9" s="25"/>
    </row>
    <row r="10" spans="1:20" ht="42" customHeight="1">
      <c r="A10" s="23">
        <v>43228</v>
      </c>
      <c r="B10" s="13">
        <v>2</v>
      </c>
      <c r="C10" s="12">
        <v>21</v>
      </c>
      <c r="D10" s="4"/>
      <c r="E10" s="10">
        <v>0</v>
      </c>
      <c r="F10" s="39">
        <v>3</v>
      </c>
      <c r="G10" s="41" t="s">
        <v>74</v>
      </c>
      <c r="H10" s="15">
        <v>21</v>
      </c>
      <c r="I10" s="4" t="s">
        <v>54</v>
      </c>
      <c r="J10" s="5" t="s">
        <v>65</v>
      </c>
      <c r="K10" s="6"/>
      <c r="L10" s="1">
        <v>1020</v>
      </c>
      <c r="M10" s="7" t="s">
        <v>269</v>
      </c>
      <c r="N10" s="8"/>
      <c r="O10" s="8">
        <v>11</v>
      </c>
      <c r="P10" s="9">
        <v>1</v>
      </c>
      <c r="Q10" s="8">
        <v>55</v>
      </c>
      <c r="R10" s="8">
        <v>19</v>
      </c>
      <c r="S10" s="9"/>
      <c r="T10" s="25"/>
    </row>
    <row r="11" spans="1:20" ht="42" customHeight="1">
      <c r="A11" s="23">
        <v>43229</v>
      </c>
      <c r="B11" s="13">
        <v>3</v>
      </c>
      <c r="C11" s="12">
        <v>21</v>
      </c>
      <c r="D11" s="4"/>
      <c r="E11" s="10">
        <v>0</v>
      </c>
      <c r="F11" s="39">
        <v>3</v>
      </c>
      <c r="G11" s="41" t="s">
        <v>74</v>
      </c>
      <c r="H11" s="15">
        <v>27</v>
      </c>
      <c r="I11" s="4" t="s">
        <v>54</v>
      </c>
      <c r="J11" s="5" t="s">
        <v>65</v>
      </c>
      <c r="K11" s="6"/>
      <c r="L11" s="1">
        <v>1012</v>
      </c>
      <c r="M11" s="7" t="s">
        <v>270</v>
      </c>
      <c r="N11" s="8"/>
      <c r="O11" s="8">
        <v>10</v>
      </c>
      <c r="P11" s="9">
        <v>2</v>
      </c>
      <c r="Q11" s="8">
        <v>51</v>
      </c>
      <c r="R11" s="8">
        <v>29</v>
      </c>
      <c r="S11" s="9"/>
      <c r="T11" s="25"/>
    </row>
    <row r="12" spans="1:20" ht="42" customHeight="1">
      <c r="A12" s="23">
        <v>43230</v>
      </c>
      <c r="B12" s="13">
        <v>7</v>
      </c>
      <c r="C12" s="12">
        <v>20</v>
      </c>
      <c r="D12" s="4" t="s">
        <v>271</v>
      </c>
      <c r="E12" s="10">
        <v>6.5</v>
      </c>
      <c r="F12" s="39">
        <v>3</v>
      </c>
      <c r="G12" s="41" t="s">
        <v>57</v>
      </c>
      <c r="H12" s="15">
        <v>21</v>
      </c>
      <c r="I12" s="4" t="s">
        <v>54</v>
      </c>
      <c r="J12" s="5" t="s">
        <v>60</v>
      </c>
      <c r="K12" s="6"/>
      <c r="L12" s="1">
        <v>1004</v>
      </c>
      <c r="M12" s="7" t="s">
        <v>272</v>
      </c>
      <c r="N12" s="8" t="s">
        <v>61</v>
      </c>
      <c r="O12" s="8">
        <v>2.5</v>
      </c>
      <c r="P12" s="9">
        <v>6</v>
      </c>
      <c r="Q12" s="8">
        <v>76</v>
      </c>
      <c r="R12" s="8">
        <v>87</v>
      </c>
      <c r="S12" s="9" t="s">
        <v>56</v>
      </c>
      <c r="T12" s="25"/>
    </row>
    <row r="13" spans="1:20" ht="42" customHeight="1">
      <c r="A13" s="23">
        <v>43231</v>
      </c>
      <c r="B13" s="13">
        <v>0</v>
      </c>
      <c r="C13" s="12">
        <v>12</v>
      </c>
      <c r="D13" s="4" t="s">
        <v>274</v>
      </c>
      <c r="E13" s="10">
        <v>17</v>
      </c>
      <c r="F13" s="39">
        <v>4</v>
      </c>
      <c r="G13" s="41" t="s">
        <v>74</v>
      </c>
      <c r="H13" s="15">
        <v>34</v>
      </c>
      <c r="I13" s="4" t="s">
        <v>58</v>
      </c>
      <c r="J13" s="5" t="s">
        <v>58</v>
      </c>
      <c r="K13" s="6"/>
      <c r="L13" s="1">
        <v>1002</v>
      </c>
      <c r="M13" s="7" t="s">
        <v>297</v>
      </c>
      <c r="N13" s="8"/>
      <c r="O13" s="8"/>
      <c r="P13" s="9">
        <v>0</v>
      </c>
      <c r="Q13" s="8">
        <v>96</v>
      </c>
      <c r="R13" s="8">
        <v>100</v>
      </c>
      <c r="S13" s="9" t="s">
        <v>55</v>
      </c>
      <c r="T13" s="25"/>
    </row>
    <row r="14" spans="1:20" ht="42" customHeight="1">
      <c r="A14" s="23">
        <v>43232</v>
      </c>
      <c r="B14" s="13">
        <v>-2</v>
      </c>
      <c r="C14" s="12">
        <v>8</v>
      </c>
      <c r="D14" s="4"/>
      <c r="E14" s="10">
        <v>0</v>
      </c>
      <c r="F14" s="39">
        <v>3</v>
      </c>
      <c r="G14" s="41" t="s">
        <v>66</v>
      </c>
      <c r="H14" s="15">
        <v>25</v>
      </c>
      <c r="I14" s="4" t="s">
        <v>102</v>
      </c>
      <c r="J14" s="5" t="s">
        <v>54</v>
      </c>
      <c r="K14" s="6"/>
      <c r="L14" s="1">
        <v>1019</v>
      </c>
      <c r="M14" s="7" t="s">
        <v>275</v>
      </c>
      <c r="N14" s="8"/>
      <c r="O14" s="8">
        <v>5</v>
      </c>
      <c r="P14" s="9">
        <v>-3</v>
      </c>
      <c r="Q14" s="8">
        <v>76</v>
      </c>
      <c r="R14" s="8">
        <v>69</v>
      </c>
      <c r="S14" s="9"/>
      <c r="T14" s="25"/>
    </row>
    <row r="15" spans="1:20" ht="42" customHeight="1">
      <c r="A15" s="23">
        <v>43233</v>
      </c>
      <c r="B15" s="13">
        <v>-1</v>
      </c>
      <c r="C15" s="12">
        <v>13</v>
      </c>
      <c r="D15" s="4"/>
      <c r="E15" s="10">
        <v>0</v>
      </c>
      <c r="F15" s="39">
        <v>3</v>
      </c>
      <c r="G15" s="41" t="s">
        <v>69</v>
      </c>
      <c r="H15" s="15">
        <v>22</v>
      </c>
      <c r="I15" s="4" t="s">
        <v>54</v>
      </c>
      <c r="J15" s="5" t="s">
        <v>54</v>
      </c>
      <c r="K15" s="6"/>
      <c r="L15" s="1">
        <v>1015</v>
      </c>
      <c r="M15" s="7" t="s">
        <v>276</v>
      </c>
      <c r="N15" s="8"/>
      <c r="O15" s="8">
        <v>4</v>
      </c>
      <c r="P15" s="9">
        <v>-1</v>
      </c>
      <c r="Q15" s="8">
        <v>67</v>
      </c>
      <c r="R15" s="8">
        <v>73</v>
      </c>
      <c r="S15" s="9"/>
      <c r="T15" s="25"/>
    </row>
    <row r="16" spans="1:20" ht="42" customHeight="1">
      <c r="A16" s="23">
        <v>43234</v>
      </c>
      <c r="B16" s="13">
        <v>3</v>
      </c>
      <c r="C16" s="12">
        <v>12</v>
      </c>
      <c r="D16" s="4" t="s">
        <v>62</v>
      </c>
      <c r="E16" s="10">
        <v>0.4</v>
      </c>
      <c r="F16" s="39">
        <v>3</v>
      </c>
      <c r="G16" s="41" t="s">
        <v>74</v>
      </c>
      <c r="H16" s="15">
        <v>26</v>
      </c>
      <c r="I16" s="4" t="s">
        <v>54</v>
      </c>
      <c r="J16" s="5" t="s">
        <v>60</v>
      </c>
      <c r="K16" s="6"/>
      <c r="L16" s="1">
        <v>1018</v>
      </c>
      <c r="M16" s="7" t="s">
        <v>277</v>
      </c>
      <c r="N16" s="8"/>
      <c r="O16" s="8">
        <v>4</v>
      </c>
      <c r="P16" s="9">
        <v>2</v>
      </c>
      <c r="Q16" s="8">
        <v>57</v>
      </c>
      <c r="R16" s="8">
        <v>77</v>
      </c>
      <c r="S16" s="9" t="s">
        <v>56</v>
      </c>
      <c r="T16" s="25"/>
    </row>
    <row r="17" spans="1:20" ht="42" customHeight="1">
      <c r="A17" s="23">
        <v>43235</v>
      </c>
      <c r="B17" s="13">
        <v>-1</v>
      </c>
      <c r="C17" s="12">
        <v>13</v>
      </c>
      <c r="D17" s="4"/>
      <c r="E17" s="10">
        <v>0</v>
      </c>
      <c r="F17" s="39">
        <v>3</v>
      </c>
      <c r="G17" s="41" t="s">
        <v>74</v>
      </c>
      <c r="H17" s="15">
        <v>23</v>
      </c>
      <c r="I17" s="4" t="s">
        <v>67</v>
      </c>
      <c r="J17" s="5" t="s">
        <v>54</v>
      </c>
      <c r="K17" s="6"/>
      <c r="L17" s="1">
        <v>1021</v>
      </c>
      <c r="M17" s="7" t="s">
        <v>278</v>
      </c>
      <c r="N17" s="8"/>
      <c r="O17" s="8">
        <v>5</v>
      </c>
      <c r="P17" s="9">
        <v>-3</v>
      </c>
      <c r="Q17" s="8">
        <v>54</v>
      </c>
      <c r="R17" s="8">
        <v>65</v>
      </c>
      <c r="S17" s="9"/>
      <c r="T17" s="25"/>
    </row>
    <row r="18" spans="1:20" ht="42" customHeight="1">
      <c r="A18" s="23">
        <v>43236</v>
      </c>
      <c r="B18" s="13">
        <v>1</v>
      </c>
      <c r="C18" s="12">
        <v>16</v>
      </c>
      <c r="D18" s="4"/>
      <c r="E18" s="47">
        <v>0</v>
      </c>
      <c r="F18" s="39">
        <v>3</v>
      </c>
      <c r="G18" s="41" t="s">
        <v>74</v>
      </c>
      <c r="H18" s="15">
        <v>25</v>
      </c>
      <c r="I18" s="4" t="s">
        <v>67</v>
      </c>
      <c r="J18" s="5" t="s">
        <v>65</v>
      </c>
      <c r="K18" s="6"/>
      <c r="L18" s="1">
        <v>1023</v>
      </c>
      <c r="M18" s="7" t="s">
        <v>279</v>
      </c>
      <c r="N18" s="8"/>
      <c r="O18" s="8">
        <v>13</v>
      </c>
      <c r="P18" s="9">
        <v>0</v>
      </c>
      <c r="Q18" s="8">
        <v>47</v>
      </c>
      <c r="R18" s="8">
        <v>11</v>
      </c>
      <c r="S18" s="9"/>
      <c r="T18" s="25"/>
    </row>
    <row r="19" spans="1:20" ht="42" customHeight="1">
      <c r="A19" s="23">
        <v>43237</v>
      </c>
      <c r="B19" s="13">
        <v>3</v>
      </c>
      <c r="C19" s="12">
        <v>16</v>
      </c>
      <c r="D19" s="4"/>
      <c r="E19" s="10">
        <v>0</v>
      </c>
      <c r="F19" s="39">
        <v>3</v>
      </c>
      <c r="G19" s="41" t="s">
        <v>74</v>
      </c>
      <c r="H19" s="15">
        <v>23</v>
      </c>
      <c r="I19" s="4" t="s">
        <v>54</v>
      </c>
      <c r="J19" s="5" t="s">
        <v>54</v>
      </c>
      <c r="K19" s="6"/>
      <c r="L19" s="1">
        <v>1022</v>
      </c>
      <c r="M19" s="7" t="s">
        <v>280</v>
      </c>
      <c r="N19" s="8"/>
      <c r="O19" s="8">
        <v>7</v>
      </c>
      <c r="P19" s="9">
        <v>1</v>
      </c>
      <c r="Q19" s="8">
        <v>65</v>
      </c>
      <c r="R19" s="8">
        <v>55</v>
      </c>
      <c r="S19" s="9"/>
      <c r="T19" s="25"/>
    </row>
    <row r="20" spans="1:20" ht="42" customHeight="1">
      <c r="A20" s="23">
        <v>43238</v>
      </c>
      <c r="B20" s="13">
        <v>3</v>
      </c>
      <c r="C20" s="12">
        <v>20</v>
      </c>
      <c r="D20" s="4"/>
      <c r="E20" s="10">
        <v>0</v>
      </c>
      <c r="F20" s="39">
        <v>2</v>
      </c>
      <c r="G20" s="41" t="s">
        <v>73</v>
      </c>
      <c r="H20" s="15">
        <v>18</v>
      </c>
      <c r="I20" s="4" t="s">
        <v>67</v>
      </c>
      <c r="J20" s="5" t="s">
        <v>65</v>
      </c>
      <c r="K20" s="6"/>
      <c r="L20" s="1">
        <v>1021</v>
      </c>
      <c r="M20" s="7" t="s">
        <v>281</v>
      </c>
      <c r="N20" s="8"/>
      <c r="O20" s="8">
        <v>12</v>
      </c>
      <c r="P20" s="9">
        <v>2</v>
      </c>
      <c r="Q20" s="8">
        <v>67</v>
      </c>
      <c r="R20" s="8">
        <v>19</v>
      </c>
      <c r="S20" s="9"/>
      <c r="T20" s="25"/>
    </row>
    <row r="21" spans="1:20" ht="42" customHeight="1">
      <c r="A21" s="23">
        <v>43239</v>
      </c>
      <c r="B21" s="13">
        <v>7</v>
      </c>
      <c r="C21" s="12">
        <v>20</v>
      </c>
      <c r="D21" s="4"/>
      <c r="E21" s="10">
        <v>0</v>
      </c>
      <c r="F21" s="39">
        <v>3</v>
      </c>
      <c r="G21" s="41" t="s">
        <v>74</v>
      </c>
      <c r="H21" s="15">
        <v>25</v>
      </c>
      <c r="I21" s="4" t="s">
        <v>54</v>
      </c>
      <c r="J21" s="5" t="s">
        <v>54</v>
      </c>
      <c r="K21" s="6"/>
      <c r="L21" s="1">
        <v>1019</v>
      </c>
      <c r="M21" s="7" t="s">
        <v>282</v>
      </c>
      <c r="N21" s="8"/>
      <c r="O21" s="8">
        <v>8</v>
      </c>
      <c r="P21" s="9">
        <v>5</v>
      </c>
      <c r="Q21" s="8">
        <v>52</v>
      </c>
      <c r="R21" s="8">
        <v>43</v>
      </c>
      <c r="S21" s="9"/>
      <c r="T21" s="25"/>
    </row>
    <row r="22" spans="1:20" ht="42" customHeight="1">
      <c r="A22" s="23">
        <v>43240</v>
      </c>
      <c r="B22" s="13">
        <v>8</v>
      </c>
      <c r="C22" s="12">
        <v>15</v>
      </c>
      <c r="D22" s="4"/>
      <c r="E22" s="10">
        <v>0</v>
      </c>
      <c r="F22" s="39">
        <v>2</v>
      </c>
      <c r="G22" s="41" t="s">
        <v>74</v>
      </c>
      <c r="H22" s="15">
        <v>14</v>
      </c>
      <c r="I22" s="4" t="s">
        <v>54</v>
      </c>
      <c r="J22" s="5" t="s">
        <v>60</v>
      </c>
      <c r="K22" s="6"/>
      <c r="L22" s="1">
        <v>1020</v>
      </c>
      <c r="M22" s="7" t="s">
        <v>283</v>
      </c>
      <c r="N22" s="8"/>
      <c r="O22" s="8">
        <v>1</v>
      </c>
      <c r="P22" s="9">
        <v>5</v>
      </c>
      <c r="Q22" s="8">
        <v>65</v>
      </c>
      <c r="R22" s="8">
        <v>95</v>
      </c>
      <c r="S22" s="9"/>
      <c r="T22" s="25"/>
    </row>
    <row r="23" spans="1:20" ht="42" customHeight="1">
      <c r="A23" s="23">
        <v>43241</v>
      </c>
      <c r="B23" s="13">
        <v>4</v>
      </c>
      <c r="C23" s="12">
        <v>19</v>
      </c>
      <c r="D23" s="4"/>
      <c r="E23" s="10">
        <v>0</v>
      </c>
      <c r="F23" s="39">
        <v>3</v>
      </c>
      <c r="G23" s="41" t="s">
        <v>74</v>
      </c>
      <c r="H23" s="15">
        <v>21</v>
      </c>
      <c r="I23" s="4" t="s">
        <v>54</v>
      </c>
      <c r="J23" s="5" t="s">
        <v>65</v>
      </c>
      <c r="K23" s="6"/>
      <c r="L23" s="1">
        <v>1023</v>
      </c>
      <c r="M23" s="7" t="s">
        <v>284</v>
      </c>
      <c r="N23" s="8"/>
      <c r="O23" s="8">
        <v>12</v>
      </c>
      <c r="P23" s="9">
        <v>2</v>
      </c>
      <c r="Q23" s="8">
        <v>45</v>
      </c>
      <c r="R23" s="8">
        <v>24</v>
      </c>
      <c r="S23" s="9"/>
      <c r="T23" s="25"/>
    </row>
    <row r="24" spans="1:20" ht="42" customHeight="1">
      <c r="A24" s="23">
        <v>43242</v>
      </c>
      <c r="B24" s="13">
        <v>6</v>
      </c>
      <c r="C24" s="12">
        <v>19</v>
      </c>
      <c r="D24" s="4" t="s">
        <v>285</v>
      </c>
      <c r="E24" s="10">
        <v>1</v>
      </c>
      <c r="F24" s="39">
        <v>4</v>
      </c>
      <c r="G24" s="41" t="s">
        <v>55</v>
      </c>
      <c r="H24" s="15">
        <v>34</v>
      </c>
      <c r="I24" s="4" t="s">
        <v>54</v>
      </c>
      <c r="J24" s="5" t="s">
        <v>60</v>
      </c>
      <c r="K24" s="6"/>
      <c r="L24" s="1">
        <v>1019</v>
      </c>
      <c r="M24" s="7" t="s">
        <v>286</v>
      </c>
      <c r="N24" s="8"/>
      <c r="O24" s="8">
        <v>3</v>
      </c>
      <c r="P24" s="9">
        <v>4</v>
      </c>
      <c r="Q24" s="8">
        <v>63</v>
      </c>
      <c r="R24" s="8">
        <v>84</v>
      </c>
      <c r="S24" s="9" t="s">
        <v>56</v>
      </c>
      <c r="T24" s="25"/>
    </row>
    <row r="25" spans="1:20" ht="42" customHeight="1">
      <c r="A25" s="23">
        <v>43243</v>
      </c>
      <c r="B25" s="13">
        <v>8</v>
      </c>
      <c r="C25" s="12">
        <v>15</v>
      </c>
      <c r="D25" s="4" t="s">
        <v>89</v>
      </c>
      <c r="E25" s="10">
        <v>15</v>
      </c>
      <c r="F25" s="39">
        <v>3</v>
      </c>
      <c r="G25" s="41" t="s">
        <v>57</v>
      </c>
      <c r="H25" s="15">
        <v>28</v>
      </c>
      <c r="I25" s="4" t="s">
        <v>58</v>
      </c>
      <c r="J25" s="5" t="s">
        <v>58</v>
      </c>
      <c r="K25" s="6"/>
      <c r="L25" s="1">
        <v>1023</v>
      </c>
      <c r="M25" s="7" t="s">
        <v>287</v>
      </c>
      <c r="N25" s="8"/>
      <c r="O25" s="8"/>
      <c r="P25" s="9">
        <v>6</v>
      </c>
      <c r="Q25" s="8">
        <v>88</v>
      </c>
      <c r="R25" s="8">
        <v>98</v>
      </c>
      <c r="S25" s="9" t="s">
        <v>56</v>
      </c>
      <c r="T25" s="25"/>
    </row>
    <row r="26" spans="1:20" ht="42" customHeight="1">
      <c r="A26" s="23">
        <v>43244</v>
      </c>
      <c r="B26" s="13">
        <v>7</v>
      </c>
      <c r="C26" s="12">
        <v>14</v>
      </c>
      <c r="D26" s="4" t="s">
        <v>288</v>
      </c>
      <c r="E26" s="10">
        <v>7</v>
      </c>
      <c r="F26" s="39">
        <v>3</v>
      </c>
      <c r="G26" s="41" t="s">
        <v>57</v>
      </c>
      <c r="H26" s="15">
        <v>29</v>
      </c>
      <c r="I26" s="4" t="s">
        <v>54</v>
      </c>
      <c r="J26" s="5" t="s">
        <v>54</v>
      </c>
      <c r="K26" s="6"/>
      <c r="L26" s="1">
        <v>1026</v>
      </c>
      <c r="M26" s="7" t="s">
        <v>289</v>
      </c>
      <c r="N26" s="8"/>
      <c r="O26" s="8">
        <v>5</v>
      </c>
      <c r="P26" s="9">
        <v>4</v>
      </c>
      <c r="Q26" s="8">
        <v>79</v>
      </c>
      <c r="R26" s="8">
        <v>67</v>
      </c>
      <c r="S26" s="9" t="s">
        <v>56</v>
      </c>
      <c r="T26" s="25"/>
    </row>
    <row r="27" spans="1:20" ht="42" customHeight="1">
      <c r="A27" s="23">
        <v>43245</v>
      </c>
      <c r="B27" s="13">
        <v>8</v>
      </c>
      <c r="C27" s="12">
        <v>10</v>
      </c>
      <c r="D27" s="4" t="s">
        <v>59</v>
      </c>
      <c r="E27" s="10">
        <v>5.2</v>
      </c>
      <c r="F27" s="39">
        <v>4</v>
      </c>
      <c r="G27" s="41" t="s">
        <v>74</v>
      </c>
      <c r="H27" s="15">
        <v>32</v>
      </c>
      <c r="I27" s="4" t="s">
        <v>58</v>
      </c>
      <c r="J27" s="5" t="s">
        <v>58</v>
      </c>
      <c r="K27" s="6"/>
      <c r="L27" s="1">
        <v>1030</v>
      </c>
      <c r="M27" s="7" t="s">
        <v>290</v>
      </c>
      <c r="N27" s="8"/>
      <c r="O27" s="8"/>
      <c r="P27" s="9">
        <v>6</v>
      </c>
      <c r="Q27" s="8">
        <v>86</v>
      </c>
      <c r="R27" s="8">
        <v>99</v>
      </c>
      <c r="S27" s="9" t="s">
        <v>56</v>
      </c>
      <c r="T27" s="25"/>
    </row>
    <row r="28" spans="1:20" ht="42" customHeight="1">
      <c r="A28" s="23">
        <v>43246</v>
      </c>
      <c r="B28" s="13">
        <v>8</v>
      </c>
      <c r="C28" s="12">
        <v>16</v>
      </c>
      <c r="D28" s="4" t="s">
        <v>94</v>
      </c>
      <c r="E28" s="10">
        <v>2</v>
      </c>
      <c r="F28" s="39">
        <v>3</v>
      </c>
      <c r="G28" s="41" t="s">
        <v>74</v>
      </c>
      <c r="H28" s="15">
        <v>27</v>
      </c>
      <c r="I28" s="4" t="s">
        <v>58</v>
      </c>
      <c r="J28" s="5" t="s">
        <v>54</v>
      </c>
      <c r="K28" s="6"/>
      <c r="L28" s="1">
        <v>1033</v>
      </c>
      <c r="M28" s="7" t="s">
        <v>291</v>
      </c>
      <c r="N28" s="8"/>
      <c r="O28" s="8">
        <v>5</v>
      </c>
      <c r="P28" s="9">
        <v>5</v>
      </c>
      <c r="Q28" s="8">
        <v>68</v>
      </c>
      <c r="R28" s="8">
        <v>71</v>
      </c>
      <c r="S28" s="9" t="s">
        <v>56</v>
      </c>
      <c r="T28" s="25"/>
    </row>
    <row r="29" spans="1:20" ht="42" customHeight="1">
      <c r="A29" s="23">
        <v>43247</v>
      </c>
      <c r="B29" s="13">
        <v>5</v>
      </c>
      <c r="C29" s="12">
        <v>19</v>
      </c>
      <c r="D29" s="4"/>
      <c r="E29" s="10">
        <v>0</v>
      </c>
      <c r="F29" s="39">
        <v>2</v>
      </c>
      <c r="G29" s="41" t="s">
        <v>74</v>
      </c>
      <c r="H29" s="15">
        <v>19</v>
      </c>
      <c r="I29" s="4" t="s">
        <v>54</v>
      </c>
      <c r="J29" s="5" t="s">
        <v>54</v>
      </c>
      <c r="K29" s="6"/>
      <c r="L29" s="1">
        <v>1034</v>
      </c>
      <c r="M29" s="7" t="s">
        <v>292</v>
      </c>
      <c r="N29" s="8"/>
      <c r="O29" s="8">
        <v>8</v>
      </c>
      <c r="P29" s="9">
        <v>3</v>
      </c>
      <c r="Q29" s="8">
        <v>52</v>
      </c>
      <c r="R29" s="8">
        <v>43</v>
      </c>
      <c r="S29" s="9"/>
      <c r="T29" s="25"/>
    </row>
    <row r="30" spans="1:20" ht="42" customHeight="1">
      <c r="A30" s="23">
        <v>43248</v>
      </c>
      <c r="B30" s="13">
        <v>8</v>
      </c>
      <c r="C30" s="12">
        <v>15</v>
      </c>
      <c r="D30" s="4" t="s">
        <v>59</v>
      </c>
      <c r="E30" s="10">
        <v>6</v>
      </c>
      <c r="F30" s="39">
        <v>4</v>
      </c>
      <c r="G30" s="41" t="s">
        <v>74</v>
      </c>
      <c r="H30" s="15">
        <v>34</v>
      </c>
      <c r="I30" s="4" t="s">
        <v>54</v>
      </c>
      <c r="J30" s="5" t="s">
        <v>54</v>
      </c>
      <c r="K30" s="6"/>
      <c r="L30" s="1">
        <v>1028</v>
      </c>
      <c r="M30" s="7" t="s">
        <v>293</v>
      </c>
      <c r="N30" s="8"/>
      <c r="O30" s="8">
        <v>5</v>
      </c>
      <c r="P30" s="9">
        <v>7</v>
      </c>
      <c r="Q30" s="8">
        <v>78</v>
      </c>
      <c r="R30" s="8">
        <v>68</v>
      </c>
      <c r="S30" s="9" t="s">
        <v>56</v>
      </c>
      <c r="T30" s="25"/>
    </row>
    <row r="31" spans="1:20" ht="42" customHeight="1">
      <c r="A31" s="23">
        <v>43249</v>
      </c>
      <c r="B31" s="13">
        <v>4</v>
      </c>
      <c r="C31" s="12">
        <v>16</v>
      </c>
      <c r="D31" s="4" t="s">
        <v>92</v>
      </c>
      <c r="E31" s="10">
        <v>1</v>
      </c>
      <c r="F31" s="39">
        <v>3</v>
      </c>
      <c r="G31" s="41" t="s">
        <v>74</v>
      </c>
      <c r="H31" s="15">
        <v>28</v>
      </c>
      <c r="I31" s="4" t="s">
        <v>54</v>
      </c>
      <c r="J31" s="5" t="s">
        <v>54</v>
      </c>
      <c r="K31" s="6"/>
      <c r="L31" s="1">
        <v>1027</v>
      </c>
      <c r="M31" s="7" t="s">
        <v>294</v>
      </c>
      <c r="N31" s="8"/>
      <c r="O31" s="8">
        <v>6</v>
      </c>
      <c r="P31" s="9">
        <v>2</v>
      </c>
      <c r="Q31" s="8">
        <v>71</v>
      </c>
      <c r="R31" s="8">
        <v>67</v>
      </c>
      <c r="S31" s="9" t="s">
        <v>56</v>
      </c>
      <c r="T31" s="25"/>
    </row>
    <row r="32" spans="1:20" ht="42" customHeight="1">
      <c r="A32" s="23">
        <v>43250</v>
      </c>
      <c r="B32" s="13">
        <v>5</v>
      </c>
      <c r="C32" s="12">
        <v>14</v>
      </c>
      <c r="D32" s="4"/>
      <c r="E32" s="10">
        <v>0</v>
      </c>
      <c r="F32" s="39">
        <v>4</v>
      </c>
      <c r="G32" s="41" t="s">
        <v>74</v>
      </c>
      <c r="H32" s="15">
        <v>31</v>
      </c>
      <c r="I32" s="4" t="s">
        <v>54</v>
      </c>
      <c r="J32" s="5" t="s">
        <v>54</v>
      </c>
      <c r="K32" s="6"/>
      <c r="L32" s="1">
        <v>1021</v>
      </c>
      <c r="M32" s="7" t="s">
        <v>295</v>
      </c>
      <c r="N32" s="8"/>
      <c r="O32" s="8">
        <v>5</v>
      </c>
      <c r="P32" s="9">
        <v>3</v>
      </c>
      <c r="Q32" s="8">
        <v>55</v>
      </c>
      <c r="R32" s="8">
        <v>73</v>
      </c>
      <c r="S32" s="9"/>
      <c r="T32" s="25"/>
    </row>
    <row r="33" spans="1:20" ht="42" customHeight="1">
      <c r="A33" s="26">
        <v>43251</v>
      </c>
      <c r="B33" s="27">
        <v>4</v>
      </c>
      <c r="C33" s="28">
        <v>17</v>
      </c>
      <c r="D33" s="29" t="s">
        <v>62</v>
      </c>
      <c r="E33" s="30">
        <v>1</v>
      </c>
      <c r="F33" s="40">
        <v>3</v>
      </c>
      <c r="G33" s="42" t="s">
        <v>74</v>
      </c>
      <c r="H33" s="31">
        <v>24</v>
      </c>
      <c r="I33" s="29" t="s">
        <v>58</v>
      </c>
      <c r="J33" s="32" t="s">
        <v>54</v>
      </c>
      <c r="K33" s="33"/>
      <c r="L33" s="34">
        <v>1020</v>
      </c>
      <c r="M33" s="35" t="s">
        <v>296</v>
      </c>
      <c r="N33" s="36"/>
      <c r="O33" s="36">
        <v>3</v>
      </c>
      <c r="P33" s="37">
        <v>2</v>
      </c>
      <c r="Q33" s="36">
        <v>71</v>
      </c>
      <c r="R33" s="36">
        <v>80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9.483870967741936</v>
      </c>
      <c r="E100" s="83" t="s">
        <v>31</v>
      </c>
      <c r="F100" s="83"/>
      <c r="G100" s="83"/>
      <c r="H100" s="83"/>
      <c r="I100" s="17">
        <f>SUM(E3:E33)</f>
        <v>80.60000000000001</v>
      </c>
      <c r="J100" s="83" t="s">
        <v>38</v>
      </c>
      <c r="K100" s="83"/>
      <c r="L100" s="18">
        <f>SUM(O3:O33)</f>
        <v>162.5</v>
      </c>
    </row>
    <row r="101" spans="1:12" ht="30" customHeight="1">
      <c r="A101" s="83" t="s">
        <v>27</v>
      </c>
      <c r="B101" s="83"/>
      <c r="C101" s="83"/>
      <c r="D101" s="16">
        <f>AVERAGE(B3:B33)</f>
        <v>3.935483870967742</v>
      </c>
      <c r="E101" s="83" t="s">
        <v>32</v>
      </c>
      <c r="F101" s="83"/>
      <c r="G101" s="83"/>
      <c r="H101" s="83"/>
      <c r="I101" s="17">
        <f>AVERAGE(E3:E33)</f>
        <v>2.6</v>
      </c>
      <c r="J101" s="83" t="s">
        <v>39</v>
      </c>
      <c r="K101" s="83"/>
      <c r="L101" s="18">
        <f>COUNTIF(R3:R33,"&lt;31")</f>
        <v>6</v>
      </c>
    </row>
    <row r="102" spans="1:12" ht="30" customHeight="1">
      <c r="A102" s="83" t="s">
        <v>28</v>
      </c>
      <c r="B102" s="83"/>
      <c r="C102" s="83"/>
      <c r="D102" s="16">
        <f>AVERAGE(C3:C33)</f>
        <v>15.03225806451613</v>
      </c>
      <c r="E102" s="83" t="s">
        <v>33</v>
      </c>
      <c r="F102" s="83"/>
      <c r="G102" s="83"/>
      <c r="H102" s="83"/>
      <c r="I102" s="17">
        <f>MAX(E3:E33)</f>
        <v>17</v>
      </c>
      <c r="J102" s="83" t="s">
        <v>41</v>
      </c>
      <c r="K102" s="83"/>
      <c r="L102" s="18">
        <f>COUNTIF(C3:C33,"&gt;19")</f>
        <v>5</v>
      </c>
    </row>
    <row r="103" spans="1:12" ht="30" customHeight="1">
      <c r="A103" s="83" t="s">
        <v>23</v>
      </c>
      <c r="B103" s="83"/>
      <c r="C103" s="83"/>
      <c r="D103" s="18">
        <f>MAX(B3:B33,C3:C33)</f>
        <v>21</v>
      </c>
      <c r="E103" s="83" t="s">
        <v>34</v>
      </c>
      <c r="F103" s="83"/>
      <c r="G103" s="83"/>
      <c r="H103" s="83"/>
      <c r="I103" s="18">
        <f>COUNTA(S3:S33)</f>
        <v>16</v>
      </c>
      <c r="J103" s="83" t="s">
        <v>37</v>
      </c>
      <c r="K103" s="83"/>
      <c r="L103" s="18">
        <f>COUNTA(N3:N33)</f>
        <v>2</v>
      </c>
    </row>
    <row r="104" spans="1:12" ht="30" customHeight="1">
      <c r="A104" s="83" t="s">
        <v>24</v>
      </c>
      <c r="B104" s="83"/>
      <c r="C104" s="83"/>
      <c r="D104" s="18">
        <f>MIN(B3:B33,C3:C33)</f>
        <v>-2</v>
      </c>
      <c r="E104" s="83" t="s">
        <v>35</v>
      </c>
      <c r="F104" s="83"/>
      <c r="G104" s="83"/>
      <c r="H104" s="83"/>
      <c r="I104" s="18">
        <f>COUNTIF(S3:S33,"R")</f>
        <v>15</v>
      </c>
      <c r="J104" s="83" t="s">
        <v>45</v>
      </c>
      <c r="K104" s="83"/>
      <c r="L104" s="43">
        <f>AVERAGE(F3:F33)</f>
        <v>3.129032258064516</v>
      </c>
    </row>
    <row r="105" spans="1:12" ht="30" customHeight="1">
      <c r="A105" s="83" t="s">
        <v>26</v>
      </c>
      <c r="B105" s="83"/>
      <c r="C105" s="83"/>
      <c r="D105" s="18">
        <f>MAX(B3:B33)</f>
        <v>8</v>
      </c>
      <c r="E105" s="83" t="s">
        <v>36</v>
      </c>
      <c r="F105" s="83"/>
      <c r="G105" s="83"/>
      <c r="H105" s="83"/>
      <c r="I105" s="18">
        <f>COUNTIF(S3:S33,"S")</f>
        <v>1</v>
      </c>
      <c r="J105" s="83" t="s">
        <v>46</v>
      </c>
      <c r="K105" s="83"/>
      <c r="L105" s="43">
        <f>AVERAGE(H3:H33)</f>
        <v>26.580645161290324</v>
      </c>
    </row>
    <row r="106" spans="1:12" ht="30" customHeight="1">
      <c r="A106" s="83" t="s">
        <v>25</v>
      </c>
      <c r="B106" s="83"/>
      <c r="C106" s="83"/>
      <c r="D106" s="18">
        <f>MIN(C3:C33)</f>
        <v>8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5</v>
      </c>
      <c r="E107" s="83" t="s">
        <v>42</v>
      </c>
      <c r="F107" s="83"/>
      <c r="G107" s="83"/>
      <c r="H107" s="83"/>
      <c r="I107" s="17">
        <f>MAX(H3:H33)</f>
        <v>38</v>
      </c>
      <c r="J107" s="83" t="s">
        <v>48</v>
      </c>
      <c r="K107" s="83"/>
      <c r="L107" s="19">
        <v>74.6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1034</v>
      </c>
      <c r="J108" s="83" t="s">
        <v>49</v>
      </c>
      <c r="K108" s="83"/>
      <c r="L108" s="19">
        <v>6</v>
      </c>
    </row>
    <row r="109" spans="1:12" ht="30" customHeight="1">
      <c r="A109" s="83" t="s">
        <v>40</v>
      </c>
      <c r="B109" s="83"/>
      <c r="C109" s="83"/>
      <c r="D109" s="18">
        <f>MIN(P3:P33)</f>
        <v>-3</v>
      </c>
      <c r="E109" s="83" t="s">
        <v>44</v>
      </c>
      <c r="F109" s="83"/>
      <c r="G109" s="83"/>
      <c r="H109" s="83"/>
      <c r="I109" s="18">
        <f>MIN(L3:L33)</f>
        <v>1002</v>
      </c>
      <c r="J109" s="83"/>
      <c r="K109" s="83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43252</v>
      </c>
      <c r="B3" s="13">
        <v>4</v>
      </c>
      <c r="C3" s="12">
        <v>20</v>
      </c>
      <c r="D3" s="4"/>
      <c r="E3" s="10">
        <v>0</v>
      </c>
      <c r="F3" s="39">
        <v>3</v>
      </c>
      <c r="G3" s="41" t="s">
        <v>74</v>
      </c>
      <c r="H3" s="15">
        <v>28</v>
      </c>
      <c r="I3" s="4" t="s">
        <v>67</v>
      </c>
      <c r="J3" s="5" t="s">
        <v>65</v>
      </c>
      <c r="K3" s="6"/>
      <c r="L3" s="1">
        <v>1023</v>
      </c>
      <c r="M3" s="7" t="s">
        <v>298</v>
      </c>
      <c r="N3" s="8"/>
      <c r="O3" s="8">
        <v>14</v>
      </c>
      <c r="P3" s="9">
        <v>2</v>
      </c>
      <c r="Q3" s="8">
        <v>48</v>
      </c>
      <c r="R3" s="20">
        <v>10</v>
      </c>
      <c r="S3" s="48"/>
      <c r="T3" s="24"/>
    </row>
    <row r="4" spans="1:20" ht="42" customHeight="1">
      <c r="A4" s="23">
        <v>43253</v>
      </c>
      <c r="B4" s="13">
        <v>5</v>
      </c>
      <c r="C4" s="12">
        <v>22</v>
      </c>
      <c r="D4" s="4" t="s">
        <v>299</v>
      </c>
      <c r="E4" s="10">
        <v>9</v>
      </c>
      <c r="F4" s="39">
        <v>2</v>
      </c>
      <c r="G4" s="41" t="s">
        <v>69</v>
      </c>
      <c r="H4" s="15">
        <v>19</v>
      </c>
      <c r="I4" s="4" t="s">
        <v>67</v>
      </c>
      <c r="J4" s="5" t="s">
        <v>54</v>
      </c>
      <c r="K4" s="6"/>
      <c r="L4" s="1">
        <v>1013</v>
      </c>
      <c r="M4" s="7" t="s">
        <v>300</v>
      </c>
      <c r="N4" s="8" t="s">
        <v>61</v>
      </c>
      <c r="O4" s="8">
        <v>8</v>
      </c>
      <c r="P4" s="9">
        <v>3</v>
      </c>
      <c r="Q4" s="8">
        <v>65</v>
      </c>
      <c r="R4" s="8">
        <v>50</v>
      </c>
      <c r="S4" s="9" t="s">
        <v>56</v>
      </c>
      <c r="T4" s="25"/>
    </row>
    <row r="5" spans="1:20" ht="42" customHeight="1">
      <c r="A5" s="23">
        <v>43254</v>
      </c>
      <c r="B5" s="13">
        <v>8</v>
      </c>
      <c r="C5" s="12">
        <v>23</v>
      </c>
      <c r="D5" s="4" t="s">
        <v>271</v>
      </c>
      <c r="E5" s="10">
        <v>6</v>
      </c>
      <c r="F5" s="39">
        <v>3</v>
      </c>
      <c r="G5" s="41" t="s">
        <v>74</v>
      </c>
      <c r="H5" s="15">
        <v>22</v>
      </c>
      <c r="I5" s="4" t="s">
        <v>54</v>
      </c>
      <c r="J5" s="5" t="s">
        <v>54</v>
      </c>
      <c r="K5" s="6"/>
      <c r="L5" s="1">
        <v>1002</v>
      </c>
      <c r="M5" s="7" t="s">
        <v>301</v>
      </c>
      <c r="N5" s="8" t="s">
        <v>61</v>
      </c>
      <c r="O5" s="8">
        <v>8</v>
      </c>
      <c r="P5" s="9">
        <v>6</v>
      </c>
      <c r="Q5" s="8">
        <v>55</v>
      </c>
      <c r="R5" s="8">
        <v>38</v>
      </c>
      <c r="S5" s="9" t="s">
        <v>56</v>
      </c>
      <c r="T5" s="25"/>
    </row>
    <row r="6" spans="1:20" ht="42" customHeight="1">
      <c r="A6" s="23">
        <v>43255</v>
      </c>
      <c r="B6" s="13">
        <v>8</v>
      </c>
      <c r="C6" s="12">
        <v>13</v>
      </c>
      <c r="D6" s="4" t="s">
        <v>89</v>
      </c>
      <c r="E6" s="10">
        <v>4</v>
      </c>
      <c r="F6" s="39">
        <v>3</v>
      </c>
      <c r="G6" s="41" t="s">
        <v>55</v>
      </c>
      <c r="H6" s="15">
        <v>24</v>
      </c>
      <c r="I6" s="4" t="s">
        <v>54</v>
      </c>
      <c r="J6" s="5" t="s">
        <v>60</v>
      </c>
      <c r="K6" s="6"/>
      <c r="L6" s="1">
        <v>993</v>
      </c>
      <c r="M6" s="7" t="s">
        <v>302</v>
      </c>
      <c r="N6" s="8"/>
      <c r="O6" s="8">
        <v>3</v>
      </c>
      <c r="P6" s="9">
        <v>6</v>
      </c>
      <c r="Q6" s="8">
        <v>73</v>
      </c>
      <c r="R6" s="8">
        <v>76</v>
      </c>
      <c r="S6" s="9" t="s">
        <v>56</v>
      </c>
      <c r="T6" s="25"/>
    </row>
    <row r="7" spans="1:20" ht="42" customHeight="1">
      <c r="A7" s="23">
        <v>43256</v>
      </c>
      <c r="B7" s="13">
        <v>9</v>
      </c>
      <c r="C7" s="12">
        <v>13</v>
      </c>
      <c r="D7" s="4" t="s">
        <v>59</v>
      </c>
      <c r="E7" s="10">
        <v>8</v>
      </c>
      <c r="F7" s="39">
        <v>4</v>
      </c>
      <c r="G7" s="41" t="s">
        <v>57</v>
      </c>
      <c r="H7" s="15">
        <v>34</v>
      </c>
      <c r="I7" s="4" t="s">
        <v>58</v>
      </c>
      <c r="J7" s="5" t="s">
        <v>60</v>
      </c>
      <c r="K7" s="6"/>
      <c r="L7" s="1">
        <v>993</v>
      </c>
      <c r="M7" s="7" t="s">
        <v>303</v>
      </c>
      <c r="N7" s="8"/>
      <c r="O7" s="8">
        <v>1.5</v>
      </c>
      <c r="P7" s="9">
        <v>7</v>
      </c>
      <c r="Q7" s="8">
        <v>79</v>
      </c>
      <c r="R7" s="8">
        <v>88</v>
      </c>
      <c r="S7" s="9" t="s">
        <v>56</v>
      </c>
      <c r="T7" s="25"/>
    </row>
    <row r="8" spans="1:20" ht="42" customHeight="1">
      <c r="A8" s="23">
        <v>43257</v>
      </c>
      <c r="B8" s="13">
        <v>7</v>
      </c>
      <c r="C8" s="12">
        <v>15</v>
      </c>
      <c r="D8" s="4" t="s">
        <v>304</v>
      </c>
      <c r="E8" s="10">
        <v>1.2</v>
      </c>
      <c r="F8" s="39">
        <v>3</v>
      </c>
      <c r="G8" s="41" t="s">
        <v>57</v>
      </c>
      <c r="H8" s="15">
        <v>27</v>
      </c>
      <c r="I8" s="4" t="s">
        <v>58</v>
      </c>
      <c r="J8" s="5" t="s">
        <v>60</v>
      </c>
      <c r="K8" s="6"/>
      <c r="L8" s="1">
        <v>1005</v>
      </c>
      <c r="M8" s="7" t="s">
        <v>305</v>
      </c>
      <c r="N8" s="8"/>
      <c r="O8" s="8">
        <v>2.5</v>
      </c>
      <c r="P8" s="9">
        <v>4</v>
      </c>
      <c r="Q8" s="8">
        <v>76</v>
      </c>
      <c r="R8" s="8">
        <v>82</v>
      </c>
      <c r="S8" s="9" t="s">
        <v>56</v>
      </c>
      <c r="T8" s="25"/>
    </row>
    <row r="9" spans="1:20" ht="42" customHeight="1">
      <c r="A9" s="23">
        <v>43258</v>
      </c>
      <c r="B9" s="13">
        <v>8</v>
      </c>
      <c r="C9" s="12">
        <v>13</v>
      </c>
      <c r="D9" s="4" t="s">
        <v>89</v>
      </c>
      <c r="E9" s="10">
        <v>13</v>
      </c>
      <c r="F9" s="39">
        <v>2</v>
      </c>
      <c r="G9" s="41" t="s">
        <v>57</v>
      </c>
      <c r="H9" s="15">
        <v>17</v>
      </c>
      <c r="I9" s="4" t="s">
        <v>58</v>
      </c>
      <c r="J9" s="5" t="s">
        <v>58</v>
      </c>
      <c r="K9" s="6"/>
      <c r="L9" s="1">
        <v>1011</v>
      </c>
      <c r="M9" s="7" t="s">
        <v>306</v>
      </c>
      <c r="N9" s="8"/>
      <c r="O9" s="8"/>
      <c r="P9" s="9">
        <v>7</v>
      </c>
      <c r="Q9" s="8">
        <v>91</v>
      </c>
      <c r="R9" s="8">
        <v>99</v>
      </c>
      <c r="S9" s="9" t="s">
        <v>56</v>
      </c>
      <c r="T9" s="25"/>
    </row>
    <row r="10" spans="1:20" ht="42" customHeight="1">
      <c r="A10" s="23">
        <v>43259</v>
      </c>
      <c r="B10" s="13">
        <v>7</v>
      </c>
      <c r="C10" s="12">
        <v>17</v>
      </c>
      <c r="D10" s="4"/>
      <c r="E10" s="10">
        <v>0</v>
      </c>
      <c r="F10" s="39">
        <v>2</v>
      </c>
      <c r="G10" s="41" t="s">
        <v>63</v>
      </c>
      <c r="H10" s="15">
        <v>18</v>
      </c>
      <c r="I10" s="4" t="s">
        <v>54</v>
      </c>
      <c r="J10" s="5" t="s">
        <v>60</v>
      </c>
      <c r="K10" s="6"/>
      <c r="L10" s="1">
        <v>1017</v>
      </c>
      <c r="M10" s="7" t="s">
        <v>307</v>
      </c>
      <c r="N10" s="8"/>
      <c r="O10" s="8">
        <v>3</v>
      </c>
      <c r="P10" s="9">
        <v>6</v>
      </c>
      <c r="Q10" s="8">
        <v>75</v>
      </c>
      <c r="R10" s="8">
        <v>76</v>
      </c>
      <c r="S10" s="9"/>
      <c r="T10" s="25"/>
    </row>
    <row r="11" spans="1:20" ht="42" customHeight="1">
      <c r="A11" s="23">
        <v>43260</v>
      </c>
      <c r="B11" s="13">
        <v>10</v>
      </c>
      <c r="C11" s="12">
        <v>18</v>
      </c>
      <c r="D11" s="4"/>
      <c r="E11" s="10">
        <v>0</v>
      </c>
      <c r="F11" s="39">
        <v>2</v>
      </c>
      <c r="G11" s="41" t="s">
        <v>69</v>
      </c>
      <c r="H11" s="15">
        <v>19</v>
      </c>
      <c r="I11" s="4" t="s">
        <v>58</v>
      </c>
      <c r="J11" s="5" t="s">
        <v>60</v>
      </c>
      <c r="K11" s="6"/>
      <c r="L11" s="1">
        <v>1015</v>
      </c>
      <c r="M11" s="7" t="s">
        <v>308</v>
      </c>
      <c r="N11" s="8"/>
      <c r="O11" s="8">
        <v>0.5</v>
      </c>
      <c r="P11" s="9">
        <v>9</v>
      </c>
      <c r="Q11" s="8">
        <v>71</v>
      </c>
      <c r="R11" s="8">
        <v>95</v>
      </c>
      <c r="S11" s="9"/>
      <c r="T11" s="25"/>
    </row>
    <row r="12" spans="1:20" ht="42" customHeight="1">
      <c r="A12" s="23">
        <v>43261</v>
      </c>
      <c r="B12" s="13">
        <v>11</v>
      </c>
      <c r="C12" s="12">
        <v>15</v>
      </c>
      <c r="D12" s="4" t="s">
        <v>59</v>
      </c>
      <c r="E12" s="10">
        <v>2.2</v>
      </c>
      <c r="F12" s="39">
        <v>2</v>
      </c>
      <c r="G12" s="41" t="s">
        <v>63</v>
      </c>
      <c r="H12" s="15">
        <v>18</v>
      </c>
      <c r="I12" s="4" t="s">
        <v>58</v>
      </c>
      <c r="J12" s="5" t="s">
        <v>58</v>
      </c>
      <c r="K12" s="6"/>
      <c r="L12" s="1">
        <v>1011</v>
      </c>
      <c r="M12" s="7" t="s">
        <v>309</v>
      </c>
      <c r="N12" s="8"/>
      <c r="O12" s="8"/>
      <c r="P12" s="9">
        <v>10</v>
      </c>
      <c r="Q12" s="8">
        <v>90</v>
      </c>
      <c r="R12" s="8">
        <v>99</v>
      </c>
      <c r="S12" s="9" t="s">
        <v>56</v>
      </c>
      <c r="T12" s="25"/>
    </row>
    <row r="13" spans="1:20" ht="42" customHeight="1">
      <c r="A13" s="23">
        <v>43262</v>
      </c>
      <c r="B13" s="13">
        <v>12</v>
      </c>
      <c r="C13" s="12">
        <v>20</v>
      </c>
      <c r="D13" s="4" t="s">
        <v>310</v>
      </c>
      <c r="E13" s="10">
        <v>2.5</v>
      </c>
      <c r="F13" s="39">
        <v>2</v>
      </c>
      <c r="G13" s="41" t="s">
        <v>69</v>
      </c>
      <c r="H13" s="15">
        <v>16</v>
      </c>
      <c r="I13" s="4" t="s">
        <v>58</v>
      </c>
      <c r="J13" s="5" t="s">
        <v>60</v>
      </c>
      <c r="K13" s="6"/>
      <c r="L13" s="1">
        <v>1009</v>
      </c>
      <c r="M13" s="7" t="s">
        <v>311</v>
      </c>
      <c r="N13" s="8"/>
      <c r="O13" s="8">
        <v>2.5</v>
      </c>
      <c r="P13" s="9">
        <v>11</v>
      </c>
      <c r="Q13" s="8">
        <v>78</v>
      </c>
      <c r="R13" s="8">
        <v>76</v>
      </c>
      <c r="S13" s="9" t="s">
        <v>56</v>
      </c>
      <c r="T13" s="25"/>
    </row>
    <row r="14" spans="1:20" ht="42" customHeight="1">
      <c r="A14" s="23">
        <v>43263</v>
      </c>
      <c r="B14" s="13">
        <v>10</v>
      </c>
      <c r="C14" s="12">
        <v>24</v>
      </c>
      <c r="D14" s="4"/>
      <c r="E14" s="10">
        <v>0</v>
      </c>
      <c r="F14" s="39">
        <v>3</v>
      </c>
      <c r="G14" s="41" t="s">
        <v>69</v>
      </c>
      <c r="H14" s="15">
        <v>26</v>
      </c>
      <c r="I14" s="4" t="s">
        <v>54</v>
      </c>
      <c r="J14" s="5" t="s">
        <v>54</v>
      </c>
      <c r="K14" s="6"/>
      <c r="L14" s="1">
        <v>1010</v>
      </c>
      <c r="M14" s="7" t="s">
        <v>312</v>
      </c>
      <c r="N14" s="8"/>
      <c r="O14" s="8">
        <v>9</v>
      </c>
      <c r="P14" s="9">
        <v>8</v>
      </c>
      <c r="Q14" s="8">
        <v>67</v>
      </c>
      <c r="R14" s="8">
        <v>45</v>
      </c>
      <c r="S14" s="9"/>
      <c r="T14" s="25"/>
    </row>
    <row r="15" spans="1:20" ht="42" customHeight="1">
      <c r="A15" s="23">
        <v>43264</v>
      </c>
      <c r="B15" s="13">
        <v>12</v>
      </c>
      <c r="C15" s="12">
        <v>28</v>
      </c>
      <c r="D15" s="4" t="s">
        <v>313</v>
      </c>
      <c r="E15" s="10">
        <v>1</v>
      </c>
      <c r="F15" s="39">
        <v>3</v>
      </c>
      <c r="G15" s="41" t="s">
        <v>64</v>
      </c>
      <c r="H15" s="15">
        <v>28</v>
      </c>
      <c r="I15" s="4" t="s">
        <v>54</v>
      </c>
      <c r="J15" s="5" t="s">
        <v>54</v>
      </c>
      <c r="K15" s="6"/>
      <c r="L15" s="1">
        <v>1007</v>
      </c>
      <c r="M15" s="7" t="s">
        <v>314</v>
      </c>
      <c r="N15" s="8" t="s">
        <v>61</v>
      </c>
      <c r="O15" s="8">
        <v>7</v>
      </c>
      <c r="P15" s="9">
        <v>11</v>
      </c>
      <c r="Q15" s="8">
        <v>71</v>
      </c>
      <c r="R15" s="8">
        <v>61</v>
      </c>
      <c r="S15" s="9" t="s">
        <v>56</v>
      </c>
      <c r="T15" s="25"/>
    </row>
    <row r="16" spans="1:20" ht="42" customHeight="1">
      <c r="A16" s="23">
        <v>43265</v>
      </c>
      <c r="B16" s="13">
        <v>14</v>
      </c>
      <c r="C16" s="12">
        <v>18</v>
      </c>
      <c r="D16" s="4" t="s">
        <v>89</v>
      </c>
      <c r="E16" s="10">
        <v>13</v>
      </c>
      <c r="F16" s="39">
        <v>2</v>
      </c>
      <c r="G16" s="41" t="s">
        <v>69</v>
      </c>
      <c r="H16" s="15">
        <v>19</v>
      </c>
      <c r="I16" s="4" t="s">
        <v>58</v>
      </c>
      <c r="J16" s="5" t="s">
        <v>58</v>
      </c>
      <c r="K16" s="6"/>
      <c r="L16" s="1">
        <v>1011</v>
      </c>
      <c r="M16" s="7" t="s">
        <v>315</v>
      </c>
      <c r="N16" s="8" t="s">
        <v>61</v>
      </c>
      <c r="O16" s="8"/>
      <c r="P16" s="9">
        <v>13</v>
      </c>
      <c r="Q16" s="8">
        <v>92</v>
      </c>
      <c r="R16" s="8">
        <v>99</v>
      </c>
      <c r="S16" s="9" t="s">
        <v>56</v>
      </c>
      <c r="T16" s="25"/>
    </row>
    <row r="17" spans="1:20" ht="42" customHeight="1">
      <c r="A17" s="23">
        <v>43266</v>
      </c>
      <c r="B17" s="13">
        <v>13</v>
      </c>
      <c r="C17" s="12">
        <v>23</v>
      </c>
      <c r="D17" s="4"/>
      <c r="E17" s="10">
        <v>0</v>
      </c>
      <c r="F17" s="39">
        <v>2</v>
      </c>
      <c r="G17" s="41" t="s">
        <v>78</v>
      </c>
      <c r="H17" s="15">
        <v>19</v>
      </c>
      <c r="I17" s="4" t="s">
        <v>58</v>
      </c>
      <c r="J17" s="5" t="s">
        <v>54</v>
      </c>
      <c r="K17" s="6"/>
      <c r="L17" s="1">
        <v>1014</v>
      </c>
      <c r="M17" s="7" t="s">
        <v>316</v>
      </c>
      <c r="N17" s="8"/>
      <c r="O17" s="8">
        <v>9</v>
      </c>
      <c r="P17" s="9">
        <v>12</v>
      </c>
      <c r="Q17" s="8">
        <v>61</v>
      </c>
      <c r="R17" s="8">
        <v>47</v>
      </c>
      <c r="S17" s="9"/>
      <c r="T17" s="25"/>
    </row>
    <row r="18" spans="1:20" ht="42" customHeight="1">
      <c r="A18" s="23">
        <v>43267</v>
      </c>
      <c r="B18" s="13">
        <v>14</v>
      </c>
      <c r="C18" s="12">
        <v>23</v>
      </c>
      <c r="D18" s="4"/>
      <c r="E18" s="47">
        <v>0</v>
      </c>
      <c r="F18" s="39">
        <v>2</v>
      </c>
      <c r="G18" s="41" t="s">
        <v>63</v>
      </c>
      <c r="H18" s="15">
        <v>18</v>
      </c>
      <c r="I18" s="4" t="s">
        <v>54</v>
      </c>
      <c r="J18" s="5" t="s">
        <v>54</v>
      </c>
      <c r="K18" s="6"/>
      <c r="L18" s="1">
        <v>1012</v>
      </c>
      <c r="M18" s="7" t="s">
        <v>317</v>
      </c>
      <c r="N18" s="8"/>
      <c r="O18" s="8">
        <v>8</v>
      </c>
      <c r="P18" s="9">
        <v>11</v>
      </c>
      <c r="Q18" s="8">
        <v>59</v>
      </c>
      <c r="R18" s="8">
        <v>52</v>
      </c>
      <c r="S18" s="9"/>
      <c r="T18" s="25"/>
    </row>
    <row r="19" spans="1:20" ht="42" customHeight="1">
      <c r="A19" s="23">
        <v>43268</v>
      </c>
      <c r="B19" s="13">
        <v>12</v>
      </c>
      <c r="C19" s="12">
        <v>24</v>
      </c>
      <c r="D19" s="4"/>
      <c r="E19" s="10">
        <v>0</v>
      </c>
      <c r="F19" s="39">
        <v>3</v>
      </c>
      <c r="G19" s="41" t="s">
        <v>69</v>
      </c>
      <c r="H19" s="15">
        <v>26</v>
      </c>
      <c r="I19" s="4" t="s">
        <v>54</v>
      </c>
      <c r="J19" s="5" t="s">
        <v>54</v>
      </c>
      <c r="K19" s="6"/>
      <c r="L19" s="1">
        <v>1009</v>
      </c>
      <c r="M19" s="7" t="s">
        <v>318</v>
      </c>
      <c r="N19" s="8"/>
      <c r="O19" s="8">
        <v>9</v>
      </c>
      <c r="P19" s="9">
        <v>10</v>
      </c>
      <c r="Q19" s="8">
        <v>51</v>
      </c>
      <c r="R19" s="8">
        <v>48</v>
      </c>
      <c r="S19" s="9"/>
      <c r="T19" s="25"/>
    </row>
    <row r="20" spans="1:20" ht="42" customHeight="1">
      <c r="A20" s="23">
        <v>43269</v>
      </c>
      <c r="B20" s="13">
        <v>14</v>
      </c>
      <c r="C20" s="12">
        <v>17</v>
      </c>
      <c r="D20" s="4" t="s">
        <v>319</v>
      </c>
      <c r="E20" s="10">
        <v>7</v>
      </c>
      <c r="F20" s="39">
        <v>3</v>
      </c>
      <c r="G20" s="41" t="s">
        <v>55</v>
      </c>
      <c r="H20" s="15">
        <v>23</v>
      </c>
      <c r="I20" s="4" t="s">
        <v>54</v>
      </c>
      <c r="J20" s="5" t="s">
        <v>60</v>
      </c>
      <c r="K20" s="6"/>
      <c r="L20" s="1">
        <v>1007</v>
      </c>
      <c r="M20" s="7" t="s">
        <v>320</v>
      </c>
      <c r="N20" s="8"/>
      <c r="O20" s="8">
        <v>1</v>
      </c>
      <c r="P20" s="9">
        <v>12</v>
      </c>
      <c r="Q20" s="8">
        <v>92</v>
      </c>
      <c r="R20" s="8">
        <v>93</v>
      </c>
      <c r="S20" s="9" t="s">
        <v>56</v>
      </c>
      <c r="T20" s="25"/>
    </row>
    <row r="21" spans="1:20" ht="42" customHeight="1">
      <c r="A21" s="23">
        <v>43270</v>
      </c>
      <c r="B21" s="13">
        <v>12</v>
      </c>
      <c r="C21" s="12">
        <v>18</v>
      </c>
      <c r="D21" s="4" t="s">
        <v>59</v>
      </c>
      <c r="E21" s="10">
        <v>5</v>
      </c>
      <c r="F21" s="39">
        <v>3</v>
      </c>
      <c r="G21" s="41" t="s">
        <v>63</v>
      </c>
      <c r="H21" s="15">
        <v>29</v>
      </c>
      <c r="I21" s="4" t="s">
        <v>58</v>
      </c>
      <c r="J21" s="5" t="s">
        <v>60</v>
      </c>
      <c r="K21" s="6"/>
      <c r="L21" s="1">
        <v>1014</v>
      </c>
      <c r="M21" s="7" t="s">
        <v>321</v>
      </c>
      <c r="N21" s="8"/>
      <c r="O21" s="8">
        <v>0.5</v>
      </c>
      <c r="P21" s="9">
        <v>11</v>
      </c>
      <c r="Q21" s="8">
        <v>89</v>
      </c>
      <c r="R21" s="8">
        <v>97</v>
      </c>
      <c r="S21" s="9" t="s">
        <v>56</v>
      </c>
      <c r="T21" s="25"/>
    </row>
    <row r="22" spans="1:20" ht="42" customHeight="1">
      <c r="A22" s="23">
        <v>43271</v>
      </c>
      <c r="B22" s="13">
        <v>13</v>
      </c>
      <c r="C22" s="12">
        <v>18</v>
      </c>
      <c r="D22" s="4" t="s">
        <v>77</v>
      </c>
      <c r="E22" s="10">
        <v>1.6</v>
      </c>
      <c r="F22" s="39">
        <v>4</v>
      </c>
      <c r="G22" s="41" t="s">
        <v>74</v>
      </c>
      <c r="H22" s="15">
        <v>34</v>
      </c>
      <c r="I22" s="4" t="s">
        <v>58</v>
      </c>
      <c r="J22" s="5" t="s">
        <v>60</v>
      </c>
      <c r="K22" s="6"/>
      <c r="L22" s="1">
        <v>1017</v>
      </c>
      <c r="M22" s="7" t="s">
        <v>322</v>
      </c>
      <c r="N22" s="8"/>
      <c r="O22" s="8">
        <v>0.5</v>
      </c>
      <c r="P22" s="9">
        <v>11</v>
      </c>
      <c r="Q22" s="8">
        <v>81</v>
      </c>
      <c r="R22" s="8">
        <v>95</v>
      </c>
      <c r="S22" s="9" t="s">
        <v>56</v>
      </c>
      <c r="T22" s="25"/>
    </row>
    <row r="23" spans="1:20" ht="42" customHeight="1">
      <c r="A23" s="23">
        <v>43272</v>
      </c>
      <c r="B23" s="13">
        <v>14</v>
      </c>
      <c r="C23" s="12">
        <v>21</v>
      </c>
      <c r="D23" s="4"/>
      <c r="E23" s="10">
        <v>0</v>
      </c>
      <c r="F23" s="39">
        <v>3</v>
      </c>
      <c r="G23" s="41" t="s">
        <v>74</v>
      </c>
      <c r="H23" s="15">
        <v>25</v>
      </c>
      <c r="I23" s="4" t="s">
        <v>54</v>
      </c>
      <c r="J23" s="5" t="s">
        <v>54</v>
      </c>
      <c r="K23" s="6"/>
      <c r="L23" s="1">
        <v>1019</v>
      </c>
      <c r="M23" s="7" t="s">
        <v>323</v>
      </c>
      <c r="N23" s="8"/>
      <c r="O23" s="8">
        <v>6</v>
      </c>
      <c r="P23" s="9">
        <v>12</v>
      </c>
      <c r="Q23" s="8">
        <v>55</v>
      </c>
      <c r="R23" s="8">
        <v>65</v>
      </c>
      <c r="S23" s="9"/>
      <c r="T23" s="25"/>
    </row>
    <row r="24" spans="1:20" ht="42" customHeight="1">
      <c r="A24" s="23">
        <v>43273</v>
      </c>
      <c r="B24" s="13">
        <v>11</v>
      </c>
      <c r="C24" s="12">
        <v>22</v>
      </c>
      <c r="D24" s="4"/>
      <c r="E24" s="10">
        <v>0</v>
      </c>
      <c r="F24" s="39">
        <v>3</v>
      </c>
      <c r="G24" s="41" t="s">
        <v>74</v>
      </c>
      <c r="H24" s="15">
        <v>22</v>
      </c>
      <c r="I24" s="4" t="s">
        <v>54</v>
      </c>
      <c r="J24" s="5" t="s">
        <v>54</v>
      </c>
      <c r="K24" s="6"/>
      <c r="L24" s="1">
        <v>1022</v>
      </c>
      <c r="M24" s="7" t="s">
        <v>324</v>
      </c>
      <c r="N24" s="8"/>
      <c r="O24" s="8">
        <v>8</v>
      </c>
      <c r="P24" s="9">
        <v>9</v>
      </c>
      <c r="Q24" s="8">
        <v>57</v>
      </c>
      <c r="R24" s="8">
        <v>57</v>
      </c>
      <c r="S24" s="9"/>
      <c r="T24" s="25"/>
    </row>
    <row r="25" spans="1:20" ht="42" customHeight="1">
      <c r="A25" s="23">
        <v>43274</v>
      </c>
      <c r="B25" s="13">
        <v>8</v>
      </c>
      <c r="C25" s="12">
        <v>23</v>
      </c>
      <c r="D25" s="4"/>
      <c r="E25" s="10">
        <v>0</v>
      </c>
      <c r="F25" s="39">
        <v>3</v>
      </c>
      <c r="G25" s="41" t="s">
        <v>74</v>
      </c>
      <c r="H25" s="15">
        <v>25</v>
      </c>
      <c r="I25" s="4" t="s">
        <v>67</v>
      </c>
      <c r="J25" s="5" t="s">
        <v>65</v>
      </c>
      <c r="K25" s="6"/>
      <c r="L25" s="1">
        <v>1024</v>
      </c>
      <c r="M25" s="7" t="s">
        <v>325</v>
      </c>
      <c r="N25" s="8"/>
      <c r="O25" s="8">
        <v>11</v>
      </c>
      <c r="P25" s="9">
        <v>7</v>
      </c>
      <c r="Q25" s="8">
        <v>45</v>
      </c>
      <c r="R25" s="8">
        <v>28</v>
      </c>
      <c r="S25" s="9"/>
      <c r="T25" s="25"/>
    </row>
    <row r="26" spans="1:20" ht="42" customHeight="1">
      <c r="A26" s="23">
        <v>43275</v>
      </c>
      <c r="B26" s="13">
        <v>6</v>
      </c>
      <c r="C26" s="12">
        <v>20</v>
      </c>
      <c r="D26" s="4" t="s">
        <v>326</v>
      </c>
      <c r="E26" s="10">
        <v>1</v>
      </c>
      <c r="F26" s="39">
        <v>2</v>
      </c>
      <c r="G26" s="41" t="s">
        <v>69</v>
      </c>
      <c r="H26" s="15">
        <v>19</v>
      </c>
      <c r="I26" s="4" t="s">
        <v>67</v>
      </c>
      <c r="J26" s="5" t="s">
        <v>54</v>
      </c>
      <c r="K26" s="6"/>
      <c r="L26" s="1">
        <v>1024</v>
      </c>
      <c r="M26" s="7" t="s">
        <v>327</v>
      </c>
      <c r="N26" s="8"/>
      <c r="O26" s="8">
        <v>6</v>
      </c>
      <c r="P26" s="9">
        <v>4</v>
      </c>
      <c r="Q26" s="8">
        <v>71</v>
      </c>
      <c r="R26" s="8">
        <v>62</v>
      </c>
      <c r="S26" s="9" t="s">
        <v>56</v>
      </c>
      <c r="T26" s="25"/>
    </row>
    <row r="27" spans="1:20" ht="42" customHeight="1">
      <c r="A27" s="23">
        <v>43276</v>
      </c>
      <c r="B27" s="13">
        <v>14</v>
      </c>
      <c r="C27" s="12">
        <v>23</v>
      </c>
      <c r="D27" s="4" t="s">
        <v>328</v>
      </c>
      <c r="E27" s="10">
        <v>6.5</v>
      </c>
      <c r="F27" s="39">
        <v>3</v>
      </c>
      <c r="G27" s="41" t="s">
        <v>64</v>
      </c>
      <c r="H27" s="15">
        <v>23</v>
      </c>
      <c r="I27" s="4" t="s">
        <v>58</v>
      </c>
      <c r="J27" s="5" t="s">
        <v>54</v>
      </c>
      <c r="K27" s="6"/>
      <c r="L27" s="1">
        <v>1021</v>
      </c>
      <c r="M27" s="7" t="s">
        <v>329</v>
      </c>
      <c r="N27" s="8"/>
      <c r="O27" s="8">
        <v>7</v>
      </c>
      <c r="P27" s="9">
        <v>12</v>
      </c>
      <c r="Q27" s="8">
        <v>65</v>
      </c>
      <c r="R27" s="8">
        <v>42</v>
      </c>
      <c r="S27" s="9" t="s">
        <v>56</v>
      </c>
      <c r="T27" s="25"/>
    </row>
    <row r="28" spans="1:20" ht="42" customHeight="1">
      <c r="A28" s="23">
        <v>43277</v>
      </c>
      <c r="B28" s="13">
        <v>11</v>
      </c>
      <c r="C28" s="12">
        <v>22</v>
      </c>
      <c r="D28" s="4"/>
      <c r="E28" s="10">
        <v>0</v>
      </c>
      <c r="F28" s="39">
        <v>3</v>
      </c>
      <c r="G28" s="41" t="s">
        <v>64</v>
      </c>
      <c r="H28" s="15">
        <v>22</v>
      </c>
      <c r="I28" s="4" t="s">
        <v>54</v>
      </c>
      <c r="J28" s="5" t="s">
        <v>54</v>
      </c>
      <c r="K28" s="6"/>
      <c r="L28" s="1">
        <v>1012</v>
      </c>
      <c r="M28" s="7" t="s">
        <v>330</v>
      </c>
      <c r="N28" s="8"/>
      <c r="O28" s="8">
        <v>4</v>
      </c>
      <c r="P28" s="9">
        <v>9</v>
      </c>
      <c r="Q28" s="8">
        <v>74</v>
      </c>
      <c r="R28" s="8">
        <v>72</v>
      </c>
      <c r="S28" s="9"/>
      <c r="T28" s="25"/>
    </row>
    <row r="29" spans="1:20" ht="42" customHeight="1">
      <c r="A29" s="23">
        <v>43278</v>
      </c>
      <c r="B29" s="13">
        <v>15</v>
      </c>
      <c r="C29" s="12">
        <v>26</v>
      </c>
      <c r="D29" s="4" t="s">
        <v>331</v>
      </c>
      <c r="E29" s="10">
        <v>3.5</v>
      </c>
      <c r="F29" s="39">
        <v>4</v>
      </c>
      <c r="G29" s="41" t="s">
        <v>57</v>
      </c>
      <c r="H29" s="15">
        <v>37</v>
      </c>
      <c r="I29" s="4" t="s">
        <v>54</v>
      </c>
      <c r="J29" s="5" t="s">
        <v>54</v>
      </c>
      <c r="K29" s="6"/>
      <c r="L29" s="1">
        <v>1010</v>
      </c>
      <c r="M29" s="7" t="s">
        <v>332</v>
      </c>
      <c r="N29" s="8"/>
      <c r="O29" s="8">
        <v>9</v>
      </c>
      <c r="P29" s="9">
        <v>13</v>
      </c>
      <c r="Q29" s="8">
        <v>55</v>
      </c>
      <c r="R29" s="8">
        <v>39</v>
      </c>
      <c r="S29" s="9" t="s">
        <v>56</v>
      </c>
      <c r="T29" s="25"/>
    </row>
    <row r="30" spans="1:20" ht="42" customHeight="1">
      <c r="A30" s="23">
        <v>43279</v>
      </c>
      <c r="B30" s="13">
        <v>15</v>
      </c>
      <c r="C30" s="12">
        <v>22</v>
      </c>
      <c r="D30" s="4" t="s">
        <v>333</v>
      </c>
      <c r="E30" s="10">
        <v>6.8</v>
      </c>
      <c r="F30" s="39">
        <v>4</v>
      </c>
      <c r="G30" s="41" t="s">
        <v>57</v>
      </c>
      <c r="H30" s="15">
        <v>31</v>
      </c>
      <c r="I30" s="4" t="s">
        <v>54</v>
      </c>
      <c r="J30" s="5" t="s">
        <v>60</v>
      </c>
      <c r="K30" s="6"/>
      <c r="L30" s="1">
        <v>1013</v>
      </c>
      <c r="M30" s="7" t="s">
        <v>334</v>
      </c>
      <c r="N30" s="8"/>
      <c r="O30" s="8">
        <v>4</v>
      </c>
      <c r="P30" s="9">
        <v>12</v>
      </c>
      <c r="Q30" s="8">
        <v>69</v>
      </c>
      <c r="R30" s="8">
        <v>75</v>
      </c>
      <c r="S30" s="9" t="s">
        <v>56</v>
      </c>
      <c r="T30" s="25"/>
    </row>
    <row r="31" spans="1:20" ht="42" customHeight="1">
      <c r="A31" s="23">
        <v>43280</v>
      </c>
      <c r="B31" s="13">
        <v>12</v>
      </c>
      <c r="C31" s="12">
        <v>20</v>
      </c>
      <c r="D31" s="4" t="s">
        <v>335</v>
      </c>
      <c r="E31" s="10">
        <v>1</v>
      </c>
      <c r="F31" s="39">
        <v>3</v>
      </c>
      <c r="G31" s="41" t="s">
        <v>57</v>
      </c>
      <c r="H31" s="15">
        <v>24</v>
      </c>
      <c r="I31" s="4" t="s">
        <v>58</v>
      </c>
      <c r="J31" s="5" t="s">
        <v>54</v>
      </c>
      <c r="K31" s="6"/>
      <c r="L31" s="1">
        <v>1011</v>
      </c>
      <c r="M31" s="7" t="s">
        <v>336</v>
      </c>
      <c r="N31" s="8"/>
      <c r="O31" s="8">
        <v>5</v>
      </c>
      <c r="P31" s="9">
        <v>10</v>
      </c>
      <c r="Q31" s="8">
        <v>65</v>
      </c>
      <c r="R31" s="8">
        <v>69</v>
      </c>
      <c r="S31" s="9" t="s">
        <v>56</v>
      </c>
      <c r="T31" s="25"/>
    </row>
    <row r="32" spans="1:20" ht="42" customHeight="1">
      <c r="A32" s="23">
        <v>43281</v>
      </c>
      <c r="B32" s="13">
        <v>10</v>
      </c>
      <c r="C32" s="12">
        <v>21</v>
      </c>
      <c r="D32" s="4"/>
      <c r="E32" s="10">
        <v>0</v>
      </c>
      <c r="F32" s="39">
        <v>4</v>
      </c>
      <c r="G32" s="41" t="s">
        <v>55</v>
      </c>
      <c r="H32" s="15">
        <v>37</v>
      </c>
      <c r="I32" s="4" t="s">
        <v>67</v>
      </c>
      <c r="J32" s="5" t="s">
        <v>65</v>
      </c>
      <c r="K32" s="6"/>
      <c r="L32" s="1">
        <v>1009</v>
      </c>
      <c r="M32" s="7" t="s">
        <v>337</v>
      </c>
      <c r="N32" s="8"/>
      <c r="O32" s="8">
        <v>12</v>
      </c>
      <c r="P32" s="9">
        <v>8</v>
      </c>
      <c r="Q32" s="8">
        <v>45</v>
      </c>
      <c r="R32" s="8">
        <v>25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15.35</v>
      </c>
      <c r="E100" s="83" t="s">
        <v>31</v>
      </c>
      <c r="F100" s="83"/>
      <c r="G100" s="83"/>
      <c r="H100" s="83"/>
      <c r="I100" s="17">
        <f>SUM(E3:E33)</f>
        <v>92.3</v>
      </c>
      <c r="J100" s="83" t="s">
        <v>38</v>
      </c>
      <c r="K100" s="83"/>
      <c r="L100" s="18">
        <f>SUM(O3:O33)</f>
        <v>159</v>
      </c>
    </row>
    <row r="101" spans="1:12" ht="30" customHeight="1">
      <c r="A101" s="83" t="s">
        <v>27</v>
      </c>
      <c r="B101" s="83"/>
      <c r="C101" s="83"/>
      <c r="D101" s="16">
        <f>AVERAGE(B3:B33)</f>
        <v>10.633333333333333</v>
      </c>
      <c r="E101" s="83" t="s">
        <v>32</v>
      </c>
      <c r="F101" s="83"/>
      <c r="G101" s="83"/>
      <c r="H101" s="83"/>
      <c r="I101" s="17">
        <f>AVERAGE(E3:E33)</f>
        <v>3.0766666666666667</v>
      </c>
      <c r="J101" s="83" t="s">
        <v>39</v>
      </c>
      <c r="K101" s="83"/>
      <c r="L101" s="18">
        <f>COUNTIF(R3:R33,"&lt;31")</f>
        <v>3</v>
      </c>
    </row>
    <row r="102" spans="1:12" ht="30" customHeight="1">
      <c r="A102" s="83" t="s">
        <v>28</v>
      </c>
      <c r="B102" s="83"/>
      <c r="C102" s="83"/>
      <c r="D102" s="16">
        <f>AVERAGE(C3:C33)</f>
        <v>20.066666666666666</v>
      </c>
      <c r="E102" s="83" t="s">
        <v>33</v>
      </c>
      <c r="F102" s="83"/>
      <c r="G102" s="83"/>
      <c r="H102" s="83"/>
      <c r="I102" s="17">
        <f>MAX(E3:E33)</f>
        <v>13</v>
      </c>
      <c r="J102" s="83" t="s">
        <v>41</v>
      </c>
      <c r="K102" s="83"/>
      <c r="L102" s="18">
        <f>COUNTIF(C3:C33,"&gt;19")</f>
        <v>19</v>
      </c>
    </row>
    <row r="103" spans="1:12" ht="30" customHeight="1">
      <c r="A103" s="83" t="s">
        <v>23</v>
      </c>
      <c r="B103" s="83"/>
      <c r="C103" s="83"/>
      <c r="D103" s="18">
        <f>MAX(B3:B33,C3:C33)</f>
        <v>28</v>
      </c>
      <c r="E103" s="83" t="s">
        <v>34</v>
      </c>
      <c r="F103" s="83"/>
      <c r="G103" s="83"/>
      <c r="H103" s="83"/>
      <c r="I103" s="18">
        <f>COUNTA(S3:S33)</f>
        <v>18</v>
      </c>
      <c r="J103" s="83" t="s">
        <v>37</v>
      </c>
      <c r="K103" s="83"/>
      <c r="L103" s="18">
        <f>COUNTA(N3:N33)</f>
        <v>4</v>
      </c>
    </row>
    <row r="104" spans="1:12" ht="30" customHeight="1">
      <c r="A104" s="83" t="s">
        <v>24</v>
      </c>
      <c r="B104" s="83"/>
      <c r="C104" s="83"/>
      <c r="D104" s="18">
        <f>MIN(B3:B33,C3:C33)</f>
        <v>4</v>
      </c>
      <c r="E104" s="83" t="s">
        <v>35</v>
      </c>
      <c r="F104" s="83"/>
      <c r="G104" s="83"/>
      <c r="H104" s="83"/>
      <c r="I104" s="18">
        <f>COUNTIF(S3:S33,"R")</f>
        <v>18</v>
      </c>
      <c r="J104" s="83" t="s">
        <v>45</v>
      </c>
      <c r="K104" s="83"/>
      <c r="L104" s="43">
        <f>AVERAGE(F3:F33)</f>
        <v>2.8333333333333335</v>
      </c>
    </row>
    <row r="105" spans="1:12" ht="30" customHeight="1">
      <c r="A105" s="83" t="s">
        <v>26</v>
      </c>
      <c r="B105" s="83"/>
      <c r="C105" s="83"/>
      <c r="D105" s="18">
        <f>MAX(B3:B33)</f>
        <v>15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24.3</v>
      </c>
    </row>
    <row r="106" spans="1:12" ht="30" customHeight="1">
      <c r="A106" s="83" t="s">
        <v>25</v>
      </c>
      <c r="B106" s="83"/>
      <c r="C106" s="83"/>
      <c r="D106" s="18">
        <f>MIN(C3:C33)</f>
        <v>13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37</v>
      </c>
      <c r="J107" s="83" t="s">
        <v>48</v>
      </c>
      <c r="K107" s="83"/>
      <c r="L107" s="19">
        <v>92.3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1024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2</v>
      </c>
      <c r="E109" s="83" t="s">
        <v>44</v>
      </c>
      <c r="F109" s="83"/>
      <c r="G109" s="83"/>
      <c r="H109" s="83"/>
      <c r="I109" s="18">
        <f>MIN(L3:L33)</f>
        <v>993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43282</v>
      </c>
      <c r="B3" s="13">
        <v>12</v>
      </c>
      <c r="C3" s="12">
        <v>26</v>
      </c>
      <c r="D3" s="4"/>
      <c r="E3" s="10">
        <v>0</v>
      </c>
      <c r="F3" s="39">
        <v>4</v>
      </c>
      <c r="G3" s="41" t="s">
        <v>55</v>
      </c>
      <c r="H3" s="15">
        <v>32</v>
      </c>
      <c r="I3" s="4" t="s">
        <v>67</v>
      </c>
      <c r="J3" s="5" t="s">
        <v>65</v>
      </c>
      <c r="K3" s="6"/>
      <c r="L3" s="1">
        <v>1006</v>
      </c>
      <c r="M3" s="7" t="s">
        <v>338</v>
      </c>
      <c r="N3" s="8"/>
      <c r="O3" s="8">
        <v>13</v>
      </c>
      <c r="P3" s="9">
        <v>10</v>
      </c>
      <c r="Q3" s="8">
        <v>45</v>
      </c>
      <c r="R3" s="20">
        <v>21</v>
      </c>
      <c r="S3" s="48"/>
      <c r="T3" s="24"/>
    </row>
    <row r="4" spans="1:20" ht="42" customHeight="1">
      <c r="A4" s="23">
        <v>43283</v>
      </c>
      <c r="B4" s="13">
        <v>13</v>
      </c>
      <c r="C4" s="12">
        <v>24</v>
      </c>
      <c r="D4" s="4" t="s">
        <v>339</v>
      </c>
      <c r="E4" s="10">
        <v>1.2</v>
      </c>
      <c r="F4" s="39">
        <v>3</v>
      </c>
      <c r="G4" s="41" t="s">
        <v>57</v>
      </c>
      <c r="H4" s="15">
        <v>25</v>
      </c>
      <c r="I4" s="4" t="s">
        <v>54</v>
      </c>
      <c r="J4" s="5" t="s">
        <v>54</v>
      </c>
      <c r="K4" s="6"/>
      <c r="L4" s="1">
        <v>1009</v>
      </c>
      <c r="M4" s="7" t="s">
        <v>340</v>
      </c>
      <c r="N4" s="8"/>
      <c r="O4" s="8">
        <v>7</v>
      </c>
      <c r="P4" s="9">
        <v>11</v>
      </c>
      <c r="Q4" s="8">
        <v>55</v>
      </c>
      <c r="R4" s="8">
        <v>55</v>
      </c>
      <c r="S4" s="9" t="s">
        <v>56</v>
      </c>
      <c r="T4" s="25"/>
    </row>
    <row r="5" spans="1:20" ht="42" customHeight="1">
      <c r="A5" s="23">
        <v>43284</v>
      </c>
      <c r="B5" s="13">
        <v>13</v>
      </c>
      <c r="C5" s="12">
        <v>20</v>
      </c>
      <c r="D5" s="4" t="s">
        <v>339</v>
      </c>
      <c r="E5" s="10">
        <v>1</v>
      </c>
      <c r="F5" s="39">
        <v>3</v>
      </c>
      <c r="G5" s="41" t="s">
        <v>74</v>
      </c>
      <c r="H5" s="15">
        <v>29</v>
      </c>
      <c r="I5" s="4" t="s">
        <v>54</v>
      </c>
      <c r="J5" s="5" t="s">
        <v>54</v>
      </c>
      <c r="K5" s="6"/>
      <c r="L5" s="1">
        <v>1018</v>
      </c>
      <c r="M5" s="7" t="s">
        <v>341</v>
      </c>
      <c r="N5" s="8"/>
      <c r="O5" s="8">
        <v>7</v>
      </c>
      <c r="P5" s="9">
        <v>10</v>
      </c>
      <c r="Q5" s="8">
        <v>61</v>
      </c>
      <c r="R5" s="8">
        <v>42</v>
      </c>
      <c r="S5" s="9" t="s">
        <v>56</v>
      </c>
      <c r="T5" s="25"/>
    </row>
    <row r="6" spans="1:20" ht="42" customHeight="1">
      <c r="A6" s="23">
        <v>43285</v>
      </c>
      <c r="B6" s="13">
        <v>11</v>
      </c>
      <c r="C6" s="12">
        <v>24</v>
      </c>
      <c r="D6" s="4"/>
      <c r="E6" s="10">
        <v>0</v>
      </c>
      <c r="F6" s="39">
        <v>4</v>
      </c>
      <c r="G6" s="41" t="s">
        <v>57</v>
      </c>
      <c r="H6" s="15">
        <v>31</v>
      </c>
      <c r="I6" s="4" t="s">
        <v>67</v>
      </c>
      <c r="J6" s="5" t="s">
        <v>54</v>
      </c>
      <c r="K6" s="6"/>
      <c r="L6" s="1">
        <v>1015</v>
      </c>
      <c r="M6" s="7" t="s">
        <v>342</v>
      </c>
      <c r="N6" s="8"/>
      <c r="O6" s="8">
        <v>9</v>
      </c>
      <c r="P6" s="9">
        <v>8</v>
      </c>
      <c r="Q6" s="8">
        <v>49</v>
      </c>
      <c r="R6" s="8">
        <v>38</v>
      </c>
      <c r="S6" s="9"/>
      <c r="T6" s="25"/>
    </row>
    <row r="7" spans="1:20" ht="42" customHeight="1">
      <c r="A7" s="23">
        <v>43286</v>
      </c>
      <c r="B7" s="13">
        <v>17</v>
      </c>
      <c r="C7" s="12">
        <v>23</v>
      </c>
      <c r="D7" s="4"/>
      <c r="E7" s="10">
        <v>0</v>
      </c>
      <c r="F7" s="39">
        <v>4</v>
      </c>
      <c r="G7" s="41" t="s">
        <v>55</v>
      </c>
      <c r="H7" s="15">
        <v>38</v>
      </c>
      <c r="I7" s="4" t="s">
        <v>54</v>
      </c>
      <c r="J7" s="5" t="s">
        <v>54</v>
      </c>
      <c r="K7" s="6"/>
      <c r="L7" s="1">
        <v>1011</v>
      </c>
      <c r="M7" s="7" t="s">
        <v>343</v>
      </c>
      <c r="N7" s="8"/>
      <c r="O7" s="8">
        <v>6</v>
      </c>
      <c r="P7" s="9">
        <v>16</v>
      </c>
      <c r="Q7" s="8">
        <v>65</v>
      </c>
      <c r="R7" s="8">
        <v>69</v>
      </c>
      <c r="S7" s="9"/>
      <c r="T7" s="25"/>
    </row>
    <row r="8" spans="1:20" ht="42" customHeight="1">
      <c r="A8" s="23">
        <v>43287</v>
      </c>
      <c r="B8" s="13">
        <v>10</v>
      </c>
      <c r="C8" s="12">
        <v>19</v>
      </c>
      <c r="D8" s="4" t="s">
        <v>344</v>
      </c>
      <c r="E8" s="10">
        <v>5</v>
      </c>
      <c r="F8" s="39">
        <v>4</v>
      </c>
      <c r="G8" s="41" t="s">
        <v>66</v>
      </c>
      <c r="H8" s="15">
        <v>39</v>
      </c>
      <c r="I8" s="4" t="s">
        <v>58</v>
      </c>
      <c r="J8" s="5" t="s">
        <v>54</v>
      </c>
      <c r="K8" s="6"/>
      <c r="L8" s="1">
        <v>1008</v>
      </c>
      <c r="M8" s="7" t="s">
        <v>345</v>
      </c>
      <c r="N8" s="8"/>
      <c r="O8" s="8">
        <v>6</v>
      </c>
      <c r="P8" s="9">
        <v>8</v>
      </c>
      <c r="Q8" s="8">
        <v>55</v>
      </c>
      <c r="R8" s="8">
        <v>65</v>
      </c>
      <c r="S8" s="9" t="s">
        <v>56</v>
      </c>
      <c r="T8" s="25"/>
    </row>
    <row r="9" spans="1:20" ht="42" customHeight="1">
      <c r="A9" s="23">
        <v>43288</v>
      </c>
      <c r="B9" s="13">
        <v>9</v>
      </c>
      <c r="C9" s="12">
        <v>17</v>
      </c>
      <c r="D9" s="4"/>
      <c r="E9" s="10">
        <v>0</v>
      </c>
      <c r="F9" s="39">
        <v>3</v>
      </c>
      <c r="G9" s="41" t="s">
        <v>57</v>
      </c>
      <c r="H9" s="15">
        <v>23</v>
      </c>
      <c r="I9" s="4" t="s">
        <v>54</v>
      </c>
      <c r="J9" s="5" t="s">
        <v>54</v>
      </c>
      <c r="K9" s="6"/>
      <c r="L9" s="1">
        <v>1018</v>
      </c>
      <c r="M9" s="7" t="s">
        <v>346</v>
      </c>
      <c r="N9" s="8"/>
      <c r="O9" s="8">
        <v>7</v>
      </c>
      <c r="P9" s="9">
        <v>7</v>
      </c>
      <c r="Q9" s="8">
        <v>65</v>
      </c>
      <c r="R9" s="8">
        <v>55</v>
      </c>
      <c r="S9" s="9"/>
      <c r="T9" s="25"/>
    </row>
    <row r="10" spans="1:20" ht="42" customHeight="1">
      <c r="A10" s="23">
        <v>43289</v>
      </c>
      <c r="B10" s="13">
        <v>9</v>
      </c>
      <c r="C10" s="12">
        <v>13</v>
      </c>
      <c r="D10" s="4" t="s">
        <v>82</v>
      </c>
      <c r="E10" s="10">
        <v>6.5</v>
      </c>
      <c r="F10" s="39">
        <v>3</v>
      </c>
      <c r="G10" s="41" t="s">
        <v>57</v>
      </c>
      <c r="H10" s="15">
        <v>22</v>
      </c>
      <c r="I10" s="4" t="s">
        <v>58</v>
      </c>
      <c r="J10" s="5" t="s">
        <v>58</v>
      </c>
      <c r="K10" s="6"/>
      <c r="L10" s="1">
        <v>1017</v>
      </c>
      <c r="M10" s="7" t="s">
        <v>349</v>
      </c>
      <c r="N10" s="8"/>
      <c r="O10" s="8"/>
      <c r="P10" s="9">
        <v>7</v>
      </c>
      <c r="Q10" s="8">
        <v>91</v>
      </c>
      <c r="R10" s="8">
        <v>99</v>
      </c>
      <c r="S10" s="9" t="s">
        <v>56</v>
      </c>
      <c r="T10" s="25"/>
    </row>
    <row r="11" spans="1:20" ht="42" customHeight="1">
      <c r="A11" s="23">
        <v>43290</v>
      </c>
      <c r="B11" s="13">
        <v>10</v>
      </c>
      <c r="C11" s="12">
        <v>20</v>
      </c>
      <c r="D11" s="4" t="s">
        <v>347</v>
      </c>
      <c r="E11" s="10">
        <v>1</v>
      </c>
      <c r="F11" s="39">
        <v>3</v>
      </c>
      <c r="G11" s="41" t="s">
        <v>57</v>
      </c>
      <c r="H11" s="15">
        <v>28</v>
      </c>
      <c r="I11" s="4" t="s">
        <v>58</v>
      </c>
      <c r="J11" s="5" t="s">
        <v>60</v>
      </c>
      <c r="K11" s="6"/>
      <c r="L11" s="1">
        <v>1015</v>
      </c>
      <c r="M11" s="7" t="s">
        <v>348</v>
      </c>
      <c r="N11" s="8"/>
      <c r="O11" s="8">
        <v>3</v>
      </c>
      <c r="P11" s="9">
        <v>8</v>
      </c>
      <c r="Q11" s="8">
        <v>79</v>
      </c>
      <c r="R11" s="8">
        <v>76</v>
      </c>
      <c r="S11" s="9" t="s">
        <v>56</v>
      </c>
      <c r="T11" s="25"/>
    </row>
    <row r="12" spans="1:20" ht="42" customHeight="1">
      <c r="A12" s="23">
        <v>43291</v>
      </c>
      <c r="B12" s="13">
        <v>11</v>
      </c>
      <c r="C12" s="12">
        <v>25</v>
      </c>
      <c r="D12" s="4"/>
      <c r="E12" s="10">
        <v>0</v>
      </c>
      <c r="F12" s="39">
        <v>4</v>
      </c>
      <c r="G12" s="41" t="s">
        <v>55</v>
      </c>
      <c r="H12" s="15">
        <v>38</v>
      </c>
      <c r="I12" s="4" t="s">
        <v>54</v>
      </c>
      <c r="J12" s="5" t="s">
        <v>54</v>
      </c>
      <c r="K12" s="6"/>
      <c r="L12" s="1">
        <v>1010</v>
      </c>
      <c r="M12" s="7" t="s">
        <v>280</v>
      </c>
      <c r="N12" s="8"/>
      <c r="O12" s="8">
        <v>6</v>
      </c>
      <c r="P12" s="9">
        <v>8</v>
      </c>
      <c r="Q12" s="8">
        <v>54</v>
      </c>
      <c r="R12" s="8">
        <v>65</v>
      </c>
      <c r="S12" s="9"/>
      <c r="T12" s="25"/>
    </row>
    <row r="13" spans="1:20" ht="42" customHeight="1">
      <c r="A13" s="23">
        <v>43292</v>
      </c>
      <c r="B13" s="13">
        <v>8</v>
      </c>
      <c r="C13" s="12">
        <v>18</v>
      </c>
      <c r="D13" s="4"/>
      <c r="E13" s="10">
        <v>0</v>
      </c>
      <c r="F13" s="39">
        <v>3</v>
      </c>
      <c r="G13" s="41" t="s">
        <v>74</v>
      </c>
      <c r="H13" s="15">
        <v>20</v>
      </c>
      <c r="I13" s="4" t="s">
        <v>54</v>
      </c>
      <c r="J13" s="5" t="s">
        <v>54</v>
      </c>
      <c r="K13" s="6"/>
      <c r="L13" s="1">
        <v>1024</v>
      </c>
      <c r="M13" s="7" t="s">
        <v>350</v>
      </c>
      <c r="N13" s="8"/>
      <c r="O13" s="8">
        <v>8</v>
      </c>
      <c r="P13" s="9">
        <v>6</v>
      </c>
      <c r="Q13" s="8">
        <v>72</v>
      </c>
      <c r="R13" s="8">
        <v>71</v>
      </c>
      <c r="S13" s="9"/>
      <c r="T13" s="25"/>
    </row>
    <row r="14" spans="1:20" ht="42" customHeight="1">
      <c r="A14" s="23">
        <v>43293</v>
      </c>
      <c r="B14" s="13">
        <v>6</v>
      </c>
      <c r="C14" s="12">
        <v>19</v>
      </c>
      <c r="D14" s="4"/>
      <c r="E14" s="10">
        <v>0</v>
      </c>
      <c r="F14" s="39">
        <v>2</v>
      </c>
      <c r="G14" s="41" t="s">
        <v>74</v>
      </c>
      <c r="H14" s="15">
        <v>19</v>
      </c>
      <c r="I14" s="4" t="s">
        <v>67</v>
      </c>
      <c r="J14" s="5" t="s">
        <v>60</v>
      </c>
      <c r="K14" s="6"/>
      <c r="L14" s="1">
        <v>1026</v>
      </c>
      <c r="M14" s="7" t="s">
        <v>351</v>
      </c>
      <c r="N14" s="8"/>
      <c r="O14" s="8">
        <v>4</v>
      </c>
      <c r="P14" s="9">
        <v>4</v>
      </c>
      <c r="Q14" s="8">
        <v>49</v>
      </c>
      <c r="R14" s="8">
        <v>78</v>
      </c>
      <c r="S14" s="9"/>
      <c r="T14" s="25"/>
    </row>
    <row r="15" spans="1:20" ht="42" customHeight="1">
      <c r="A15" s="23">
        <v>43294</v>
      </c>
      <c r="B15" s="13">
        <v>4</v>
      </c>
      <c r="C15" s="12">
        <v>23</v>
      </c>
      <c r="D15" s="4"/>
      <c r="E15" s="10">
        <v>0</v>
      </c>
      <c r="F15" s="39">
        <v>2</v>
      </c>
      <c r="G15" s="41" t="s">
        <v>69</v>
      </c>
      <c r="H15" s="15">
        <v>18</v>
      </c>
      <c r="I15" s="4" t="s">
        <v>67</v>
      </c>
      <c r="J15" s="5" t="s">
        <v>65</v>
      </c>
      <c r="K15" s="6"/>
      <c r="L15" s="1">
        <v>1021</v>
      </c>
      <c r="M15" s="7" t="s">
        <v>354</v>
      </c>
      <c r="N15" s="8"/>
      <c r="O15" s="8">
        <v>13</v>
      </c>
      <c r="P15" s="9">
        <v>2</v>
      </c>
      <c r="Q15" s="8">
        <v>45</v>
      </c>
      <c r="R15" s="8">
        <v>15</v>
      </c>
      <c r="S15" s="9"/>
      <c r="T15" s="25"/>
    </row>
    <row r="16" spans="1:20" ht="42" customHeight="1">
      <c r="A16" s="23">
        <v>43295</v>
      </c>
      <c r="B16" s="13">
        <v>9</v>
      </c>
      <c r="C16" s="12">
        <v>25</v>
      </c>
      <c r="D16" s="4"/>
      <c r="E16" s="10">
        <v>0</v>
      </c>
      <c r="F16" s="39">
        <v>3</v>
      </c>
      <c r="G16" s="41" t="s">
        <v>64</v>
      </c>
      <c r="H16" s="15">
        <v>21</v>
      </c>
      <c r="I16" s="4" t="s">
        <v>67</v>
      </c>
      <c r="J16" s="5" t="s">
        <v>65</v>
      </c>
      <c r="K16" s="6"/>
      <c r="L16" s="1">
        <v>1013</v>
      </c>
      <c r="M16" s="7" t="s">
        <v>352</v>
      </c>
      <c r="N16" s="8"/>
      <c r="O16" s="8">
        <v>11</v>
      </c>
      <c r="P16" s="9">
        <v>8</v>
      </c>
      <c r="Q16" s="8">
        <v>41</v>
      </c>
      <c r="R16" s="8">
        <v>28</v>
      </c>
      <c r="S16" s="9"/>
      <c r="T16" s="25"/>
    </row>
    <row r="17" spans="1:20" ht="42" customHeight="1">
      <c r="A17" s="23">
        <v>43296</v>
      </c>
      <c r="B17" s="13">
        <v>13</v>
      </c>
      <c r="C17" s="12">
        <v>16</v>
      </c>
      <c r="D17" s="4" t="s">
        <v>59</v>
      </c>
      <c r="E17" s="10">
        <v>12</v>
      </c>
      <c r="F17" s="39">
        <v>2</v>
      </c>
      <c r="G17" s="41" t="s">
        <v>66</v>
      </c>
      <c r="H17" s="15">
        <v>19</v>
      </c>
      <c r="I17" s="4" t="s">
        <v>54</v>
      </c>
      <c r="J17" s="5" t="s">
        <v>60</v>
      </c>
      <c r="K17" s="6"/>
      <c r="L17" s="1">
        <v>1010</v>
      </c>
      <c r="M17" s="7" t="s">
        <v>353</v>
      </c>
      <c r="N17" s="8"/>
      <c r="O17" s="8">
        <v>0.5</v>
      </c>
      <c r="P17" s="9">
        <v>10</v>
      </c>
      <c r="Q17" s="8">
        <v>89</v>
      </c>
      <c r="R17" s="8">
        <v>97</v>
      </c>
      <c r="S17" s="9" t="s">
        <v>56</v>
      </c>
      <c r="T17" s="25"/>
    </row>
    <row r="18" spans="1:20" ht="42" customHeight="1">
      <c r="A18" s="23">
        <v>43297</v>
      </c>
      <c r="B18" s="13">
        <v>11</v>
      </c>
      <c r="C18" s="12">
        <v>19</v>
      </c>
      <c r="D18" s="4" t="s">
        <v>355</v>
      </c>
      <c r="E18" s="47">
        <v>25</v>
      </c>
      <c r="F18" s="39">
        <v>3</v>
      </c>
      <c r="G18" s="41" t="s">
        <v>66</v>
      </c>
      <c r="H18" s="15">
        <v>27</v>
      </c>
      <c r="I18" s="4" t="s">
        <v>58</v>
      </c>
      <c r="J18" s="5" t="s">
        <v>60</v>
      </c>
      <c r="K18" s="6"/>
      <c r="L18" s="1">
        <v>1015</v>
      </c>
      <c r="M18" s="7" t="s">
        <v>356</v>
      </c>
      <c r="N18" s="8" t="s">
        <v>61</v>
      </c>
      <c r="O18" s="8">
        <v>3</v>
      </c>
      <c r="P18" s="9">
        <v>9</v>
      </c>
      <c r="Q18" s="8">
        <v>79</v>
      </c>
      <c r="R18" s="8">
        <v>77</v>
      </c>
      <c r="S18" s="9" t="s">
        <v>56</v>
      </c>
      <c r="T18" s="25"/>
    </row>
    <row r="19" spans="1:20" ht="42" customHeight="1">
      <c r="A19" s="23">
        <v>17</v>
      </c>
      <c r="B19" s="13">
        <v>9</v>
      </c>
      <c r="C19" s="12">
        <v>18</v>
      </c>
      <c r="D19" s="4" t="s">
        <v>62</v>
      </c>
      <c r="E19" s="10">
        <v>0.6</v>
      </c>
      <c r="F19" s="39">
        <v>2</v>
      </c>
      <c r="G19" s="41" t="s">
        <v>74</v>
      </c>
      <c r="H19" s="15">
        <v>19</v>
      </c>
      <c r="I19" s="4" t="s">
        <v>58</v>
      </c>
      <c r="J19" s="5" t="s">
        <v>60</v>
      </c>
      <c r="K19" s="6"/>
      <c r="L19" s="1">
        <v>1019</v>
      </c>
      <c r="M19" s="7" t="s">
        <v>357</v>
      </c>
      <c r="N19" s="8"/>
      <c r="O19" s="8">
        <v>2</v>
      </c>
      <c r="P19" s="9">
        <v>7</v>
      </c>
      <c r="Q19" s="8">
        <v>81</v>
      </c>
      <c r="R19" s="8">
        <v>88</v>
      </c>
      <c r="S19" s="9" t="s">
        <v>56</v>
      </c>
      <c r="T19" s="25"/>
    </row>
    <row r="20" spans="1:18" ht="42" customHeight="1">
      <c r="A20" s="23">
        <v>43299</v>
      </c>
      <c r="B20" s="49">
        <v>10</v>
      </c>
      <c r="C20" s="50">
        <v>23</v>
      </c>
      <c r="E20" s="51">
        <v>0</v>
      </c>
      <c r="F20" s="52">
        <v>3</v>
      </c>
      <c r="G20" s="53" t="s">
        <v>74</v>
      </c>
      <c r="H20" s="54">
        <v>22</v>
      </c>
      <c r="I20" s="56" t="s">
        <v>54</v>
      </c>
      <c r="J20" s="57" t="s">
        <v>65</v>
      </c>
      <c r="L20" s="55">
        <v>1020</v>
      </c>
      <c r="M20" s="58" t="s">
        <v>358</v>
      </c>
      <c r="O20" s="59">
        <v>10</v>
      </c>
      <c r="P20" s="60">
        <v>8</v>
      </c>
      <c r="Q20" s="59">
        <v>51</v>
      </c>
      <c r="R20" s="59">
        <v>28</v>
      </c>
    </row>
    <row r="21" spans="1:20" ht="42" customHeight="1">
      <c r="A21" s="23">
        <v>43300</v>
      </c>
      <c r="B21" s="13">
        <v>13</v>
      </c>
      <c r="C21" s="12">
        <v>27</v>
      </c>
      <c r="D21" s="4" t="s">
        <v>333</v>
      </c>
      <c r="E21" s="10">
        <v>7.2</v>
      </c>
      <c r="F21" s="39">
        <v>3</v>
      </c>
      <c r="G21" s="41" t="s">
        <v>55</v>
      </c>
      <c r="H21" s="15">
        <v>26</v>
      </c>
      <c r="I21" s="4" t="s">
        <v>54</v>
      </c>
      <c r="J21" s="5" t="s">
        <v>54</v>
      </c>
      <c r="K21" s="6"/>
      <c r="L21" s="1">
        <v>1017</v>
      </c>
      <c r="M21" s="7" t="s">
        <v>359</v>
      </c>
      <c r="N21" s="8" t="s">
        <v>61</v>
      </c>
      <c r="O21" s="8">
        <v>6</v>
      </c>
      <c r="P21" s="9">
        <v>11</v>
      </c>
      <c r="Q21" s="8">
        <v>73</v>
      </c>
      <c r="R21" s="8">
        <v>65</v>
      </c>
      <c r="S21" s="9" t="s">
        <v>56</v>
      </c>
      <c r="T21" s="25"/>
    </row>
    <row r="22" spans="1:20" ht="42" customHeight="1">
      <c r="A22" s="23">
        <v>43301</v>
      </c>
      <c r="B22" s="13">
        <v>16</v>
      </c>
      <c r="C22" s="12">
        <v>26</v>
      </c>
      <c r="D22" s="4" t="s">
        <v>333</v>
      </c>
      <c r="E22" s="10">
        <v>9.1</v>
      </c>
      <c r="F22" s="39">
        <v>3</v>
      </c>
      <c r="G22" s="41" t="s">
        <v>57</v>
      </c>
      <c r="H22" s="15">
        <v>29</v>
      </c>
      <c r="I22" s="4" t="s">
        <v>54</v>
      </c>
      <c r="J22" s="5" t="s">
        <v>54</v>
      </c>
      <c r="K22" s="6"/>
      <c r="L22" s="1">
        <v>1018</v>
      </c>
      <c r="M22" s="7" t="s">
        <v>360</v>
      </c>
      <c r="N22" s="8" t="s">
        <v>61</v>
      </c>
      <c r="O22" s="8">
        <v>7</v>
      </c>
      <c r="P22" s="9">
        <v>14</v>
      </c>
      <c r="Q22" s="8">
        <v>67</v>
      </c>
      <c r="R22" s="8">
        <v>55</v>
      </c>
      <c r="S22" s="9" t="s">
        <v>56</v>
      </c>
      <c r="T22" s="25"/>
    </row>
    <row r="23" spans="1:20" ht="42" customHeight="1">
      <c r="A23" s="23">
        <v>43302</v>
      </c>
      <c r="B23" s="13">
        <v>10</v>
      </c>
      <c r="C23" s="12">
        <v>23</v>
      </c>
      <c r="D23" s="4"/>
      <c r="E23" s="10">
        <v>0</v>
      </c>
      <c r="F23" s="39">
        <v>3</v>
      </c>
      <c r="G23" s="41" t="s">
        <v>74</v>
      </c>
      <c r="H23" s="15">
        <v>22</v>
      </c>
      <c r="I23" s="4" t="s">
        <v>54</v>
      </c>
      <c r="J23" s="5" t="s">
        <v>54</v>
      </c>
      <c r="K23" s="6"/>
      <c r="L23" s="1">
        <v>1020</v>
      </c>
      <c r="M23" s="7" t="s">
        <v>361</v>
      </c>
      <c r="N23" s="8"/>
      <c r="O23" s="8">
        <v>8</v>
      </c>
      <c r="P23" s="9">
        <v>8</v>
      </c>
      <c r="Q23" s="8">
        <v>57</v>
      </c>
      <c r="R23" s="8">
        <v>39</v>
      </c>
      <c r="S23" s="9"/>
      <c r="T23" s="25"/>
    </row>
    <row r="24" spans="1:20" ht="42" customHeight="1">
      <c r="A24" s="23">
        <v>43303</v>
      </c>
      <c r="B24" s="13">
        <v>7</v>
      </c>
      <c r="C24" s="12">
        <v>21</v>
      </c>
      <c r="D24" s="4"/>
      <c r="E24" s="10">
        <v>0</v>
      </c>
      <c r="F24" s="39">
        <v>2</v>
      </c>
      <c r="G24" s="41" t="s">
        <v>74</v>
      </c>
      <c r="H24" s="15">
        <v>12</v>
      </c>
      <c r="I24" s="4" t="s">
        <v>54</v>
      </c>
      <c r="J24" s="5" t="s">
        <v>65</v>
      </c>
      <c r="K24" s="6"/>
      <c r="L24" s="1">
        <v>1018</v>
      </c>
      <c r="M24" s="7" t="s">
        <v>362</v>
      </c>
      <c r="N24" s="8"/>
      <c r="O24" s="8">
        <v>11</v>
      </c>
      <c r="P24" s="9">
        <v>5</v>
      </c>
      <c r="Q24" s="8">
        <v>54</v>
      </c>
      <c r="R24" s="8">
        <v>25</v>
      </c>
      <c r="S24" s="9"/>
      <c r="T24" s="25"/>
    </row>
    <row r="25" spans="1:20" ht="42" customHeight="1">
      <c r="A25" s="23">
        <v>43304</v>
      </c>
      <c r="B25" s="13">
        <v>8</v>
      </c>
      <c r="C25" s="12">
        <v>23</v>
      </c>
      <c r="D25" s="4"/>
      <c r="E25" s="10">
        <v>0</v>
      </c>
      <c r="F25" s="39">
        <v>2</v>
      </c>
      <c r="G25" s="41" t="s">
        <v>74</v>
      </c>
      <c r="H25" s="15">
        <v>19</v>
      </c>
      <c r="I25" s="4" t="s">
        <v>54</v>
      </c>
      <c r="J25" s="5" t="s">
        <v>65</v>
      </c>
      <c r="K25" s="6"/>
      <c r="L25" s="1">
        <v>1015</v>
      </c>
      <c r="M25" s="7" t="s">
        <v>363</v>
      </c>
      <c r="N25" s="8"/>
      <c r="O25" s="8">
        <v>11</v>
      </c>
      <c r="P25" s="9">
        <v>7</v>
      </c>
      <c r="Q25" s="8">
        <v>52</v>
      </c>
      <c r="R25" s="8">
        <v>29</v>
      </c>
      <c r="S25" s="9"/>
      <c r="T25" s="25"/>
    </row>
    <row r="26" spans="1:20" ht="42" customHeight="1">
      <c r="A26" s="23">
        <v>43305</v>
      </c>
      <c r="B26" s="13">
        <v>9</v>
      </c>
      <c r="C26" s="12">
        <v>25</v>
      </c>
      <c r="D26" s="4"/>
      <c r="E26" s="10">
        <v>0</v>
      </c>
      <c r="F26" s="39">
        <v>3</v>
      </c>
      <c r="G26" s="41" t="s">
        <v>55</v>
      </c>
      <c r="H26" s="15">
        <v>22</v>
      </c>
      <c r="I26" s="4" t="s">
        <v>54</v>
      </c>
      <c r="J26" s="5" t="s">
        <v>54</v>
      </c>
      <c r="K26" s="6"/>
      <c r="L26" s="1">
        <v>1009</v>
      </c>
      <c r="M26" s="7" t="s">
        <v>364</v>
      </c>
      <c r="N26" s="8"/>
      <c r="O26" s="8">
        <v>8</v>
      </c>
      <c r="P26" s="9">
        <v>7</v>
      </c>
      <c r="Q26" s="8">
        <v>59</v>
      </c>
      <c r="R26" s="8">
        <v>46</v>
      </c>
      <c r="S26" s="9"/>
      <c r="T26" s="25"/>
    </row>
    <row r="27" spans="1:20" ht="42" customHeight="1">
      <c r="A27" s="23">
        <v>43306</v>
      </c>
      <c r="B27" s="13">
        <v>11</v>
      </c>
      <c r="C27" s="12">
        <v>23</v>
      </c>
      <c r="D27" s="4" t="s">
        <v>62</v>
      </c>
      <c r="E27" s="10">
        <v>0.2</v>
      </c>
      <c r="F27" s="39">
        <v>3</v>
      </c>
      <c r="G27" s="41" t="s">
        <v>64</v>
      </c>
      <c r="H27" s="15">
        <v>21</v>
      </c>
      <c r="I27" s="4" t="s">
        <v>54</v>
      </c>
      <c r="J27" s="5" t="s">
        <v>54</v>
      </c>
      <c r="K27" s="6"/>
      <c r="L27" s="1">
        <v>1012</v>
      </c>
      <c r="M27" s="7" t="s">
        <v>366</v>
      </c>
      <c r="N27" s="8"/>
      <c r="O27" s="8">
        <v>6</v>
      </c>
      <c r="P27" s="9">
        <v>9</v>
      </c>
      <c r="Q27" s="8">
        <v>56</v>
      </c>
      <c r="R27" s="8">
        <v>62</v>
      </c>
      <c r="S27" s="9"/>
      <c r="T27" s="25"/>
    </row>
    <row r="28" spans="1:20" ht="42" customHeight="1">
      <c r="A28" s="23">
        <v>43307</v>
      </c>
      <c r="B28" s="13">
        <v>12</v>
      </c>
      <c r="C28" s="12">
        <v>21</v>
      </c>
      <c r="D28" s="4" t="s">
        <v>365</v>
      </c>
      <c r="E28" s="10">
        <v>11</v>
      </c>
      <c r="F28" s="39">
        <v>4</v>
      </c>
      <c r="G28" s="41" t="s">
        <v>55</v>
      </c>
      <c r="H28" s="15">
        <v>34</v>
      </c>
      <c r="I28" s="4" t="s">
        <v>54</v>
      </c>
      <c r="J28" s="5" t="s">
        <v>54</v>
      </c>
      <c r="K28" s="6"/>
      <c r="L28" s="1">
        <v>1010</v>
      </c>
      <c r="M28" s="7" t="s">
        <v>367</v>
      </c>
      <c r="N28" s="8"/>
      <c r="O28" s="8">
        <v>4</v>
      </c>
      <c r="P28" s="9">
        <v>9</v>
      </c>
      <c r="Q28" s="8">
        <v>69</v>
      </c>
      <c r="R28" s="8">
        <v>72</v>
      </c>
      <c r="S28" s="9" t="s">
        <v>56</v>
      </c>
      <c r="T28" s="25"/>
    </row>
    <row r="29" spans="1:20" ht="42" customHeight="1">
      <c r="A29" s="23">
        <v>43308</v>
      </c>
      <c r="B29" s="13">
        <v>11</v>
      </c>
      <c r="C29" s="12">
        <v>25</v>
      </c>
      <c r="D29" s="4"/>
      <c r="E29" s="10">
        <v>0</v>
      </c>
      <c r="F29" s="39">
        <v>3</v>
      </c>
      <c r="G29" s="41" t="s">
        <v>57</v>
      </c>
      <c r="H29" s="15">
        <v>21</v>
      </c>
      <c r="I29" s="4" t="s">
        <v>54</v>
      </c>
      <c r="J29" s="5" t="s">
        <v>65</v>
      </c>
      <c r="K29" s="6"/>
      <c r="L29" s="1">
        <v>1018</v>
      </c>
      <c r="M29" s="7" t="s">
        <v>361</v>
      </c>
      <c r="N29" s="8"/>
      <c r="O29" s="8">
        <v>9</v>
      </c>
      <c r="P29" s="9">
        <v>9</v>
      </c>
      <c r="Q29" s="8">
        <v>45</v>
      </c>
      <c r="R29" s="8">
        <v>29</v>
      </c>
      <c r="S29" s="9"/>
      <c r="T29" s="25"/>
    </row>
    <row r="30" spans="1:20" ht="42" customHeight="1">
      <c r="A30" s="23">
        <v>43309</v>
      </c>
      <c r="B30" s="13">
        <v>17</v>
      </c>
      <c r="C30" s="12">
        <v>26</v>
      </c>
      <c r="D30" s="4"/>
      <c r="E30" s="10">
        <v>0</v>
      </c>
      <c r="F30" s="39">
        <v>4</v>
      </c>
      <c r="G30" s="41" t="s">
        <v>55</v>
      </c>
      <c r="H30" s="15">
        <v>39</v>
      </c>
      <c r="I30" s="4" t="s">
        <v>54</v>
      </c>
      <c r="J30" s="5" t="s">
        <v>54</v>
      </c>
      <c r="K30" s="6"/>
      <c r="L30" s="1">
        <v>1009</v>
      </c>
      <c r="M30" s="7" t="s">
        <v>368</v>
      </c>
      <c r="N30" s="8"/>
      <c r="O30" s="8">
        <v>4</v>
      </c>
      <c r="P30" s="9">
        <v>16</v>
      </c>
      <c r="Q30" s="8">
        <v>51</v>
      </c>
      <c r="R30" s="8">
        <v>69</v>
      </c>
      <c r="S30" s="9"/>
      <c r="T30" s="25"/>
    </row>
    <row r="31" spans="1:20" ht="42" customHeight="1">
      <c r="A31" s="23">
        <v>43310</v>
      </c>
      <c r="B31" s="13">
        <v>12</v>
      </c>
      <c r="C31" s="12">
        <v>24</v>
      </c>
      <c r="D31" s="4"/>
      <c r="E31" s="10">
        <v>0</v>
      </c>
      <c r="F31" s="39">
        <v>3</v>
      </c>
      <c r="G31" s="41" t="s">
        <v>55</v>
      </c>
      <c r="H31" s="15">
        <v>28</v>
      </c>
      <c r="I31" s="4" t="s">
        <v>54</v>
      </c>
      <c r="J31" s="5" t="s">
        <v>65</v>
      </c>
      <c r="K31" s="6"/>
      <c r="L31" s="1">
        <v>1017</v>
      </c>
      <c r="M31" s="7" t="s">
        <v>369</v>
      </c>
      <c r="N31" s="8"/>
      <c r="O31" s="8">
        <v>13</v>
      </c>
      <c r="P31" s="9">
        <v>9</v>
      </c>
      <c r="Q31" s="8">
        <v>55</v>
      </c>
      <c r="R31" s="8">
        <v>11</v>
      </c>
      <c r="S31" s="9"/>
      <c r="T31" s="25"/>
    </row>
    <row r="32" spans="1:20" ht="42" customHeight="1">
      <c r="A32" s="23">
        <v>43311</v>
      </c>
      <c r="B32" s="13">
        <v>7</v>
      </c>
      <c r="C32" s="12">
        <v>25</v>
      </c>
      <c r="D32" s="4"/>
      <c r="E32" s="10">
        <v>0</v>
      </c>
      <c r="F32" s="39">
        <v>2</v>
      </c>
      <c r="G32" s="41" t="s">
        <v>74</v>
      </c>
      <c r="H32" s="15">
        <v>19</v>
      </c>
      <c r="I32" s="4" t="s">
        <v>67</v>
      </c>
      <c r="J32" s="5" t="s">
        <v>70</v>
      </c>
      <c r="K32" s="6"/>
      <c r="L32" s="1">
        <v>1022</v>
      </c>
      <c r="M32" s="7" t="s">
        <v>370</v>
      </c>
      <c r="N32" s="8"/>
      <c r="O32" s="8">
        <v>13</v>
      </c>
      <c r="P32" s="9">
        <v>5</v>
      </c>
      <c r="Q32" s="8">
        <v>54</v>
      </c>
      <c r="R32" s="8">
        <v>9</v>
      </c>
      <c r="S32" s="9"/>
      <c r="T32" s="25"/>
    </row>
    <row r="33" spans="1:20" ht="42" customHeight="1">
      <c r="A33" s="26">
        <v>43312</v>
      </c>
      <c r="B33" s="27">
        <v>9</v>
      </c>
      <c r="C33" s="28">
        <v>26</v>
      </c>
      <c r="D33" s="29"/>
      <c r="E33" s="30">
        <v>0</v>
      </c>
      <c r="F33" s="40">
        <v>2</v>
      </c>
      <c r="G33" s="42" t="s">
        <v>69</v>
      </c>
      <c r="H33" s="31">
        <v>19</v>
      </c>
      <c r="I33" s="29" t="s">
        <v>67</v>
      </c>
      <c r="J33" s="32" t="s">
        <v>70</v>
      </c>
      <c r="K33" s="33"/>
      <c r="L33" s="34">
        <v>1018</v>
      </c>
      <c r="M33" s="35" t="s">
        <v>371</v>
      </c>
      <c r="N33" s="36"/>
      <c r="O33" s="36">
        <v>15</v>
      </c>
      <c r="P33" s="37">
        <v>7</v>
      </c>
      <c r="Q33" s="36">
        <v>51</v>
      </c>
      <c r="R33" s="36">
        <v>3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16.35483870967742</v>
      </c>
      <c r="E100" s="83" t="s">
        <v>31</v>
      </c>
      <c r="F100" s="83"/>
      <c r="G100" s="83"/>
      <c r="H100" s="83"/>
      <c r="I100" s="17">
        <f>SUM(E3:E33)</f>
        <v>79.80000000000001</v>
      </c>
      <c r="J100" s="83" t="s">
        <v>38</v>
      </c>
      <c r="K100" s="83"/>
      <c r="L100" s="18">
        <f>SUM(O3:O33)</f>
        <v>230.5</v>
      </c>
    </row>
    <row r="101" spans="1:12" ht="30" customHeight="1">
      <c r="A101" s="83" t="s">
        <v>27</v>
      </c>
      <c r="B101" s="83"/>
      <c r="C101" s="83"/>
      <c r="D101" s="16">
        <f>AVERAGE(B3:B33)</f>
        <v>10.548387096774194</v>
      </c>
      <c r="E101" s="83" t="s">
        <v>32</v>
      </c>
      <c r="F101" s="83"/>
      <c r="G101" s="83"/>
      <c r="H101" s="83"/>
      <c r="I101" s="17">
        <f>AVERAGE(E3:E33)</f>
        <v>2.5741935483870972</v>
      </c>
      <c r="J101" s="83" t="s">
        <v>39</v>
      </c>
      <c r="K101" s="83"/>
      <c r="L101" s="18">
        <f>COUNTIF(R3:R33,"&lt;31")</f>
        <v>10</v>
      </c>
    </row>
    <row r="102" spans="1:12" ht="30" customHeight="1">
      <c r="A102" s="83" t="s">
        <v>28</v>
      </c>
      <c r="B102" s="83"/>
      <c r="C102" s="83"/>
      <c r="D102" s="16">
        <f>AVERAGE(C3:C33)</f>
        <v>22.161290322580644</v>
      </c>
      <c r="E102" s="83" t="s">
        <v>33</v>
      </c>
      <c r="F102" s="83"/>
      <c r="G102" s="83"/>
      <c r="H102" s="83"/>
      <c r="I102" s="17">
        <f>MAX(E3:E33)</f>
        <v>25</v>
      </c>
      <c r="J102" s="83" t="s">
        <v>41</v>
      </c>
      <c r="K102" s="83"/>
      <c r="L102" s="18">
        <f>COUNTIF(C3:C33,"&gt;19")</f>
        <v>23</v>
      </c>
    </row>
    <row r="103" spans="1:12" ht="30" customHeight="1">
      <c r="A103" s="83" t="s">
        <v>23</v>
      </c>
      <c r="B103" s="83"/>
      <c r="C103" s="83"/>
      <c r="D103" s="18">
        <f>MAX(B3:B33,C3:C33)</f>
        <v>27</v>
      </c>
      <c r="E103" s="83" t="s">
        <v>34</v>
      </c>
      <c r="F103" s="83"/>
      <c r="G103" s="83"/>
      <c r="H103" s="83"/>
      <c r="I103" s="18">
        <f>COUNTA(S3:S33)</f>
        <v>11</v>
      </c>
      <c r="J103" s="83" t="s">
        <v>37</v>
      </c>
      <c r="K103" s="83"/>
      <c r="L103" s="18">
        <f>COUNTA(N3:N33)</f>
        <v>3</v>
      </c>
    </row>
    <row r="104" spans="1:12" ht="30" customHeight="1">
      <c r="A104" s="83" t="s">
        <v>24</v>
      </c>
      <c r="B104" s="83"/>
      <c r="C104" s="83"/>
      <c r="D104" s="18">
        <f>MIN(B3:B33,C3:C33)</f>
        <v>4</v>
      </c>
      <c r="E104" s="83" t="s">
        <v>35</v>
      </c>
      <c r="F104" s="83"/>
      <c r="G104" s="83"/>
      <c r="H104" s="83"/>
      <c r="I104" s="18">
        <f>COUNTIF(S3:S33,"R")</f>
        <v>11</v>
      </c>
      <c r="J104" s="83" t="s">
        <v>45</v>
      </c>
      <c r="K104" s="83"/>
      <c r="L104" s="43">
        <f>AVERAGE(F3:F33)</f>
        <v>2.967741935483871</v>
      </c>
    </row>
    <row r="105" spans="1:12" ht="30" customHeight="1">
      <c r="A105" s="83" t="s">
        <v>26</v>
      </c>
      <c r="B105" s="83"/>
      <c r="C105" s="83"/>
      <c r="D105" s="18">
        <f>MAX(B3:B33)</f>
        <v>17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25.193548387096776</v>
      </c>
    </row>
    <row r="106" spans="1:12" ht="30" customHeight="1">
      <c r="A106" s="83" t="s">
        <v>25</v>
      </c>
      <c r="B106" s="83"/>
      <c r="C106" s="83"/>
      <c r="D106" s="18">
        <f>MIN(C3:C33)</f>
        <v>13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39</v>
      </c>
      <c r="J107" s="83" t="s">
        <v>48</v>
      </c>
      <c r="K107" s="83"/>
      <c r="L107" s="19">
        <v>56.2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1026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2</v>
      </c>
      <c r="E109" s="83" t="s">
        <v>44</v>
      </c>
      <c r="F109" s="83"/>
      <c r="G109" s="83"/>
      <c r="H109" s="83"/>
      <c r="I109" s="18">
        <f>MIN(L3:L33)</f>
        <v>1006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43313</v>
      </c>
      <c r="B3" s="13">
        <v>10</v>
      </c>
      <c r="C3" s="12">
        <v>30</v>
      </c>
      <c r="D3" s="4"/>
      <c r="E3" s="10">
        <v>0</v>
      </c>
      <c r="F3" s="39">
        <v>3</v>
      </c>
      <c r="G3" s="41" t="s">
        <v>64</v>
      </c>
      <c r="H3" s="15">
        <v>22</v>
      </c>
      <c r="I3" s="4" t="s">
        <v>67</v>
      </c>
      <c r="J3" s="5" t="s">
        <v>65</v>
      </c>
      <c r="K3" s="6"/>
      <c r="L3" s="1">
        <v>1017</v>
      </c>
      <c r="M3" s="7" t="s">
        <v>372</v>
      </c>
      <c r="N3" s="8"/>
      <c r="O3" s="8">
        <v>14</v>
      </c>
      <c r="P3" s="9">
        <v>9</v>
      </c>
      <c r="Q3" s="8">
        <v>45</v>
      </c>
      <c r="R3" s="20">
        <v>11</v>
      </c>
      <c r="S3" s="48"/>
      <c r="T3" s="24"/>
    </row>
    <row r="4" spans="1:20" ht="42" customHeight="1">
      <c r="A4" s="23">
        <v>43314</v>
      </c>
      <c r="B4" s="13">
        <v>15</v>
      </c>
      <c r="C4" s="12">
        <v>26</v>
      </c>
      <c r="D4" s="4" t="s">
        <v>373</v>
      </c>
      <c r="E4" s="10">
        <v>21.2</v>
      </c>
      <c r="F4" s="39">
        <v>3</v>
      </c>
      <c r="G4" s="41" t="s">
        <v>63</v>
      </c>
      <c r="H4" s="15">
        <v>22</v>
      </c>
      <c r="I4" s="4" t="s">
        <v>54</v>
      </c>
      <c r="J4" s="5" t="s">
        <v>60</v>
      </c>
      <c r="K4" s="6"/>
      <c r="L4" s="1">
        <v>1010</v>
      </c>
      <c r="M4" s="7" t="s">
        <v>374</v>
      </c>
      <c r="N4" s="8"/>
      <c r="O4" s="8">
        <v>4</v>
      </c>
      <c r="P4" s="9">
        <v>13</v>
      </c>
      <c r="Q4" s="8">
        <v>88</v>
      </c>
      <c r="R4" s="8">
        <v>81</v>
      </c>
      <c r="S4" s="9" t="s">
        <v>56</v>
      </c>
      <c r="T4" s="25"/>
    </row>
    <row r="5" spans="1:20" ht="42" customHeight="1">
      <c r="A5" s="23">
        <v>43315</v>
      </c>
      <c r="B5" s="13">
        <v>12</v>
      </c>
      <c r="C5" s="12">
        <v>19</v>
      </c>
      <c r="D5" s="4"/>
      <c r="E5" s="10">
        <v>0</v>
      </c>
      <c r="F5" s="39">
        <v>2</v>
      </c>
      <c r="G5" s="41" t="s">
        <v>74</v>
      </c>
      <c r="H5" s="15">
        <v>19</v>
      </c>
      <c r="I5" s="4" t="s">
        <v>58</v>
      </c>
      <c r="J5" s="5" t="s">
        <v>60</v>
      </c>
      <c r="K5" s="6"/>
      <c r="L5" s="1">
        <v>1010</v>
      </c>
      <c r="M5" s="7" t="s">
        <v>375</v>
      </c>
      <c r="N5" s="8"/>
      <c r="O5" s="8">
        <v>2</v>
      </c>
      <c r="P5" s="9">
        <v>11</v>
      </c>
      <c r="Q5" s="8">
        <v>71</v>
      </c>
      <c r="R5" s="8">
        <v>90</v>
      </c>
      <c r="S5" s="9"/>
      <c r="T5" s="25"/>
    </row>
    <row r="6" spans="1:20" ht="42" customHeight="1">
      <c r="A6" s="23">
        <v>43316</v>
      </c>
      <c r="B6" s="13">
        <v>10</v>
      </c>
      <c r="C6" s="12">
        <v>18</v>
      </c>
      <c r="D6" s="4"/>
      <c r="E6" s="10">
        <v>0</v>
      </c>
      <c r="F6" s="39">
        <v>2</v>
      </c>
      <c r="G6" s="41" t="s">
        <v>74</v>
      </c>
      <c r="H6" s="15">
        <v>18</v>
      </c>
      <c r="I6" s="4" t="s">
        <v>54</v>
      </c>
      <c r="J6" s="5" t="s">
        <v>54</v>
      </c>
      <c r="K6" s="6"/>
      <c r="L6" s="1">
        <v>1015</v>
      </c>
      <c r="M6" s="7" t="s">
        <v>378</v>
      </c>
      <c r="N6" s="8"/>
      <c r="O6" s="8">
        <v>6</v>
      </c>
      <c r="P6" s="9">
        <v>8</v>
      </c>
      <c r="Q6" s="8">
        <v>61</v>
      </c>
      <c r="R6" s="8">
        <v>55</v>
      </c>
      <c r="S6" s="9"/>
      <c r="T6" s="25"/>
    </row>
    <row r="7" spans="1:20" ht="42" customHeight="1">
      <c r="A7" s="23">
        <v>43317</v>
      </c>
      <c r="B7" s="13">
        <v>7</v>
      </c>
      <c r="C7" s="12">
        <v>25</v>
      </c>
      <c r="D7" s="4"/>
      <c r="E7" s="10">
        <v>0</v>
      </c>
      <c r="F7" s="39">
        <v>2</v>
      </c>
      <c r="G7" s="41" t="s">
        <v>74</v>
      </c>
      <c r="H7" s="15">
        <v>18</v>
      </c>
      <c r="I7" s="4" t="s">
        <v>67</v>
      </c>
      <c r="J7" s="5" t="s">
        <v>70</v>
      </c>
      <c r="K7" s="6"/>
      <c r="L7" s="1">
        <v>1020</v>
      </c>
      <c r="M7" s="7" t="s">
        <v>376</v>
      </c>
      <c r="N7" s="8"/>
      <c r="O7" s="8">
        <v>13</v>
      </c>
      <c r="P7" s="9">
        <v>5</v>
      </c>
      <c r="Q7" s="8">
        <v>45</v>
      </c>
      <c r="R7" s="8">
        <v>9</v>
      </c>
      <c r="S7" s="9"/>
      <c r="T7" s="25"/>
    </row>
    <row r="8" spans="1:20" ht="42" customHeight="1">
      <c r="A8" s="23">
        <v>43318</v>
      </c>
      <c r="B8" s="13">
        <v>9</v>
      </c>
      <c r="C8" s="12">
        <v>27</v>
      </c>
      <c r="D8" s="4"/>
      <c r="E8" s="10">
        <v>0</v>
      </c>
      <c r="F8" s="39">
        <v>2</v>
      </c>
      <c r="G8" s="41" t="s">
        <v>69</v>
      </c>
      <c r="H8" s="15">
        <v>19</v>
      </c>
      <c r="I8" s="4" t="s">
        <v>67</v>
      </c>
      <c r="J8" s="5" t="s">
        <v>70</v>
      </c>
      <c r="K8" s="6"/>
      <c r="L8" s="1">
        <v>1022</v>
      </c>
      <c r="M8" s="7" t="s">
        <v>377</v>
      </c>
      <c r="N8" s="8"/>
      <c r="O8" s="8">
        <v>14</v>
      </c>
      <c r="P8" s="9">
        <v>6</v>
      </c>
      <c r="Q8" s="8">
        <v>49</v>
      </c>
      <c r="R8" s="8">
        <v>2</v>
      </c>
      <c r="S8" s="9"/>
      <c r="T8" s="25"/>
    </row>
    <row r="9" spans="1:20" ht="42" customHeight="1">
      <c r="A9" s="23">
        <v>43319</v>
      </c>
      <c r="B9" s="13">
        <v>13</v>
      </c>
      <c r="C9" s="12">
        <v>30</v>
      </c>
      <c r="D9" s="4"/>
      <c r="E9" s="10">
        <v>0</v>
      </c>
      <c r="F9" s="39">
        <v>1</v>
      </c>
      <c r="G9" s="41" t="s">
        <v>64</v>
      </c>
      <c r="H9" s="15">
        <v>9</v>
      </c>
      <c r="I9" s="4" t="s">
        <v>67</v>
      </c>
      <c r="J9" s="5" t="s">
        <v>65</v>
      </c>
      <c r="K9" s="6"/>
      <c r="L9" s="1">
        <v>1023</v>
      </c>
      <c r="M9" s="7" t="s">
        <v>379</v>
      </c>
      <c r="N9" s="8"/>
      <c r="O9" s="8">
        <v>11.5</v>
      </c>
      <c r="P9" s="9">
        <v>11</v>
      </c>
      <c r="Q9" s="8">
        <v>55</v>
      </c>
      <c r="R9" s="8">
        <v>17</v>
      </c>
      <c r="S9" s="9"/>
      <c r="T9" s="25"/>
    </row>
    <row r="10" spans="1:20" ht="42" customHeight="1">
      <c r="A10" s="23">
        <v>43320</v>
      </c>
      <c r="B10" s="13">
        <v>13</v>
      </c>
      <c r="C10" s="12">
        <v>30</v>
      </c>
      <c r="D10" s="4"/>
      <c r="E10" s="10">
        <v>0</v>
      </c>
      <c r="F10" s="39">
        <v>1</v>
      </c>
      <c r="G10" s="41" t="s">
        <v>69</v>
      </c>
      <c r="H10" s="15">
        <v>8</v>
      </c>
      <c r="I10" s="4" t="s">
        <v>67</v>
      </c>
      <c r="J10" s="5" t="s">
        <v>65</v>
      </c>
      <c r="K10" s="6"/>
      <c r="L10" s="1">
        <v>1021</v>
      </c>
      <c r="M10" s="7" t="s">
        <v>380</v>
      </c>
      <c r="N10" s="8"/>
      <c r="O10" s="8">
        <v>12.5</v>
      </c>
      <c r="P10" s="9">
        <v>12</v>
      </c>
      <c r="Q10" s="8">
        <v>43</v>
      </c>
      <c r="R10" s="8">
        <v>14</v>
      </c>
      <c r="S10" s="9"/>
      <c r="T10" s="25"/>
    </row>
    <row r="11" spans="1:20" ht="42" customHeight="1">
      <c r="A11" s="23">
        <v>43321</v>
      </c>
      <c r="B11" s="13">
        <v>14</v>
      </c>
      <c r="C11" s="12">
        <v>31</v>
      </c>
      <c r="D11" s="4"/>
      <c r="E11" s="10">
        <v>0</v>
      </c>
      <c r="F11" s="39">
        <v>2</v>
      </c>
      <c r="G11" s="41" t="s">
        <v>69</v>
      </c>
      <c r="H11" s="15">
        <v>16</v>
      </c>
      <c r="I11" s="4" t="s">
        <v>67</v>
      </c>
      <c r="J11" s="5" t="s">
        <v>65</v>
      </c>
      <c r="K11" s="6"/>
      <c r="L11" s="1">
        <v>1018</v>
      </c>
      <c r="M11" s="7" t="s">
        <v>381</v>
      </c>
      <c r="N11" s="8"/>
      <c r="O11" s="8">
        <v>12</v>
      </c>
      <c r="P11" s="9">
        <v>12</v>
      </c>
      <c r="Q11" s="8">
        <v>45</v>
      </c>
      <c r="R11" s="8">
        <v>19</v>
      </c>
      <c r="S11" s="9"/>
      <c r="T11" s="25"/>
    </row>
    <row r="12" spans="1:20" ht="42" customHeight="1">
      <c r="A12" s="23">
        <v>43322</v>
      </c>
      <c r="B12" s="13">
        <v>16</v>
      </c>
      <c r="C12" s="12">
        <v>28</v>
      </c>
      <c r="D12" s="4" t="s">
        <v>382</v>
      </c>
      <c r="E12" s="10">
        <v>1</v>
      </c>
      <c r="F12" s="39">
        <v>4</v>
      </c>
      <c r="G12" s="41" t="s">
        <v>69</v>
      </c>
      <c r="H12" s="15">
        <v>34</v>
      </c>
      <c r="I12" s="4" t="s">
        <v>67</v>
      </c>
      <c r="J12" s="5" t="s">
        <v>54</v>
      </c>
      <c r="K12" s="6"/>
      <c r="L12" s="1">
        <v>1016</v>
      </c>
      <c r="M12" s="7" t="s">
        <v>384</v>
      </c>
      <c r="N12" s="8" t="s">
        <v>61</v>
      </c>
      <c r="O12" s="8">
        <v>7</v>
      </c>
      <c r="P12" s="9">
        <v>15</v>
      </c>
      <c r="Q12" s="8">
        <v>59</v>
      </c>
      <c r="R12" s="8">
        <v>55</v>
      </c>
      <c r="S12" s="9" t="s">
        <v>56</v>
      </c>
      <c r="T12" s="25"/>
    </row>
    <row r="13" spans="1:20" ht="42" customHeight="1">
      <c r="A13" s="23">
        <v>43323</v>
      </c>
      <c r="B13" s="13">
        <v>18</v>
      </c>
      <c r="C13" s="12">
        <v>28</v>
      </c>
      <c r="D13" s="4" t="s">
        <v>383</v>
      </c>
      <c r="E13" s="10">
        <v>4.9</v>
      </c>
      <c r="F13" s="39">
        <v>2</v>
      </c>
      <c r="G13" s="41" t="s">
        <v>64</v>
      </c>
      <c r="H13" s="15">
        <v>19</v>
      </c>
      <c r="I13" s="4" t="s">
        <v>67</v>
      </c>
      <c r="J13" s="5" t="s">
        <v>54</v>
      </c>
      <c r="K13" s="6"/>
      <c r="L13" s="1">
        <v>1017</v>
      </c>
      <c r="M13" s="7" t="s">
        <v>385</v>
      </c>
      <c r="N13" s="8" t="s">
        <v>61</v>
      </c>
      <c r="O13" s="8">
        <v>7</v>
      </c>
      <c r="P13" s="9">
        <v>17</v>
      </c>
      <c r="Q13" s="8">
        <v>62</v>
      </c>
      <c r="R13" s="8">
        <v>59</v>
      </c>
      <c r="S13" s="9" t="s">
        <v>56</v>
      </c>
      <c r="T13" s="25"/>
    </row>
    <row r="14" spans="1:20" ht="42" customHeight="1">
      <c r="A14" s="23">
        <v>43324</v>
      </c>
      <c r="B14" s="49">
        <v>16</v>
      </c>
      <c r="C14" s="50">
        <v>26</v>
      </c>
      <c r="D14" s="56"/>
      <c r="E14" s="51">
        <v>0</v>
      </c>
      <c r="F14" s="52">
        <v>2</v>
      </c>
      <c r="G14" s="53" t="s">
        <v>63</v>
      </c>
      <c r="H14" s="54">
        <v>18</v>
      </c>
      <c r="I14" s="56" t="s">
        <v>54</v>
      </c>
      <c r="J14" s="57" t="s">
        <v>65</v>
      </c>
      <c r="L14" s="55">
        <v>1016</v>
      </c>
      <c r="M14" s="58" t="s">
        <v>386</v>
      </c>
      <c r="O14" s="59">
        <v>10</v>
      </c>
      <c r="P14" s="60">
        <v>13</v>
      </c>
      <c r="Q14" s="59">
        <v>51</v>
      </c>
      <c r="R14" s="59">
        <v>28</v>
      </c>
      <c r="S14" s="60"/>
      <c r="T14" s="62"/>
    </row>
    <row r="15" spans="1:20" ht="42" customHeight="1">
      <c r="A15" s="23">
        <v>43325</v>
      </c>
      <c r="B15" s="13">
        <v>15</v>
      </c>
      <c r="C15" s="12">
        <v>28</v>
      </c>
      <c r="D15" s="4"/>
      <c r="E15" s="10">
        <v>0</v>
      </c>
      <c r="F15" s="39">
        <v>2</v>
      </c>
      <c r="G15" s="41" t="s">
        <v>69</v>
      </c>
      <c r="H15" s="15">
        <v>17</v>
      </c>
      <c r="I15" s="4" t="s">
        <v>67</v>
      </c>
      <c r="J15" s="5" t="s">
        <v>65</v>
      </c>
      <c r="K15" s="6"/>
      <c r="L15" s="1">
        <v>1014</v>
      </c>
      <c r="M15" s="7" t="s">
        <v>387</v>
      </c>
      <c r="N15" s="8"/>
      <c r="O15" s="8">
        <v>9</v>
      </c>
      <c r="P15" s="9">
        <v>12</v>
      </c>
      <c r="Q15" s="8">
        <v>54</v>
      </c>
      <c r="R15" s="8">
        <v>33</v>
      </c>
      <c r="S15" s="9"/>
      <c r="T15" s="25"/>
    </row>
    <row r="16" spans="1:20" ht="42" customHeight="1">
      <c r="A16" s="23">
        <v>43326</v>
      </c>
      <c r="B16" s="13">
        <v>16</v>
      </c>
      <c r="C16" s="12">
        <v>24</v>
      </c>
      <c r="D16" s="4" t="s">
        <v>84</v>
      </c>
      <c r="E16" s="10">
        <v>3</v>
      </c>
      <c r="F16" s="39">
        <v>3</v>
      </c>
      <c r="G16" s="41" t="s">
        <v>64</v>
      </c>
      <c r="H16" s="15">
        <v>27</v>
      </c>
      <c r="I16" s="4" t="s">
        <v>54</v>
      </c>
      <c r="J16" s="5" t="s">
        <v>60</v>
      </c>
      <c r="K16" s="6"/>
      <c r="L16" s="1">
        <v>1012</v>
      </c>
      <c r="M16" s="7" t="s">
        <v>388</v>
      </c>
      <c r="N16" s="8"/>
      <c r="O16" s="8">
        <v>4</v>
      </c>
      <c r="P16" s="9">
        <v>15</v>
      </c>
      <c r="Q16" s="8">
        <v>75</v>
      </c>
      <c r="R16" s="8">
        <v>69</v>
      </c>
      <c r="S16" s="9" t="s">
        <v>56</v>
      </c>
      <c r="T16" s="25"/>
    </row>
    <row r="17" spans="1:20" ht="42" customHeight="1">
      <c r="A17" s="23">
        <v>43327</v>
      </c>
      <c r="B17" s="13">
        <v>14</v>
      </c>
      <c r="C17" s="12">
        <v>23</v>
      </c>
      <c r="D17" s="4"/>
      <c r="E17" s="10">
        <v>0</v>
      </c>
      <c r="F17" s="39">
        <v>2</v>
      </c>
      <c r="G17" s="41" t="s">
        <v>63</v>
      </c>
      <c r="H17" s="15">
        <v>19</v>
      </c>
      <c r="I17" s="4" t="s">
        <v>58</v>
      </c>
      <c r="J17" s="5" t="s">
        <v>60</v>
      </c>
      <c r="K17" s="6"/>
      <c r="L17" s="1">
        <v>1014</v>
      </c>
      <c r="M17" s="7" t="s">
        <v>389</v>
      </c>
      <c r="N17" s="8"/>
      <c r="O17" s="8">
        <v>2</v>
      </c>
      <c r="P17" s="9">
        <v>12</v>
      </c>
      <c r="Q17" s="8">
        <v>75</v>
      </c>
      <c r="R17" s="8">
        <v>85</v>
      </c>
      <c r="S17" s="9"/>
      <c r="T17" s="25"/>
    </row>
    <row r="18" spans="1:20" ht="42" customHeight="1">
      <c r="A18" s="23">
        <v>43328</v>
      </c>
      <c r="B18" s="13">
        <v>12</v>
      </c>
      <c r="C18" s="12">
        <v>27</v>
      </c>
      <c r="D18" s="4"/>
      <c r="E18" s="47">
        <v>0</v>
      </c>
      <c r="F18" s="39">
        <v>2</v>
      </c>
      <c r="G18" s="41" t="s">
        <v>64</v>
      </c>
      <c r="H18" s="15">
        <v>19</v>
      </c>
      <c r="I18" s="4" t="s">
        <v>54</v>
      </c>
      <c r="J18" s="5" t="s">
        <v>65</v>
      </c>
      <c r="K18" s="6"/>
      <c r="L18" s="1">
        <v>1010</v>
      </c>
      <c r="M18" s="7" t="s">
        <v>390</v>
      </c>
      <c r="N18" s="8"/>
      <c r="O18" s="8">
        <v>10.5</v>
      </c>
      <c r="P18" s="9">
        <v>11</v>
      </c>
      <c r="Q18" s="8">
        <v>45</v>
      </c>
      <c r="R18" s="8">
        <v>29</v>
      </c>
      <c r="S18" s="9"/>
      <c r="T18" s="25"/>
    </row>
    <row r="19" spans="1:20" ht="42" customHeight="1">
      <c r="A19" s="23">
        <v>43329</v>
      </c>
      <c r="B19" s="13">
        <v>14</v>
      </c>
      <c r="C19" s="12">
        <v>26</v>
      </c>
      <c r="D19" s="4" t="s">
        <v>333</v>
      </c>
      <c r="E19" s="10">
        <v>5</v>
      </c>
      <c r="F19" s="39">
        <v>3</v>
      </c>
      <c r="G19" s="41" t="s">
        <v>57</v>
      </c>
      <c r="H19" s="15">
        <v>22</v>
      </c>
      <c r="I19" s="4" t="s">
        <v>67</v>
      </c>
      <c r="J19" s="5" t="s">
        <v>54</v>
      </c>
      <c r="K19" s="6"/>
      <c r="L19" s="1">
        <v>1009</v>
      </c>
      <c r="M19" s="7" t="s">
        <v>391</v>
      </c>
      <c r="N19" s="8" t="s">
        <v>61</v>
      </c>
      <c r="O19" s="8">
        <v>6</v>
      </c>
      <c r="P19" s="9">
        <v>13</v>
      </c>
      <c r="Q19" s="8">
        <v>62</v>
      </c>
      <c r="R19" s="8">
        <v>63</v>
      </c>
      <c r="S19" s="9" t="s">
        <v>56</v>
      </c>
      <c r="T19" s="25"/>
    </row>
    <row r="20" spans="1:20" ht="42" customHeight="1">
      <c r="A20" s="23">
        <v>43330</v>
      </c>
      <c r="B20" s="13">
        <v>13</v>
      </c>
      <c r="C20" s="12">
        <v>23</v>
      </c>
      <c r="D20" s="4" t="s">
        <v>333</v>
      </c>
      <c r="E20" s="10">
        <v>9</v>
      </c>
      <c r="F20" s="39">
        <v>3</v>
      </c>
      <c r="G20" s="41" t="s">
        <v>57</v>
      </c>
      <c r="H20" s="15">
        <v>24</v>
      </c>
      <c r="I20" s="4" t="s">
        <v>58</v>
      </c>
      <c r="J20" s="5" t="s">
        <v>60</v>
      </c>
      <c r="K20" s="6"/>
      <c r="L20" s="1">
        <v>1010</v>
      </c>
      <c r="M20" s="7" t="s">
        <v>392</v>
      </c>
      <c r="N20" s="8" t="s">
        <v>61</v>
      </c>
      <c r="O20" s="8">
        <v>4</v>
      </c>
      <c r="P20" s="9">
        <v>11</v>
      </c>
      <c r="Q20" s="8">
        <v>65</v>
      </c>
      <c r="R20" s="8">
        <v>76</v>
      </c>
      <c r="S20" s="9" t="s">
        <v>56</v>
      </c>
      <c r="T20" s="25"/>
    </row>
    <row r="21" spans="1:20" ht="42" customHeight="1">
      <c r="A21" s="23">
        <v>43331</v>
      </c>
      <c r="B21" s="13">
        <v>12</v>
      </c>
      <c r="C21" s="12">
        <v>24</v>
      </c>
      <c r="D21" s="4"/>
      <c r="E21" s="10">
        <v>0</v>
      </c>
      <c r="F21" s="39">
        <v>2</v>
      </c>
      <c r="G21" s="41" t="s">
        <v>57</v>
      </c>
      <c r="H21" s="15">
        <v>19</v>
      </c>
      <c r="I21" s="4" t="s">
        <v>54</v>
      </c>
      <c r="J21" s="5" t="s">
        <v>54</v>
      </c>
      <c r="K21" s="6"/>
      <c r="L21" s="1">
        <v>1011</v>
      </c>
      <c r="M21" s="7" t="s">
        <v>378</v>
      </c>
      <c r="N21" s="8"/>
      <c r="O21" s="8">
        <v>7</v>
      </c>
      <c r="P21" s="9">
        <v>10</v>
      </c>
      <c r="Q21" s="8">
        <v>63</v>
      </c>
      <c r="R21" s="8">
        <v>48</v>
      </c>
      <c r="S21" s="9"/>
      <c r="T21" s="25"/>
    </row>
    <row r="22" spans="1:20" ht="42" customHeight="1">
      <c r="A22" s="23">
        <v>43332</v>
      </c>
      <c r="B22" s="13">
        <v>11</v>
      </c>
      <c r="C22" s="12">
        <v>27</v>
      </c>
      <c r="D22" s="4"/>
      <c r="E22" s="10">
        <v>0</v>
      </c>
      <c r="F22" s="39">
        <v>3</v>
      </c>
      <c r="G22" s="41" t="s">
        <v>55</v>
      </c>
      <c r="H22" s="15">
        <v>22</v>
      </c>
      <c r="I22" s="4" t="s">
        <v>67</v>
      </c>
      <c r="J22" s="5" t="s">
        <v>54</v>
      </c>
      <c r="K22" s="6"/>
      <c r="L22" s="1">
        <v>1012</v>
      </c>
      <c r="M22" s="7" t="s">
        <v>393</v>
      </c>
      <c r="N22" s="8"/>
      <c r="O22" s="8">
        <v>7</v>
      </c>
      <c r="P22" s="9">
        <v>10</v>
      </c>
      <c r="Q22" s="8">
        <v>55</v>
      </c>
      <c r="R22" s="8">
        <v>43</v>
      </c>
      <c r="S22" s="9"/>
      <c r="T22" s="25"/>
    </row>
    <row r="23" spans="1:20" ht="42" customHeight="1">
      <c r="A23" s="23">
        <v>43333</v>
      </c>
      <c r="B23" s="13">
        <v>15</v>
      </c>
      <c r="C23" s="12">
        <v>31</v>
      </c>
      <c r="D23" s="4"/>
      <c r="E23" s="10">
        <v>0</v>
      </c>
      <c r="F23" s="39">
        <v>3</v>
      </c>
      <c r="G23" s="41" t="s">
        <v>64</v>
      </c>
      <c r="H23" s="15">
        <v>24</v>
      </c>
      <c r="I23" s="4" t="s">
        <v>67</v>
      </c>
      <c r="J23" s="5" t="s">
        <v>65</v>
      </c>
      <c r="K23" s="6"/>
      <c r="L23" s="1">
        <v>1012</v>
      </c>
      <c r="M23" s="61" t="s">
        <v>395</v>
      </c>
      <c r="N23" s="8"/>
      <c r="O23" s="8">
        <v>10</v>
      </c>
      <c r="P23" s="9">
        <v>14</v>
      </c>
      <c r="Q23" s="8">
        <v>51</v>
      </c>
      <c r="R23" s="8">
        <v>29</v>
      </c>
      <c r="S23" s="9"/>
      <c r="T23" s="25"/>
    </row>
    <row r="24" spans="1:20" ht="42" customHeight="1">
      <c r="A24" s="23">
        <v>43334</v>
      </c>
      <c r="B24" s="13">
        <v>16</v>
      </c>
      <c r="C24" s="12">
        <v>22</v>
      </c>
      <c r="D24" s="4" t="s">
        <v>394</v>
      </c>
      <c r="E24" s="10">
        <v>7.9</v>
      </c>
      <c r="F24" s="39">
        <v>3</v>
      </c>
      <c r="G24" s="41" t="s">
        <v>57</v>
      </c>
      <c r="H24" s="15">
        <v>26</v>
      </c>
      <c r="I24" s="4" t="s">
        <v>54</v>
      </c>
      <c r="J24" s="5" t="s">
        <v>60</v>
      </c>
      <c r="K24" s="6"/>
      <c r="L24" s="1">
        <v>1015</v>
      </c>
      <c r="M24" s="7" t="s">
        <v>396</v>
      </c>
      <c r="N24" s="8" t="s">
        <v>61</v>
      </c>
      <c r="O24" s="8">
        <v>1.5</v>
      </c>
      <c r="P24" s="9">
        <v>14</v>
      </c>
      <c r="Q24" s="8">
        <v>90</v>
      </c>
      <c r="R24" s="8">
        <v>85</v>
      </c>
      <c r="S24" s="9" t="s">
        <v>56</v>
      </c>
      <c r="T24" s="25"/>
    </row>
    <row r="25" spans="1:20" ht="42" customHeight="1">
      <c r="A25" s="23">
        <v>43335</v>
      </c>
      <c r="B25" s="13">
        <v>12</v>
      </c>
      <c r="C25" s="12">
        <v>22</v>
      </c>
      <c r="D25" s="4" t="s">
        <v>271</v>
      </c>
      <c r="E25" s="10">
        <v>4.8</v>
      </c>
      <c r="F25" s="39">
        <v>3</v>
      </c>
      <c r="G25" s="41" t="s">
        <v>57</v>
      </c>
      <c r="H25" s="15">
        <v>27</v>
      </c>
      <c r="I25" s="4" t="s">
        <v>54</v>
      </c>
      <c r="J25" s="5" t="s">
        <v>54</v>
      </c>
      <c r="K25" s="6"/>
      <c r="L25" s="1">
        <v>1016</v>
      </c>
      <c r="M25" s="7" t="s">
        <v>397</v>
      </c>
      <c r="N25" s="8" t="s">
        <v>61</v>
      </c>
      <c r="O25" s="8">
        <v>5</v>
      </c>
      <c r="P25" s="9">
        <v>10</v>
      </c>
      <c r="Q25" s="8">
        <v>76</v>
      </c>
      <c r="R25" s="8">
        <v>62</v>
      </c>
      <c r="S25" s="9" t="s">
        <v>56</v>
      </c>
      <c r="T25" s="25"/>
    </row>
    <row r="26" spans="1:20" ht="42" customHeight="1">
      <c r="A26" s="23">
        <v>43336</v>
      </c>
      <c r="B26" s="13">
        <v>9</v>
      </c>
      <c r="C26" s="12">
        <v>19</v>
      </c>
      <c r="D26" s="4" t="s">
        <v>62</v>
      </c>
      <c r="E26" s="10">
        <v>0.7</v>
      </c>
      <c r="F26" s="39">
        <v>3</v>
      </c>
      <c r="G26" s="41" t="s">
        <v>55</v>
      </c>
      <c r="H26" s="15">
        <v>21</v>
      </c>
      <c r="I26" s="4" t="s">
        <v>54</v>
      </c>
      <c r="J26" s="5" t="s">
        <v>54</v>
      </c>
      <c r="K26" s="6"/>
      <c r="L26" s="1">
        <v>1016</v>
      </c>
      <c r="M26" s="7" t="s">
        <v>398</v>
      </c>
      <c r="N26" s="8"/>
      <c r="O26" s="8">
        <v>6</v>
      </c>
      <c r="P26" s="9">
        <v>8</v>
      </c>
      <c r="Q26" s="8">
        <v>75</v>
      </c>
      <c r="R26" s="8">
        <v>57</v>
      </c>
      <c r="S26" s="9" t="s">
        <v>56</v>
      </c>
      <c r="T26" s="25"/>
    </row>
    <row r="27" spans="1:20" ht="42" customHeight="1">
      <c r="A27" s="23">
        <v>43337</v>
      </c>
      <c r="B27" s="13">
        <v>9</v>
      </c>
      <c r="C27" s="12">
        <v>22</v>
      </c>
      <c r="D27" s="4"/>
      <c r="E27" s="10">
        <v>0</v>
      </c>
      <c r="F27" s="39">
        <v>3</v>
      </c>
      <c r="G27" s="41" t="s">
        <v>57</v>
      </c>
      <c r="H27" s="15">
        <v>23</v>
      </c>
      <c r="I27" s="4" t="s">
        <v>54</v>
      </c>
      <c r="J27" s="5" t="s">
        <v>54</v>
      </c>
      <c r="K27" s="6"/>
      <c r="L27" s="1">
        <v>1011</v>
      </c>
      <c r="M27" s="7" t="s">
        <v>399</v>
      </c>
      <c r="N27" s="8"/>
      <c r="O27" s="8">
        <v>7</v>
      </c>
      <c r="P27" s="9">
        <v>8</v>
      </c>
      <c r="Q27" s="8">
        <v>55</v>
      </c>
      <c r="R27" s="8">
        <v>45</v>
      </c>
      <c r="S27" s="9"/>
      <c r="T27" s="25"/>
    </row>
    <row r="28" spans="1:20" ht="42" customHeight="1">
      <c r="A28" s="23">
        <v>43338</v>
      </c>
      <c r="B28" s="13">
        <v>16</v>
      </c>
      <c r="C28" s="12">
        <v>20</v>
      </c>
      <c r="D28" s="4"/>
      <c r="E28" s="10">
        <v>0</v>
      </c>
      <c r="F28" s="39">
        <v>6</v>
      </c>
      <c r="G28" s="41" t="s">
        <v>57</v>
      </c>
      <c r="H28" s="15">
        <v>54</v>
      </c>
      <c r="I28" s="4" t="s">
        <v>54</v>
      </c>
      <c r="J28" s="5" t="s">
        <v>60</v>
      </c>
      <c r="K28" s="6"/>
      <c r="L28" s="1">
        <v>1004</v>
      </c>
      <c r="M28" s="7" t="s">
        <v>400</v>
      </c>
      <c r="N28" s="8"/>
      <c r="O28" s="8">
        <v>4</v>
      </c>
      <c r="P28" s="9">
        <v>14</v>
      </c>
      <c r="Q28" s="8">
        <v>58</v>
      </c>
      <c r="R28" s="8">
        <v>75</v>
      </c>
      <c r="S28" s="9"/>
      <c r="T28" s="25"/>
    </row>
    <row r="29" spans="1:20" ht="42" customHeight="1">
      <c r="A29" s="23">
        <v>43339</v>
      </c>
      <c r="B29" s="13">
        <v>8</v>
      </c>
      <c r="C29" s="12">
        <v>17</v>
      </c>
      <c r="D29" s="4"/>
      <c r="E29" s="10">
        <v>0</v>
      </c>
      <c r="F29" s="39">
        <v>4</v>
      </c>
      <c r="G29" s="41" t="s">
        <v>74</v>
      </c>
      <c r="H29" s="15">
        <v>38</v>
      </c>
      <c r="I29" s="4" t="s">
        <v>58</v>
      </c>
      <c r="J29" s="5" t="s">
        <v>60</v>
      </c>
      <c r="K29" s="6"/>
      <c r="L29" s="1">
        <v>1014</v>
      </c>
      <c r="M29" s="7" t="s">
        <v>401</v>
      </c>
      <c r="N29" s="8"/>
      <c r="O29" s="8">
        <v>3</v>
      </c>
      <c r="P29" s="9">
        <v>6</v>
      </c>
      <c r="Q29" s="8">
        <v>78</v>
      </c>
      <c r="R29" s="8">
        <v>82</v>
      </c>
      <c r="S29" s="9"/>
      <c r="T29" s="25"/>
    </row>
    <row r="30" spans="1:20" ht="42" customHeight="1">
      <c r="A30" s="23">
        <v>43340</v>
      </c>
      <c r="B30" s="13">
        <v>7</v>
      </c>
      <c r="C30" s="12">
        <v>23</v>
      </c>
      <c r="D30" s="4" t="s">
        <v>333</v>
      </c>
      <c r="E30" s="10">
        <v>6.7</v>
      </c>
      <c r="F30" s="39">
        <v>3</v>
      </c>
      <c r="G30" s="41" t="s">
        <v>55</v>
      </c>
      <c r="H30" s="15">
        <v>27</v>
      </c>
      <c r="I30" s="4" t="s">
        <v>54</v>
      </c>
      <c r="J30" s="5" t="s">
        <v>54</v>
      </c>
      <c r="K30" s="6"/>
      <c r="L30" s="1">
        <v>1003</v>
      </c>
      <c r="M30" s="7" t="s">
        <v>402</v>
      </c>
      <c r="N30" s="8" t="s">
        <v>61</v>
      </c>
      <c r="O30" s="8">
        <v>5</v>
      </c>
      <c r="P30" s="9">
        <v>5</v>
      </c>
      <c r="Q30" s="8">
        <v>69</v>
      </c>
      <c r="R30" s="8">
        <v>63</v>
      </c>
      <c r="S30" s="9" t="s">
        <v>56</v>
      </c>
      <c r="T30" s="25"/>
    </row>
    <row r="31" spans="1:20" ht="42" customHeight="1">
      <c r="A31" s="23">
        <v>43341</v>
      </c>
      <c r="B31" s="13">
        <v>12</v>
      </c>
      <c r="C31" s="12">
        <v>19</v>
      </c>
      <c r="D31" s="4"/>
      <c r="E31" s="10">
        <v>0</v>
      </c>
      <c r="F31" s="39">
        <v>3</v>
      </c>
      <c r="G31" s="41" t="s">
        <v>57</v>
      </c>
      <c r="H31" s="15"/>
      <c r="I31" s="4" t="s">
        <v>58</v>
      </c>
      <c r="J31" s="5" t="s">
        <v>60</v>
      </c>
      <c r="K31" s="6"/>
      <c r="L31" s="1">
        <v>1006</v>
      </c>
      <c r="M31" s="61" t="s">
        <v>403</v>
      </c>
      <c r="N31" s="8"/>
      <c r="O31" s="8">
        <v>1</v>
      </c>
      <c r="P31" s="9"/>
      <c r="Q31" s="8"/>
      <c r="R31" s="8">
        <v>85</v>
      </c>
      <c r="S31" s="9"/>
      <c r="T31" s="25"/>
    </row>
    <row r="32" spans="1:20" ht="42" customHeight="1">
      <c r="A32" s="23">
        <v>43342</v>
      </c>
      <c r="B32" s="13">
        <v>12</v>
      </c>
      <c r="C32" s="12">
        <v>15</v>
      </c>
      <c r="D32" s="4" t="s">
        <v>404</v>
      </c>
      <c r="E32" s="10">
        <v>23</v>
      </c>
      <c r="F32" s="39">
        <v>4</v>
      </c>
      <c r="G32" s="41" t="s">
        <v>69</v>
      </c>
      <c r="H32" s="15"/>
      <c r="I32" s="4" t="s">
        <v>58</v>
      </c>
      <c r="J32" s="5" t="s">
        <v>58</v>
      </c>
      <c r="K32" s="6"/>
      <c r="L32" s="1">
        <v>1004</v>
      </c>
      <c r="M32" s="7"/>
      <c r="N32" s="8"/>
      <c r="O32" s="8"/>
      <c r="P32" s="9"/>
      <c r="Q32" s="8"/>
      <c r="R32" s="8">
        <v>99</v>
      </c>
      <c r="S32" s="9" t="s">
        <v>56</v>
      </c>
      <c r="T32" s="25"/>
    </row>
    <row r="33" spans="1:20" ht="42" customHeight="1">
      <c r="A33" s="26">
        <v>43343</v>
      </c>
      <c r="B33" s="27">
        <v>11</v>
      </c>
      <c r="C33" s="28">
        <v>16</v>
      </c>
      <c r="D33" s="29" t="s">
        <v>59</v>
      </c>
      <c r="E33" s="30">
        <v>13</v>
      </c>
      <c r="F33" s="40">
        <v>4</v>
      </c>
      <c r="G33" s="42" t="s">
        <v>66</v>
      </c>
      <c r="H33" s="31"/>
      <c r="I33" s="29" t="s">
        <v>58</v>
      </c>
      <c r="J33" s="32" t="s">
        <v>60</v>
      </c>
      <c r="K33" s="33"/>
      <c r="L33" s="34">
        <v>1007</v>
      </c>
      <c r="M33" s="35"/>
      <c r="N33" s="36"/>
      <c r="O33" s="36">
        <v>2</v>
      </c>
      <c r="P33" s="37"/>
      <c r="Q33" s="36"/>
      <c r="R33" s="36">
        <v>82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18.274193548387096</v>
      </c>
      <c r="E100" s="83" t="s">
        <v>31</v>
      </c>
      <c r="F100" s="83"/>
      <c r="G100" s="83"/>
      <c r="H100" s="83"/>
      <c r="I100" s="17">
        <f>SUM(E3:E33)</f>
        <v>100.2</v>
      </c>
      <c r="J100" s="83" t="s">
        <v>38</v>
      </c>
      <c r="K100" s="83"/>
      <c r="L100" s="18">
        <f>SUM(O3:O33)</f>
        <v>207</v>
      </c>
    </row>
    <row r="101" spans="1:12" ht="30" customHeight="1">
      <c r="A101" s="83" t="s">
        <v>27</v>
      </c>
      <c r="B101" s="83"/>
      <c r="C101" s="83"/>
      <c r="D101" s="16">
        <f>AVERAGE(B3:B33)</f>
        <v>12.483870967741936</v>
      </c>
      <c r="E101" s="83" t="s">
        <v>32</v>
      </c>
      <c r="F101" s="83"/>
      <c r="G101" s="83"/>
      <c r="H101" s="83"/>
      <c r="I101" s="17">
        <f>AVERAGE(E3:E33)</f>
        <v>3.232258064516129</v>
      </c>
      <c r="J101" s="83" t="s">
        <v>39</v>
      </c>
      <c r="K101" s="83"/>
      <c r="L101" s="18">
        <f>COUNTIF(R3:R33,"&lt;31")</f>
        <v>9</v>
      </c>
    </row>
    <row r="102" spans="1:12" ht="30" customHeight="1">
      <c r="A102" s="83" t="s">
        <v>28</v>
      </c>
      <c r="B102" s="83"/>
      <c r="C102" s="83"/>
      <c r="D102" s="16">
        <f>AVERAGE(C3:C33)</f>
        <v>24.06451612903226</v>
      </c>
      <c r="E102" s="83" t="s">
        <v>33</v>
      </c>
      <c r="F102" s="83"/>
      <c r="G102" s="83"/>
      <c r="H102" s="83"/>
      <c r="I102" s="17">
        <f>MAX(E3:E33)</f>
        <v>23</v>
      </c>
      <c r="J102" s="83" t="s">
        <v>41</v>
      </c>
      <c r="K102" s="83"/>
      <c r="L102" s="18">
        <f>COUNTIF(C3:C33,"&gt;19")</f>
        <v>24</v>
      </c>
    </row>
    <row r="103" spans="1:12" ht="30" customHeight="1">
      <c r="A103" s="83" t="s">
        <v>23</v>
      </c>
      <c r="B103" s="83"/>
      <c r="C103" s="83"/>
      <c r="D103" s="18">
        <f>MAX(B3:B33,C3:C33)</f>
        <v>31</v>
      </c>
      <c r="E103" s="83" t="s">
        <v>34</v>
      </c>
      <c r="F103" s="83"/>
      <c r="G103" s="83"/>
      <c r="H103" s="83"/>
      <c r="I103" s="18">
        <f>COUNTA(S3:S33)</f>
        <v>12</v>
      </c>
      <c r="J103" s="83" t="s">
        <v>37</v>
      </c>
      <c r="K103" s="83"/>
      <c r="L103" s="18">
        <f>COUNTA(N3:N33)</f>
        <v>7</v>
      </c>
    </row>
    <row r="104" spans="1:12" ht="30" customHeight="1">
      <c r="A104" s="83" t="s">
        <v>24</v>
      </c>
      <c r="B104" s="83"/>
      <c r="C104" s="83"/>
      <c r="D104" s="18">
        <f>MIN(B3:B33,C3:C33)</f>
        <v>7</v>
      </c>
      <c r="E104" s="83" t="s">
        <v>35</v>
      </c>
      <c r="F104" s="83"/>
      <c r="G104" s="83"/>
      <c r="H104" s="83"/>
      <c r="I104" s="18">
        <f>COUNTIF(S3:S33,"R")</f>
        <v>12</v>
      </c>
      <c r="J104" s="83" t="s">
        <v>45</v>
      </c>
      <c r="K104" s="83"/>
      <c r="L104" s="43">
        <f>AVERAGE(F3:F33)</f>
        <v>2.7419354838709675</v>
      </c>
    </row>
    <row r="105" spans="1:12" ht="30" customHeight="1">
      <c r="A105" s="83" t="s">
        <v>26</v>
      </c>
      <c r="B105" s="83"/>
      <c r="C105" s="83"/>
      <c r="D105" s="18">
        <f>MAX(B3:B33)</f>
        <v>18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22.535714285714285</v>
      </c>
    </row>
    <row r="106" spans="1:12" ht="30" customHeight="1">
      <c r="A106" s="83" t="s">
        <v>25</v>
      </c>
      <c r="B106" s="83"/>
      <c r="C106" s="83"/>
      <c r="D106" s="18">
        <f>MIN(C3:C33)</f>
        <v>15</v>
      </c>
      <c r="E106" s="83" t="s">
        <v>50</v>
      </c>
      <c r="F106" s="83"/>
      <c r="G106" s="83"/>
      <c r="H106" s="83"/>
      <c r="I106" s="18">
        <f>COUNTIF(F3:F33,"&gt;5")</f>
        <v>1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54</v>
      </c>
      <c r="J107" s="83" t="s">
        <v>48</v>
      </c>
      <c r="K107" s="83"/>
      <c r="L107" s="19">
        <v>100.2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1023</v>
      </c>
      <c r="J108" s="83" t="s">
        <v>49</v>
      </c>
      <c r="K108" s="83"/>
      <c r="L108" s="19">
        <v>0</v>
      </c>
    </row>
    <row r="109" spans="1:12" ht="30" customHeight="1">
      <c r="A109" s="83" t="s">
        <v>40</v>
      </c>
      <c r="B109" s="83"/>
      <c r="C109" s="83"/>
      <c r="D109" s="18">
        <f>MIN(P3:P33)</f>
        <v>5</v>
      </c>
      <c r="E109" s="83" t="s">
        <v>44</v>
      </c>
      <c r="F109" s="83"/>
      <c r="G109" s="83"/>
      <c r="H109" s="83"/>
      <c r="I109" s="18">
        <f>MIN(L3:L33)</f>
        <v>1003</v>
      </c>
      <c r="J109" s="83"/>
      <c r="K109" s="83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Windows User</cp:lastModifiedBy>
  <cp:lastPrinted>2021-01-01T08:01:08Z</cp:lastPrinted>
  <dcterms:created xsi:type="dcterms:W3CDTF">2000-12-13T16:36:36Z</dcterms:created>
  <dcterms:modified xsi:type="dcterms:W3CDTF">2021-01-01T08:01:56Z</dcterms:modified>
  <cp:category/>
  <cp:version/>
  <cp:contentType/>
  <cp:contentStatus/>
</cp:coreProperties>
</file>