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65" windowHeight="5535" tabRatio="838" activeTab="12"/>
  </bookViews>
  <sheets>
    <sheet name="STANDARD" sheetId="1" r:id="rId1"/>
    <sheet name="JAN-2018" sheetId="2" r:id="rId2"/>
    <sheet name="FEB-2018" sheetId="3" r:id="rId3"/>
    <sheet name="MRZ-2018" sheetId="4" r:id="rId4"/>
    <sheet name="APR-2018" sheetId="5" r:id="rId5"/>
    <sheet name="MAI-2018" sheetId="6" r:id="rId6"/>
    <sheet name="JUNI-2018" sheetId="7" r:id="rId7"/>
    <sheet name="JULI-2018" sheetId="8" r:id="rId8"/>
    <sheet name="AUG-2018" sheetId="9" r:id="rId9"/>
    <sheet name="SEP-2018" sheetId="10" r:id="rId10"/>
    <sheet name="OKT-2018" sheetId="11" r:id="rId11"/>
    <sheet name="NOV-2018" sheetId="12" r:id="rId12"/>
    <sheet name="DEZ-2018" sheetId="13" r:id="rId13"/>
  </sheets>
  <definedNames/>
  <calcPr fullCalcOnLoad="1"/>
</workbook>
</file>

<file path=xl/sharedStrings.xml><?xml version="1.0" encoding="utf-8"?>
<sst xmlns="http://schemas.openxmlformats.org/spreadsheetml/2006/main" count="2509" uniqueCount="556">
  <si>
    <t>DATUM</t>
  </si>
  <si>
    <t>BEWÖLKUNG</t>
  </si>
  <si>
    <t>WETTEREREIGNISSE / NATURKALENDER</t>
  </si>
  <si>
    <t>MIN °C</t>
  </si>
  <si>
    <t>MAX °C</t>
  </si>
  <si>
    <t>ART</t>
  </si>
  <si>
    <t>NACHT</t>
  </si>
  <si>
    <t>TAG</t>
  </si>
  <si>
    <t>SYMBOL</t>
  </si>
  <si>
    <t>JAN</t>
  </si>
  <si>
    <t>LUFTDRUCK        hPa</t>
  </si>
  <si>
    <t>B</t>
  </si>
  <si>
    <t>KM /H</t>
  </si>
  <si>
    <t>RICHT.</t>
  </si>
  <si>
    <t>FEUCHTE           %</t>
  </si>
  <si>
    <t>WIND / B-RICHT.-MAX</t>
  </si>
  <si>
    <t>TEMP °C</t>
  </si>
  <si>
    <t xml:space="preserve">NIEDERSCHLAG </t>
  </si>
  <si>
    <t>MM</t>
  </si>
  <si>
    <t>GEWITTER TAGE</t>
  </si>
  <si>
    <t>SONNEN STUNDEN</t>
  </si>
  <si>
    <t>BODEN        TEMP °C</t>
  </si>
  <si>
    <t>DURCHSCHNITT - T°C</t>
  </si>
  <si>
    <t>MAX-TEMPERATUR °C</t>
  </si>
  <si>
    <t>MIN-TEMPERATUR °C</t>
  </si>
  <si>
    <t>MIN-TAG TEMP °C</t>
  </si>
  <si>
    <t>MAX-NACHT TEMP °C</t>
  </si>
  <si>
    <t>D-NACHT TEMP °C</t>
  </si>
  <si>
    <t>D-TAG TEMP °C</t>
  </si>
  <si>
    <t>NACHTFRÖSTE</t>
  </si>
  <si>
    <t>EISTAGE</t>
  </si>
  <si>
    <t>NIEDERSCHLAGMENGE - MM</t>
  </si>
  <si>
    <t>NL-DURCHSCHNITT / TAG</t>
  </si>
  <si>
    <t>MAX-NIEDERSCHLAG / TAG</t>
  </si>
  <si>
    <t>NIEDERSCHLAGSTAGE</t>
  </si>
  <si>
    <t>REGENTAGE</t>
  </si>
  <si>
    <t>TAGE MIT SCHNEEFALL</t>
  </si>
  <si>
    <t>GEWITTERTAGE</t>
  </si>
  <si>
    <t>SONNENSTUNDEN</t>
  </si>
  <si>
    <t>SONNENTAGE</t>
  </si>
  <si>
    <t>MIN-BODEN T°C</t>
  </si>
  <si>
    <t>TAGE T°C =&gt;20°C</t>
  </si>
  <si>
    <t>MAX-WINDGESCHW. KM / H</t>
  </si>
  <si>
    <t>LUFTDRUCK - MAX  H / PA</t>
  </si>
  <si>
    <t>LUFTDRUCK - MIN  H / PA</t>
  </si>
  <si>
    <t>WIND-DURCHSCHN.</t>
  </si>
  <si>
    <t>WIND-MAX-DURCHS.</t>
  </si>
  <si>
    <t>TAGE MIT SCHNEED.</t>
  </si>
  <si>
    <t>REGENMENGE</t>
  </si>
  <si>
    <t>SCHNEEMENGE</t>
  </si>
  <si>
    <t>STURMTAGE  BEAUFORT=&gt;6</t>
  </si>
  <si>
    <t xml:space="preserve"> BEDECKUNG   %</t>
  </si>
  <si>
    <t>NIEDERS.    TAGE</t>
  </si>
  <si>
    <t>TAGE MIT SCHNEEDCK</t>
  </si>
  <si>
    <t>wolkig</t>
  </si>
  <si>
    <t>wechselhaftes mildes Neujahrwetter mit viel Wind, abends aufklarend mit Vollmond, Sonne-Wolken Mix, vormittags kurze Schauer</t>
  </si>
  <si>
    <t>vormittags Regenschauer</t>
  </si>
  <si>
    <t>S</t>
  </si>
  <si>
    <t>R</t>
  </si>
  <si>
    <t>Schneeregen</t>
  </si>
  <si>
    <t>SW</t>
  </si>
  <si>
    <t>bedeckt</t>
  </si>
  <si>
    <t>nasskalt mit Schnee+Regen</t>
  </si>
  <si>
    <t>Regenschauer</t>
  </si>
  <si>
    <t>stark bewölkt</t>
  </si>
  <si>
    <t>Sturmtief Burglind zieht über die Heimat mit kurzen Gewitter und Regen</t>
  </si>
  <si>
    <t>X</t>
  </si>
  <si>
    <t>paar Tropfen</t>
  </si>
  <si>
    <t>Wind nimmt etwas ab, bedeckt und mild</t>
  </si>
  <si>
    <t>Regen nachmittags</t>
  </si>
  <si>
    <t>früh noch Wolkenlücken, dann stürmisch, mild, regnerisch</t>
  </si>
  <si>
    <t>Regen nachm.+abends</t>
  </si>
  <si>
    <t>früh noch trocken, dann leichter Regen und grau, Wind abflauend</t>
  </si>
  <si>
    <t>vormittags Schneeregen</t>
  </si>
  <si>
    <t>N</t>
  </si>
  <si>
    <t>grau, kühler mit Nordwind, Nebel und nass</t>
  </si>
  <si>
    <t>kaum Wolkenlücken, etwas Reif, abends milder und windiger</t>
  </si>
  <si>
    <t>SO</t>
  </si>
  <si>
    <t>aufkommender starker Böhmischer Wind, abends Abendrot und mild</t>
  </si>
  <si>
    <t>abends   paar Tropfen</t>
  </si>
  <si>
    <t>heiter</t>
  </si>
  <si>
    <t>Wind ist weg und Sonne kommt mit etwas Nebel, frühlingshaft im Jan</t>
  </si>
  <si>
    <t>W</t>
  </si>
  <si>
    <t>klar</t>
  </si>
  <si>
    <t>etwas Niesel</t>
  </si>
  <si>
    <t>bedeckt-neblig</t>
  </si>
  <si>
    <t>grau, nieslig, dunkel</t>
  </si>
  <si>
    <t>bedeckt mit kalter Ostluft, es wird kälter</t>
  </si>
  <si>
    <t>vormittags Sonne, sonst dicke Wolken aus SO, kalt</t>
  </si>
  <si>
    <t>abends  paar Flocken</t>
  </si>
  <si>
    <t>aufkommender starker Wind, Wolken drückt es aus Böhmen rein, frisch</t>
  </si>
  <si>
    <t>Schneeregen Schauer</t>
  </si>
  <si>
    <t>Tief zieht über uns mit Schneeschauer und teilweise Gewitter, ungemütlich</t>
  </si>
  <si>
    <t>Schneeschauer (4cm)</t>
  </si>
  <si>
    <t>leichter Wintereinbruch / Schneedecke abends 4cm</t>
  </si>
  <si>
    <t>Sturmtief "Fredericke" fegt über Deutschland, mildes Tauwetter mit Regen aber auch Sonne, abends Höhepunkt mit Orkanböen</t>
  </si>
  <si>
    <t>Schneeregen- Schauer</t>
  </si>
  <si>
    <t>windig, bedeckt und mild, durchziehende Wolken</t>
  </si>
  <si>
    <t>Schauer, nachts kräftiger Guss</t>
  </si>
  <si>
    <t>windig, etwas Sonne, abends Regen, sehr mild</t>
  </si>
  <si>
    <t>nasser Schnee  (3cm)</t>
  </si>
  <si>
    <t>Regen</t>
  </si>
  <si>
    <t>früh Regen</t>
  </si>
  <si>
    <t>19.01.18 bis 27.01.2018 Urlaub Hetta / Enontekiö / Finnland</t>
  </si>
  <si>
    <t>leichter Schneefall (1cm)</t>
  </si>
  <si>
    <t>Schneehöhe 3cm</t>
  </si>
  <si>
    <t>früh Reif und kalt mit Planetenparade am Morgenhimmel, Mond, Jupiter, Merkur und Mars geben sich ein Stelldichein, tags viel Sonne</t>
  </si>
  <si>
    <t>FEB</t>
  </si>
  <si>
    <t>freundlich, abends frostig und großer Mond</t>
  </si>
  <si>
    <t>wechslehaft, windig und regnerisch</t>
  </si>
  <si>
    <t>wechselhaft mit schönen Abendrot</t>
  </si>
  <si>
    <t>windiger Sonne-Wolken Mix</t>
  </si>
  <si>
    <t>Schneefall nachmittags (3cm)</t>
  </si>
  <si>
    <t>paar Flocken</t>
  </si>
  <si>
    <t>zunehmend Wolken, Schnee+Frost, abends glatt</t>
  </si>
  <si>
    <t>Landschaft leicht weiß, gefroren, Nebel mit Reif</t>
  </si>
  <si>
    <t>zunehmend Sonne und kalt, Schneehöhe 3cm</t>
  </si>
  <si>
    <t>sternenklar</t>
  </si>
  <si>
    <t>sehr kalter klarer Tag mit dünner Schneedecke</t>
  </si>
  <si>
    <t>NO</t>
  </si>
  <si>
    <t>viel Hochnebel und kalt</t>
  </si>
  <si>
    <t>freundlich kalter Wintertag, leichtes Tauen in der Sonne</t>
  </si>
  <si>
    <t>zunehmend diesige Sonne, kalt</t>
  </si>
  <si>
    <t>nachmittags etwas Schnee</t>
  </si>
  <si>
    <t>ruhiger grauer Wintertag</t>
  </si>
  <si>
    <t>erst freundluich, später Front mit etwas Schnee und dicken Wolken, der Wind nimmt zu</t>
  </si>
  <si>
    <t>Schneeschauer  (2cm)</t>
  </si>
  <si>
    <t>winterlicher Sonne-Schnee Mix, Schneehöhe 3cm</t>
  </si>
  <si>
    <t>zunehmend trockenkalt und klar, dünne Schneedecke nur</t>
  </si>
  <si>
    <t>freundlich ruhig sonniger Wintertag</t>
  </si>
  <si>
    <t>abends etwas Schnee</t>
  </si>
  <si>
    <t>Eine Front bringt Wolken, etwas Schnee und Wind, ungemütlich</t>
  </si>
  <si>
    <t>nachts etwas  Schnee</t>
  </si>
  <si>
    <t>tags Sonne, abends mehr Wolken, milder</t>
  </si>
  <si>
    <t>grauer ruhiger Tag</t>
  </si>
  <si>
    <t>grau, kalt</t>
  </si>
  <si>
    <t>kalt, viel Sonne, nachmittags diesiger</t>
  </si>
  <si>
    <t>freundlicher Tag mit nachmittags mehr Wolken, etwas diesig</t>
  </si>
  <si>
    <t>neblig-heiter- wolkig</t>
  </si>
  <si>
    <t>früh Nebel und Reif, später Sonne und zunehmender Wind, nachmittags kommen wolken, nur Schneereste, aber gefrorender Boden</t>
  </si>
  <si>
    <t>früh kurz Nebel, dann sonne, abends wenige Wolken, kalt</t>
  </si>
  <si>
    <t>trocken kalt mit viel Sonne, abends bedeckt der Mond im ersten Viertel Aldebaran im Stier</t>
  </si>
  <si>
    <t>nach klarer Nacht, erst wolkig, dabnn heiter, sehr kalter Wind, Kahlfrost pur</t>
  </si>
  <si>
    <t>sonnig</t>
  </si>
  <si>
    <t>kalter sonniger sibirischer Tag mit stahlblauen Himmel, Frosttag pur, erstes mal Venus am Abendhimmel gesehen</t>
  </si>
  <si>
    <t>eisig mit paar Flocken</t>
  </si>
  <si>
    <t>eisig kalt und Sonne, etwas diesig, kältester Tag des Winters</t>
  </si>
  <si>
    <t>MÄRZ</t>
  </si>
  <si>
    <t>kalt, eisig und unveränderte Temps, wie Vortage, Merkur und Venus am Abendhimmel zu sehen</t>
  </si>
  <si>
    <t>O</t>
  </si>
  <si>
    <t>kalt und freundlich und der Ostwind macht es noch kälter, Vollmond</t>
  </si>
  <si>
    <t>erst paar Wolken, dann sonnig und abends Hochnebel</t>
  </si>
  <si>
    <t>noch kalt, wolken, auch paar sonnige Abschnitte</t>
  </si>
  <si>
    <t>zunehmend sonnig und milder, aber windig, abends klar</t>
  </si>
  <si>
    <t xml:space="preserve">S </t>
  </si>
  <si>
    <t>erst diesig mit Hochnebel, dann sonnig aber diesig</t>
  </si>
  <si>
    <t>nachts noch Schnee (2cm)</t>
  </si>
  <si>
    <t>aufkommender Schnee aus Süd, dünne Schneedecke abends</t>
  </si>
  <si>
    <t>ab Mittag Schnee (3cm)</t>
  </si>
  <si>
    <t>Schneehöhe 4cm, ab Mittag Tauwetter und wärmer, abends etwas Sonne</t>
  </si>
  <si>
    <t xml:space="preserve">erst bedeckt, dann windiger Sonne Wolken Mix, abends Venus und Merkur am Abendhimmel </t>
  </si>
  <si>
    <t>nachts    Regenschauer</t>
  </si>
  <si>
    <t>nachts + vormittags etwas Regen</t>
  </si>
  <si>
    <t>freundlich nach nacht mit regen, abends Wolken</t>
  </si>
  <si>
    <t>nachts und früh Regen, tags freundlich und frühlingshaft mild, leicht föhnig,    Boden taut von der Wärme auf</t>
  </si>
  <si>
    <t>herrlicher milder Frühlingstag, abends mehr hohe Wolken</t>
  </si>
  <si>
    <t>Regen von 7Uhr bis 20Uhr, grau</t>
  </si>
  <si>
    <t>etwas Niesel    abends</t>
  </si>
  <si>
    <t>wechselhaft und windig, kaum Sonne, Wiesen tauen auf</t>
  </si>
  <si>
    <t>Regen+ Schneeregen</t>
  </si>
  <si>
    <t>NW</t>
  </si>
  <si>
    <t>grau und kühl, Schauer mit Schneeflocken</t>
  </si>
  <si>
    <t>Wolken-Sonne Mix und zunehmend windig</t>
  </si>
  <si>
    <t>Nieseln,  dann Schnee (3cm)</t>
  </si>
  <si>
    <t>erst nieselig, Wind dreht auf NO und es gibt Schnee, ungemütlich</t>
  </si>
  <si>
    <t>Schnee bis Mittag (4cm)</t>
  </si>
  <si>
    <t>eisiger NO-Wind mit Schnee und Verwehungen, Schneehöhe 6cm</t>
  </si>
  <si>
    <t>heiter-diesig</t>
  </si>
  <si>
    <t>sehr kalter NO-Wind, etwas diesig</t>
  </si>
  <si>
    <t>sehr freundlicher Spätwintertag nach eisiger Nacht, Tauen in der Sonne, Schneehöhe 3cm</t>
  </si>
  <si>
    <t>ab nachmittag Schnee (3cm)</t>
  </si>
  <si>
    <t>kalte Nacht und früh Sonne, dann Schnee aus N, winterlich, Schneehöhe 4cm</t>
  </si>
  <si>
    <t>freundlicher Spätwintertag mit viel Sonne und paar Wolken</t>
  </si>
  <si>
    <t>nasser Schnee  (2cm)</t>
  </si>
  <si>
    <t>zunehmend Wolken und Schnee aus NW, ungemütlich</t>
  </si>
  <si>
    <t>erst etwas Schnee und Nieseln, später trocken, ungemütlich, leichtes Tauen</t>
  </si>
  <si>
    <t>erst Schnee, dann Nieseln</t>
  </si>
  <si>
    <t>kalte Nacht, dann sonne, nachmittags mehr Wolken, milder, taut</t>
  </si>
  <si>
    <t>freundlicher Sonntag</t>
  </si>
  <si>
    <t>abends etwas   Regen</t>
  </si>
  <si>
    <t>grau und abends nass, Schnee weg</t>
  </si>
  <si>
    <t>feuchter grauer Tag</t>
  </si>
  <si>
    <t>zunehmend freundlich</t>
  </si>
  <si>
    <t>kurze Schauer</t>
  </si>
  <si>
    <t>zunehmend freundlicher und wärmer, abends schön</t>
  </si>
  <si>
    <t xml:space="preserve">freundlich, windiger Frühlingstag mit viel Sonne, Schneeglöckchen, Krokusse    und Märzenbecher in voller Blüte </t>
  </si>
  <si>
    <t>zunehmend ungemütlicher Nordwind und Nieseln</t>
  </si>
  <si>
    <t>APRIL</t>
  </si>
  <si>
    <t>etwas Niesel+Flocken</t>
  </si>
  <si>
    <t>kalter ungemütlicher Ostersonntag</t>
  </si>
  <si>
    <t>zunehmend sonnig und wärmer, abends sehr schön</t>
  </si>
  <si>
    <t>früh etwas Regen</t>
  </si>
  <si>
    <t>zunehmend frühlingshaft, etwas windig, Buschwindröschen fangen an zu blühen</t>
  </si>
  <si>
    <t>abends kurzer gewittriger Schauer</t>
  </si>
  <si>
    <t>freundlich, frühlingshaft, windig, etwas diesig, abends Gewitterfront mit ersten Gewitter der Saison</t>
  </si>
  <si>
    <t xml:space="preserve">Regenschauer nachmittags </t>
  </si>
  <si>
    <t>stark bewölkt, nachmittags Regenfront mit Hagel und Abkühlung</t>
  </si>
  <si>
    <t xml:space="preserve">N </t>
  </si>
  <si>
    <t>Sonne pur nach Frostnacht</t>
  </si>
  <si>
    <t>sonnig, windig und ganz klar</t>
  </si>
  <si>
    <t>kalter Wind aber freundlich, nachmittags paar Wolken aus SO</t>
  </si>
  <si>
    <t>kühle Nacht, aber dann sonnig, nachmittags etwas diesig</t>
  </si>
  <si>
    <t>sehr frühlingshaft, nachmittags paar Wolken</t>
  </si>
  <si>
    <t>gewittriger Schauer</t>
  </si>
  <si>
    <t>ruhig, wechselnd bewölkt, frühlingshaft, kaum Regen, Buschwindröschen blühen</t>
  </si>
  <si>
    <t>sehr mild und windig, abends Ferngewitter</t>
  </si>
  <si>
    <t>Regenschauer, gewittrig zum Teil</t>
  </si>
  <si>
    <t>viele Wolken und Schauer, abends Gewitter</t>
  </si>
  <si>
    <t>Nachts Regen</t>
  </si>
  <si>
    <t>erst Regen, tags sonnig und windig</t>
  </si>
  <si>
    <r>
      <t xml:space="preserve">warm, kaum Wind, aber hohe Wolken, </t>
    </r>
    <r>
      <rPr>
        <u val="single"/>
        <sz val="12"/>
        <rFont val="Times New Roman"/>
        <family val="1"/>
      </rPr>
      <t>erste Schwalben sind da</t>
    </r>
  </si>
  <si>
    <t>fast Dauerregen</t>
  </si>
  <si>
    <t>viel regen aus Tschechien, sehr nass</t>
  </si>
  <si>
    <t>erst hochnebelartige Wolken, dann Sonne und wärmer</t>
  </si>
  <si>
    <t>Sonne pur nach kühler Nacht, fast schon sommerlich, Natur explodiert und wird grün,</t>
  </si>
  <si>
    <t>Sonne pur mit paar Schleierwolken</t>
  </si>
  <si>
    <t>sommerlich, etwas diesig, Kirschen blühen schon</t>
  </si>
  <si>
    <t>etwas diesig aber sehr sommerlich, Wein schlägt schon aus, Tulpen in voller   Blüte</t>
  </si>
  <si>
    <r>
      <t xml:space="preserve">sehr sommerlich, erste Fledermäuse fliegen, </t>
    </r>
    <r>
      <rPr>
        <u val="single"/>
        <sz val="12"/>
        <rFont val="Times New Roman"/>
        <family val="1"/>
      </rPr>
      <t>erstmalig Baden bei +17,5°C</t>
    </r>
  </si>
  <si>
    <t>nachts Gewitterzelle, mittags Gewitter und abends Gewitter, dazwischen etwas Sonne, Gewitter leicht</t>
  </si>
  <si>
    <t>Gewitterschauer</t>
  </si>
  <si>
    <t>etwas diesig und Wolken nachmittags, Rapsblüte beginnt schon</t>
  </si>
  <si>
    <t>abends Regenschauer</t>
  </si>
  <si>
    <t>erst Sonne, nachmittags Regen vermehrt, sehr stürmisch, mild noch</t>
  </si>
  <si>
    <t>früh Schaur</t>
  </si>
  <si>
    <t>wechselhaftes windiges kühles Aprilwetter, abends klarer. Kleine CB am Himmel</t>
  </si>
  <si>
    <t>kalte Nacht mit Bodenfrost, tags Sonne und Wolken</t>
  </si>
  <si>
    <t>viel Sonne vormittags, nachmittags Wolken Sonne Mix, frühlingshaft warm</t>
  </si>
  <si>
    <t>herrlich schöner warmer Frühlingstag, nachmittags CB in der Ferne</t>
  </si>
  <si>
    <t>freundlicher Tag, aber sehr windig und viele Pollen in der Luft (Fichte)</t>
  </si>
  <si>
    <t>MAI</t>
  </si>
  <si>
    <t>nachts etwas regen</t>
  </si>
  <si>
    <t>erst bedeckt, dann zunehmend klare Sonne, dezent warm</t>
  </si>
  <si>
    <t>nachts  Gewitterr. 23Uhr</t>
  </si>
  <si>
    <t>Gewitter nachts</t>
  </si>
  <si>
    <t>tags freundlich, abends bilden sich gewitter, Raps jetzt in voller Blüte, Apfelbaüme blühen auch</t>
  </si>
  <si>
    <t>nachts ,früh Gewitter, dann wolkenverhangen und wenig Sonne</t>
  </si>
  <si>
    <t>zunehmend Sonne</t>
  </si>
  <si>
    <t>Sonne pur mit Wind</t>
  </si>
  <si>
    <t>kalte nacht und stahlblauer Himmel, Rapsfelder knallgelb</t>
  </si>
  <si>
    <t>Sonne pur, blauer Himmel, tags windig, Sommerfeeling</t>
  </si>
  <si>
    <t>sommerlich+windig, mittags paar weiße Wölkchen, sehr blauer Himmel</t>
  </si>
  <si>
    <t>abends Gewitterregen</t>
  </si>
  <si>
    <t>sommerlich mit Gewitter am späten Nachmittag, Wasser +18°C</t>
  </si>
  <si>
    <t>abends kurzer gew. Schauer</t>
  </si>
  <si>
    <t>erst Hochnebel, abends kommt mehr Sonne</t>
  </si>
  <si>
    <t>nachmittags paar Tropfen</t>
  </si>
  <si>
    <t>schwül und leicht gewittrig, sehr warm</t>
  </si>
  <si>
    <t>Morgenrot, dann Sonne pur mit Ostwind, mittags Wölkchen dann wieder strahlend blauer Himmel, Wasser+19°C</t>
  </si>
  <si>
    <t>windiger freundlicher Tag mit viel Sonne und Wolken im Süden</t>
  </si>
  <si>
    <t>nachmittags Regen zeitweise</t>
  </si>
  <si>
    <t>erst noch Sonne, nachmittags etwas regen, abends ruhig</t>
  </si>
  <si>
    <t>früh Landregen</t>
  </si>
  <si>
    <t>vormittags Landregen und bedecvkt, nachmittags windiger und Sonne-Wolken</t>
  </si>
  <si>
    <t>grau und feuchte Luft, neblig, abends Wetterbesserung</t>
  </si>
  <si>
    <t>Rapsblüte neigt sich dem Ende, viel Hochnebel, nachmittags kommt aber die Sonne für paar Stunden</t>
  </si>
  <si>
    <t>zunehmend mehr Sonne, abends schön</t>
  </si>
  <si>
    <t>sommerlich, blauer Himmel</t>
  </si>
  <si>
    <t>klar und kühler Ostwind aber trotzdem sommerlich</t>
  </si>
  <si>
    <t>viel Sonne, nachmittags Quellwolken, warm</t>
  </si>
  <si>
    <t>gewittrige Regenschauer</t>
  </si>
  <si>
    <t>nachts erste Gewitterzelle, tags nach Mittag Gewitter</t>
  </si>
  <si>
    <t>viele Wolken aber mild</t>
  </si>
  <si>
    <t>zunehmend sommerlich, CB nachmittag westlich</t>
  </si>
  <si>
    <t>sommerlich, viele Quellwolken aber auch Sonne, Raps verblüht</t>
  </si>
  <si>
    <t>sommerlich mit Schauern in der Nähe früh und abends</t>
  </si>
  <si>
    <t>sehr sommerlich, Schauer in der Ferne</t>
  </si>
  <si>
    <t>heiß und sonnig, nachmittags Gewitterwolken in der Ferne</t>
  </si>
  <si>
    <t>Gewitterregen 2x</t>
  </si>
  <si>
    <t>früh leichtes Gewitter, nachmittags Gewitter, abends Ferngewitter, sehr schwül, erste Erdbeeren sind reif</t>
  </si>
  <si>
    <t>Himmelfahrt erst heiß und schwül, nachmittags kurzes Gewitter aber kaum Regen</t>
  </si>
  <si>
    <t>freundlich und heiß, nachmittags westlich Gewitter, aber trocken</t>
  </si>
  <si>
    <t>nachmittags Gewitterregen</t>
  </si>
  <si>
    <t>viele Wolken und kühler, abends mehr Sonne</t>
  </si>
  <si>
    <t>zunehmend sonniger</t>
  </si>
  <si>
    <t>sommerlich</t>
  </si>
  <si>
    <t>hochnebelartige Bewölkung, abends kommt Sonne</t>
  </si>
  <si>
    <t>schwülheiß, nachmittags kommen Gewitter aus CZ mit Starkregen, abends  leichter Regen, Wasser +21,5°C</t>
  </si>
  <si>
    <t>viel Sonne, nur Mittags Wolken, Wasser +20,7°C</t>
  </si>
  <si>
    <t>sehr sommerlich</t>
  </si>
  <si>
    <t>hochsommerlich, paar CB in der Ferne</t>
  </si>
  <si>
    <t>Gewitterregen mittags</t>
  </si>
  <si>
    <t>Gewitterguß nachmittags 2x</t>
  </si>
  <si>
    <t>sehr schwül und mittags schon Gewitter, dann Berühigung</t>
  </si>
  <si>
    <t>schwül, nachmittags viele CB und Gewitter, abends Regenbogen, sommerlich</t>
  </si>
  <si>
    <t>nachts Regen</t>
  </si>
  <si>
    <t>schwül, aber bedeckt</t>
  </si>
  <si>
    <t>früh Regen, dann etwas freundlicher, kühler, leicht schwül</t>
  </si>
  <si>
    <t>kühl, ruhig, bedeckt, Sommerpause</t>
  </si>
  <si>
    <t>zunehmend schöner, abends aufklarend nach bedeckten Tagesbeginn, Wassertemperatur +18,5°C</t>
  </si>
  <si>
    <t>freundlich und warm</t>
  </si>
  <si>
    <t>Sonne und Wolken, sommerlich</t>
  </si>
  <si>
    <t>schwül, früh Sonne, nachmittags Gewitter</t>
  </si>
  <si>
    <t>jühler, Sonne und viele Wolken, Morgenrot</t>
  </si>
  <si>
    <t>freundlicher Tag mit vielen wolken, angenehm</t>
  </si>
  <si>
    <t>zunehmend heiss und schwül</t>
  </si>
  <si>
    <t>nachmittags etwas Regen</t>
  </si>
  <si>
    <t>warm und zunehmend stürmisch, nachmittags Frontdurchgang mit Wind und etwas regen, abends sehr kühl</t>
  </si>
  <si>
    <t>zeitweise Nieseln+Regen</t>
  </si>
  <si>
    <t>kaltes ungemütliches Wetter</t>
  </si>
  <si>
    <t>sehr grauer nasser Tag und kalt, früh noch etwas Sonne</t>
  </si>
  <si>
    <t>Nieseln teilweise</t>
  </si>
  <si>
    <t>ziemlich grau, kühl und regnerisch</t>
  </si>
  <si>
    <t>früh noch Regen</t>
  </si>
  <si>
    <t>langsam freundlicher und wärmer, besonders abends</t>
  </si>
  <si>
    <t>windiger wolkenreicher aber freundlicher Tag</t>
  </si>
  <si>
    <t>Sonne-Wolken Mix</t>
  </si>
  <si>
    <t>erst Sonne, dann Wind , Wolken, regen, kühler</t>
  </si>
  <si>
    <t>zunehmend sommerlich und Sonne, nur Schleierwolken</t>
  </si>
  <si>
    <t>zunehmend sonnig und nordisch klar</t>
  </si>
  <si>
    <t>JULI</t>
  </si>
  <si>
    <t>JUNI</t>
  </si>
  <si>
    <t>sehr kalte klare Nacht mit Frost in den Bergtälern, tags Sonne-Wolken Mix mit sehr klarer Luft, verhalten warm, aber angenehm</t>
  </si>
  <si>
    <t>Wassertemperatur +19°C, herrliches klares Sommerwetter</t>
  </si>
  <si>
    <t>blauer Himmel, Sonne pur, Venus, Jupiter und Mars am Abendhimmel</t>
  </si>
  <si>
    <t>heiß, Hochsommer, nur paar Schleierwolken</t>
  </si>
  <si>
    <t>hochsommerlich, nachmittags schwache Ferngewitter, heissester Tag des Jahres</t>
  </si>
  <si>
    <t>viele Wolken und kühler</t>
  </si>
  <si>
    <t>freundlicher, windiger Sommertag</t>
  </si>
  <si>
    <t>hochsommerlich, abends Schleierwolken, Front naht, Getreideernte läuft</t>
  </si>
  <si>
    <t>Regen zeitweise</t>
  </si>
  <si>
    <t>ein Tief dreht sich bei uns ein und bringt den ersehnten Regen und Abkühlung</t>
  </si>
  <si>
    <t>wechselhaft, Ferngewitter, nur paar Tropfen</t>
  </si>
  <si>
    <t>zeitweise viel Regen, nass und kühl</t>
  </si>
  <si>
    <t>zunehmend wieder sommerlich</t>
  </si>
  <si>
    <t>hochsommerlich</t>
  </si>
  <si>
    <t>Korn ist reif, sehr sommerlich, Schauer am Erzikamm und südlich</t>
  </si>
  <si>
    <t>Urlaub Finnland Korppoo 16.7.18 - 29.07.18</t>
  </si>
  <si>
    <t>nachmittags kurzer Schauer</t>
  </si>
  <si>
    <t>nachmittags Gewitter</t>
  </si>
  <si>
    <t>heissester Tag des Jahres</t>
  </si>
  <si>
    <t>AUGUST</t>
  </si>
  <si>
    <t>erst Sonne pur, nachmittags paar Wolken, Ferngewitter, sehr heiß</t>
  </si>
  <si>
    <t>sommerlich heiß, wenig Wolken</t>
  </si>
  <si>
    <t>sommerlich heiß, abends gewittrig und dicke Wolken</t>
  </si>
  <si>
    <t>sehr heiß wiedermal, nachmittags, abends einzelne Fernzellen</t>
  </si>
  <si>
    <t>nachmittags starker Gewitterregen</t>
  </si>
  <si>
    <t>früh kurzer Schauer</t>
  </si>
  <si>
    <t>schwülheiß, nachmittags Gewitter mit Starkregen, sommerlich</t>
  </si>
  <si>
    <t>etwas kühler, Sonne-Wolken Mix, Ernte Getreide fast beendet</t>
  </si>
  <si>
    <t>kühle Nacht, tags Sonne, ganz klare Luft</t>
  </si>
  <si>
    <t>klar, später Schleierwolken, sehr heiß</t>
  </si>
  <si>
    <t>heiß, nachmittags Ferngewitter wo wir nur gestreift worden</t>
  </si>
  <si>
    <t>heiß und sonnig, abends nähert sich ein Tief / Front, Gewitter ziehen aber    nördlich vorbei, es wird windig</t>
  </si>
  <si>
    <t>früh kurze Schauer</t>
  </si>
  <si>
    <t>unspektakulärer Übergang zu zeitweisen kälteren Wetter, viele Wolken und  kühler, abends etwas Sonne</t>
  </si>
  <si>
    <t>schöne windige etwas kühlere Luft, abends aufklarend</t>
  </si>
  <si>
    <t>nachmittags, abends gewittriger Schauer</t>
  </si>
  <si>
    <t>erst heiß, nachmittags Ferngewitter und Schauer</t>
  </si>
  <si>
    <t>wechselhafter Sonne+Wolken Mix, etwas windig, Wasser +22°C</t>
  </si>
  <si>
    <t>Sonne, nachmittags mehr Wolken, mild, ruhig</t>
  </si>
  <si>
    <t>nach kühler Nacht, hochsommerlich, erste Astern blühen</t>
  </si>
  <si>
    <t>ab 23Uhr Gewitter</t>
  </si>
  <si>
    <t>sonnig, heißer Tag, nachts große Gewitterzelle mit vielen Blitzen und Starkregen ab 23Uhr bis 1Uhr</t>
  </si>
  <si>
    <t>erst Wolken von der Gewitternacht, später zunehmend Sonne, abends klar</t>
  </si>
  <si>
    <t>sehr hochsommerlich</t>
  </si>
  <si>
    <t>freundlicher Tag, abends mehr Wolken</t>
  </si>
  <si>
    <t>mittags Nieselregen</t>
  </si>
  <si>
    <t>kühler, leicht regnerisch, abends freundlicher</t>
  </si>
  <si>
    <t>hochsommerlich, spätsommerlich, die Felder sind schon verstaubt, abgeerntet</t>
  </si>
  <si>
    <t>spätabends Schauer</t>
  </si>
  <si>
    <t>Hitzetag, erst Sonne, nachmittags Schauer in der Ferne, zunehmend gewittrig</t>
  </si>
  <si>
    <t>Regenschauer kurz</t>
  </si>
  <si>
    <t>Die milde Luft wird verdrängt, Wolken und Schauer kommen</t>
  </si>
  <si>
    <t>ein kühler Vorherbsttag</t>
  </si>
  <si>
    <t>etwas Regen</t>
  </si>
  <si>
    <t>nordische klare Luft zunehmend, Sonne-Wolken Mix, Planetenparade mit   Venus, Jupiter, Mars, Saturn und Vollmond am Abendhimmel</t>
  </si>
  <si>
    <t>paar Tropfen    mittags</t>
  </si>
  <si>
    <t>Sonne-Wolken Mix mit Wind, nur paar Tropfen, Wasser +19°C</t>
  </si>
  <si>
    <t>erst Wolken, dann kommt die Sonne nachmittags</t>
  </si>
  <si>
    <t>herrlich sonniger Spätsommertag mit Südwind</t>
  </si>
  <si>
    <t>Schauer+Nieseln</t>
  </si>
  <si>
    <t>grau und nass und ein ganz seltnere Tag diesen Sommer</t>
  </si>
  <si>
    <t>nachts kurzer Schauer</t>
  </si>
  <si>
    <t>wechselhaft, abends mehr Wolken, kühl</t>
  </si>
  <si>
    <t>sonnig mit Schleierwolken, abends Perseiden Sternschnuppen (von 22.15 bis 23.35Uhr 32 Sternschnuppen beobachtet )</t>
  </si>
  <si>
    <t>SEPT</t>
  </si>
  <si>
    <t>zunehmend Wolken mit etwas Nieseln, kühler grauer Septemberstart</t>
  </si>
  <si>
    <t>zeitweise leichtes Nieseln</t>
  </si>
  <si>
    <t>grau und nass, herbstlich</t>
  </si>
  <si>
    <t>vormittags Schauer</t>
  </si>
  <si>
    <t>erst grau, Nebel, später wärmer und etwas Sonne</t>
  </si>
  <si>
    <t>zunehmend spätsommerlich</t>
  </si>
  <si>
    <t>schöner Sommertag, etwas diesig</t>
  </si>
  <si>
    <t>vormittags Regen</t>
  </si>
  <si>
    <t>früh Minischauer</t>
  </si>
  <si>
    <t>herllicher Spätsommertag</t>
  </si>
  <si>
    <t>früh nass und grau, abends schöner</t>
  </si>
  <si>
    <t>ruhiger milder Sommertag</t>
  </si>
  <si>
    <t>Sonne+Wolken Mix mit hohen Wolken, sommerlich</t>
  </si>
  <si>
    <t>Trauben reif, Sonne nach kalter Nacht, Wasser +18,5°C</t>
  </si>
  <si>
    <t>hohe Wolken aber Sonne</t>
  </si>
  <si>
    <t>Sonne pur, hochsommerlich, blauer Himmel</t>
  </si>
  <si>
    <t>regnerisch und grau, herbstlich</t>
  </si>
  <si>
    <t>Nieseln etwas</t>
  </si>
  <si>
    <t>grau, etwas nass, abends Wolkenlücken, kühl</t>
  </si>
  <si>
    <t>zunehemnd freundlicher Sonne-Wolken Mix</t>
  </si>
  <si>
    <t>spätsommerlich, paar Schleierwolken abends</t>
  </si>
  <si>
    <t>hochsommerlich nach frischer Nacht, Trockenheit weiter groß</t>
  </si>
  <si>
    <t>Sommer pur, Wasser +18°C</t>
  </si>
  <si>
    <t>hochsommerlich, auch abends, kaum Wind</t>
  </si>
  <si>
    <t>Sommer pur, einzelne Wolken, sehr trocken</t>
  </si>
  <si>
    <t>abends Gewitterschauer</t>
  </si>
  <si>
    <t>auffrischender Südwind und warm , nachmittags kommt die Kaltfront mit Regen und Gewittern und beendet den Sommer</t>
  </si>
  <si>
    <t>Gewitterregen+ Nieseln</t>
  </si>
  <si>
    <t>Nieseltag, nachmittags kommt Front mit Sturm, Starkregen und leichtem paar Blitzen, starke Abkühlung nach der Front, herbstlich</t>
  </si>
  <si>
    <t>Sonne+Wolken, herbstlich kühl</t>
  </si>
  <si>
    <t>Regen+ Graupelschauer</t>
  </si>
  <si>
    <t>sehr kalt und windig, Kaltlutschauer mit Graupel</t>
  </si>
  <si>
    <t>zunehmend mehr Sonne, aber herbstlich kühl</t>
  </si>
  <si>
    <t>Altweibersommer, aber paar hohe Wolken, aber früh Frost</t>
  </si>
  <si>
    <t>erst Hochnebel, dann strahlend blauer Himmel, Altweibersommer pur</t>
  </si>
  <si>
    <t>mittags Nieseln</t>
  </si>
  <si>
    <t>erst klar, dann von Norden Wolken und Nieseln, abends Auflockerung, kaltes Herbstwetter</t>
  </si>
  <si>
    <t>kühler, sonniger, ruhiger Herbsttag</t>
  </si>
  <si>
    <t>herrlicher schöner Herbsttag, ganz klarer blauer Himmel, windig, Ahornblätter dieses Jahr kaum Färbung</t>
  </si>
  <si>
    <t>sternrnklar</t>
  </si>
  <si>
    <t>OKT</t>
  </si>
  <si>
    <t>nachmittags Regenschauer</t>
  </si>
  <si>
    <t>trüber Herbsttag</t>
  </si>
  <si>
    <t>wechselhaft, sehr kühl und windig, kaum Sonne</t>
  </si>
  <si>
    <t>Minischauer</t>
  </si>
  <si>
    <t>sehr stürmisch, durchziehende Wolkenfelder, herbstlich</t>
  </si>
  <si>
    <t>zunehmend frundlich und wärmer, Wind lässt nach und die Natur wird bunt</t>
  </si>
  <si>
    <t>Altweibersommer pur</t>
  </si>
  <si>
    <t>herrlich warmer Spätsommertag, hohe Wolkenfelder und Abendrot</t>
  </si>
  <si>
    <t>kurz Nieseln</t>
  </si>
  <si>
    <t>erst etwas Sonne, dann Nebel, bedeckt und kühl (aus Nord)</t>
  </si>
  <si>
    <t>erst Hochnebel, ab Mittag Sonne pur und kein Wind</t>
  </si>
  <si>
    <t>sonnig nach Nebel</t>
  </si>
  <si>
    <t>sehr spätsommerlich, alles wird bunt</t>
  </si>
  <si>
    <t>zunehmend etwas Wind und paar Föhnwolken, sehr freundlich</t>
  </si>
  <si>
    <t>herrlicher Sommertag im Herbst, Goldener Oktober, paar hohe Wolken</t>
  </si>
  <si>
    <t>stürmischer warmer wind, abneds nachlassend, sommerlich warm, ganz klare    Luft und Blätter fallen</t>
  </si>
  <si>
    <t>zunehmender Wind aber sehr sonnig und mild</t>
  </si>
  <si>
    <t>stürmischer böhmischer Wind aber ganz klar</t>
  </si>
  <si>
    <t xml:space="preserve">Der Wind lässt nach, paar Wolken aus Ost </t>
  </si>
  <si>
    <t>vormittags Wolken, später mehr Sonne, sehr mild</t>
  </si>
  <si>
    <t>herrlich sonniger Spätsommertag, bunte Oktoberwelt, alles sehr sehr trocken</t>
  </si>
  <si>
    <t>zunehmend diesig, wind dreht auf NW, noch mild</t>
  </si>
  <si>
    <t>Nieselregen</t>
  </si>
  <si>
    <t>grau, kühl und nass</t>
  </si>
  <si>
    <t>herbstlich, etwas Sonne</t>
  </si>
  <si>
    <t>zunehmend abends klar, herbstlich schön</t>
  </si>
  <si>
    <t>nachmittags Regen</t>
  </si>
  <si>
    <t>erst klare frostige nacht, dann Wolken und Regen aus Nord</t>
  </si>
  <si>
    <t>einsetzender Regen</t>
  </si>
  <si>
    <t>Sturmtief "Sieglinde" bringt den Schmuddelherbst mit Regen und Sturm</t>
  </si>
  <si>
    <t>Regen bis Mittag</t>
  </si>
  <si>
    <t>sehr nass, ab Mittag Besserung und nachlassender Wind</t>
  </si>
  <si>
    <t>dicke Wolken und windig, Blätter fallen</t>
  </si>
  <si>
    <t>mild, tags etwas Sonne</t>
  </si>
  <si>
    <t>grauer Herbsttag, ruhig</t>
  </si>
  <si>
    <t>ab Nachmittag Schneeregen</t>
  </si>
  <si>
    <t>Nieseln</t>
  </si>
  <si>
    <t>sehr ungemütlich und kalt, erster Schnee abends (2cm)</t>
  </si>
  <si>
    <t xml:space="preserve">paar Tropfen   abends </t>
  </si>
  <si>
    <t>grau und früh noch nass, neblig</t>
  </si>
  <si>
    <t>in der Nacht dreht Wind von N auf S und es wird warm und sehr windig, extremer Temperaturverlauf</t>
  </si>
  <si>
    <t>So</t>
  </si>
  <si>
    <t>herrlicher Herbsttag, Golden mit blauen Himmel</t>
  </si>
  <si>
    <t>NOV</t>
  </si>
  <si>
    <t>erst Sonne, dann Wolken, abends herrliches Licht, mild, Birken jetzt Rostfarben</t>
  </si>
  <si>
    <t>herbstlich bunt, nachmittags etwas Sonne</t>
  </si>
  <si>
    <t>wenig Niesel</t>
  </si>
  <si>
    <t>grauer ruhiger Herbsttag</t>
  </si>
  <si>
    <t xml:space="preserve">bedeckt </t>
  </si>
  <si>
    <t>grau aber mild, sehr bunt noch die Birken und Buchen</t>
  </si>
  <si>
    <t>faebenfrohe Sonnenaufgänge und Untergänge, mild und windig</t>
  </si>
  <si>
    <t>sehr freundlich warmer Novembertag mit goldenen Farben, letzte Schmetterlinge unterwegs</t>
  </si>
  <si>
    <t>kühler Wind, etwas diesig</t>
  </si>
  <si>
    <t>erst noch Sonne, dann etwas regen, mild</t>
  </si>
  <si>
    <t>grauer ruhiger Herbsttag, abends Wolkenlücken</t>
  </si>
  <si>
    <t>wechselnde Bewölkung, abends klar</t>
  </si>
  <si>
    <t>wechselhafte hohe schöne Bewölkung und mild, nachmittags Sonne</t>
  </si>
  <si>
    <t>viel Sonne nach intensiven Morgenrot, windig klare Luft, Blätter fast alle ab</t>
  </si>
  <si>
    <t>nach Morgenrot kommt Regen, abends etwas auflockernd</t>
  </si>
  <si>
    <t>tags zeitweise etwas Regen</t>
  </si>
  <si>
    <t>ruhiger schöner Herbsttag</t>
  </si>
  <si>
    <t>ruhiger schöner Tag mit einzelnen Wolkenfeldern, sehr freundlich</t>
  </si>
  <si>
    <t>sonniger klarer Spätherbsttag, es wird kühler</t>
  </si>
  <si>
    <t>freundlich, spätherbstlich, sonnig, kalte verreifte Nacht, Venus am M.-himmel</t>
  </si>
  <si>
    <t>zunehmend hohe Wolken aus Ost, kalt</t>
  </si>
  <si>
    <t>Nachts Schnee (3cm)</t>
  </si>
  <si>
    <t xml:space="preserve">Schnee und kalter NO-Wind, grauer Tag </t>
  </si>
  <si>
    <t>leichter Schneefall nachmittags</t>
  </si>
  <si>
    <t>vorwinterlicher nasskalter grauer Tag, kalter Wind, Schneedecke 3cm</t>
  </si>
  <si>
    <t>etwas Niesel+ Griesel</t>
  </si>
  <si>
    <t>grauer nasskalter Tag, viel Nebel, dünne Schneedecke</t>
  </si>
  <si>
    <t>grau, nass</t>
  </si>
  <si>
    <t>nach Nebel, Wolken &gt; Sonne , abends schöner Vollmond, Schnee weg</t>
  </si>
  <si>
    <t>paar Tropfen  mittags</t>
  </si>
  <si>
    <t>nasskalt und Wind unangenehm</t>
  </si>
  <si>
    <t>tags zunehmend nachmittags Sonne, freundlich</t>
  </si>
  <si>
    <t>beeckt</t>
  </si>
  <si>
    <t>grau und Dauerfrost</t>
  </si>
  <si>
    <t>kalte Nacht mit Reif, tags Sonne pur und aukommender Wind, ganz klar</t>
  </si>
  <si>
    <t>stürmisch kalter Wind aus Böhmen, zunehmend hohe Wolken, die ein Tief ankündigen</t>
  </si>
  <si>
    <t>ab Nachmittag Glatteisregen</t>
  </si>
  <si>
    <r>
      <t>nachlassender Wind, Dauerfrost,</t>
    </r>
    <r>
      <rPr>
        <u val="single"/>
        <sz val="12"/>
        <rFont val="Times New Roman"/>
        <family val="1"/>
      </rPr>
      <t xml:space="preserve"> nachmittags Regen mit extremen Blitzeis</t>
    </r>
  </si>
  <si>
    <t>DEZ</t>
  </si>
  <si>
    <t>Das Eis taut langsam vom Eisregen, nachmittags freundlich</t>
  </si>
  <si>
    <t>zeitweise Regen</t>
  </si>
  <si>
    <t>milder, rgnerisch, windig, grauer 1.Advent</t>
  </si>
  <si>
    <t>regnerisch, mild, mittags etwas Sonne</t>
  </si>
  <si>
    <t>abends aufklarend und Komet "Wirtanen" am Abendhimmel als verwaschender Fleck entdeckt, tags Schauer-"April"-wetter</t>
  </si>
  <si>
    <t>sehr freundlicher Tag, abends Schleierwolken, windig</t>
  </si>
  <si>
    <t>wechselhaft und kaum Sonne</t>
  </si>
  <si>
    <t>mild, stürmisch und regnerisch</t>
  </si>
  <si>
    <t>sehr stürmisch mit kleinen Wolkenlücken</t>
  </si>
  <si>
    <t>sehr nass, windig und mild</t>
  </si>
  <si>
    <t>Schneeregen- schauer</t>
  </si>
  <si>
    <t>wechselhaftes Schauerwetter mit Nässe, Wind und kaum Sonne, langsam in Schnee übergehend</t>
  </si>
  <si>
    <t>Dauerschneefall (22cm)</t>
  </si>
  <si>
    <t>früh noch Schnee (2cm)</t>
  </si>
  <si>
    <t>viel nasser Schnee (22cm) alles nass und schwer</t>
  </si>
  <si>
    <t>Neuschnee lässt Äste abknicken, sehr nass der Schnee, Schneehöhe 25cm, tags nachlassender Wind und Schnee, bedeckt, abends Komet Wirtanen zu sehen</t>
  </si>
  <si>
    <t>echter Wintertag mit etwas Sonne und Kälte, alles gefroren</t>
  </si>
  <si>
    <t>winterlich, aber Hochnebel</t>
  </si>
  <si>
    <t>etwas    Schneegriesel</t>
  </si>
  <si>
    <t>ruhiger Wintertag, vereist alles</t>
  </si>
  <si>
    <t>zunehmend windiger, grau, mittags etwas Sonne</t>
  </si>
  <si>
    <t>abends etwas Schneeregen</t>
  </si>
  <si>
    <t>es wird milder und Schnee wird pappig</t>
  </si>
  <si>
    <t>Tauwetter, nachmittags Sonne und zunehmender wind, abends Frost, glatt</t>
  </si>
  <si>
    <t>früh gefroren, abends mehr Wind und etwas Schneeregen</t>
  </si>
  <si>
    <t>früh Schnee (3cm) dann etwas Regen</t>
  </si>
  <si>
    <t>Ein Tief bringt milde Luft, Regen und starkes tauen, abends stürmisch</t>
  </si>
  <si>
    <t>wechselhaft mit starken Schauer oder Nieseln, windig, Schnee weggetaut</t>
  </si>
  <si>
    <t>besonders nachts und abends Regen, grau und nass</t>
  </si>
  <si>
    <t>Schneefall (3cm)</t>
  </si>
  <si>
    <t>etwas Schneeregen (1cm)</t>
  </si>
  <si>
    <t>Nassschnee zu Weihnachten, nass und grau</t>
  </si>
  <si>
    <t>grau, nasskalt, Schmuddelwetter, Schneehöhe 3cm</t>
  </si>
  <si>
    <t>Nieselregen, nass, neblig, Tauwetter, sehr ungemütlich</t>
  </si>
  <si>
    <t>Nieselregen zeitweise</t>
  </si>
  <si>
    <t>vormittags grau, nachmittags etwas Sonne, Schnee weggetaut, mild</t>
  </si>
  <si>
    <t xml:space="preserve">Nieselregen  </t>
  </si>
  <si>
    <t>grau, nass, Schmuddelwetter</t>
  </si>
  <si>
    <t>Nieseln + Schneeregen</t>
  </si>
  <si>
    <t>nasskalt mit Nieseln und paar Flocken</t>
  </si>
  <si>
    <t>wechselhaft, früh Neuschnee, dann Tauwetter</t>
  </si>
  <si>
    <t>früh viel Regen,   dann Schauer</t>
  </si>
  <si>
    <t>erst viel regen, dann Schauer, sehr windig</t>
  </si>
  <si>
    <t>etwas Nieseln</t>
  </si>
  <si>
    <t>grauer nasser nebliger Silvestertag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</si>
</sst>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\ "/>
    <numFmt numFmtId="173" formatCode="d/\ mmm"/>
    <numFmt numFmtId="174" formatCode="#\ \°\C"/>
    <numFmt numFmtId="175" formatCode="0\ \°\C"/>
    <numFmt numFmtId="176" formatCode="0.0"/>
    <numFmt numFmtId="177" formatCode="\1\1"/>
    <numFmt numFmtId="178" formatCode="0.00\ \°\C"/>
  </numFmts>
  <fonts count="19"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1"/>
    </font>
    <font>
      <sz val="11"/>
      <color indexed="20"/>
      <name val="Times New Roman"/>
      <family val="1"/>
    </font>
    <font>
      <sz val="13"/>
      <color indexed="16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sz val="11.75"/>
      <name val="Times New Roman"/>
      <family val="1"/>
    </font>
    <font>
      <sz val="11.25"/>
      <name val="Times New Roman"/>
      <family val="1"/>
    </font>
    <font>
      <sz val="11.5"/>
      <name val="Times New Roman"/>
      <family val="1"/>
    </font>
    <font>
      <sz val="9.5"/>
      <name val="Times New Roman"/>
      <family val="1"/>
    </font>
    <font>
      <sz val="9.25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60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0"/>
      <name val="Times New Roman"/>
      <family val="1"/>
    </font>
    <font>
      <sz val="12"/>
      <color indexed="63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49" fontId="2" fillId="0" borderId="3" xfId="20" applyNumberFormat="1" applyFont="1" applyBorder="1" applyAlignment="1">
      <alignment horizontal="center" vertical="center" wrapText="1"/>
      <protection/>
    </xf>
    <xf numFmtId="49" fontId="2" fillId="0" borderId="4" xfId="20" applyNumberFormat="1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/>
      <protection/>
    </xf>
    <xf numFmtId="49" fontId="2" fillId="0" borderId="5" xfId="20" applyNumberFormat="1" applyFont="1" applyBorder="1" applyAlignment="1">
      <alignment horizontal="center" vertical="center" wrapText="1"/>
      <protection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4" xfId="20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1" fontId="6" fillId="0" borderId="4" xfId="20" applyNumberFormat="1" applyFont="1" applyBorder="1" applyAlignment="1">
      <alignment horizontal="center" vertical="center"/>
      <protection/>
    </xf>
    <xf numFmtId="1" fontId="6" fillId="0" borderId="3" xfId="20" applyNumberFormat="1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176" fontId="2" fillId="0" borderId="0" xfId="20" applyNumberFormat="1" applyFont="1" applyBorder="1" applyAlignment="1">
      <alignment horizontal="center" vertical="center" wrapText="1"/>
      <protection/>
    </xf>
    <xf numFmtId="2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173" fontId="4" fillId="0" borderId="11" xfId="20" applyNumberFormat="1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3" fontId="4" fillId="0" borderId="10" xfId="20" applyNumberFormat="1" applyFont="1" applyBorder="1" applyAlignment="1">
      <alignment horizontal="center" vertical="center"/>
      <protection/>
    </xf>
    <xf numFmtId="1" fontId="6" fillId="0" borderId="2" xfId="20" applyNumberFormat="1" applyFont="1" applyBorder="1" applyAlignment="1">
      <alignment horizontal="center" vertical="center"/>
      <protection/>
    </xf>
    <xf numFmtId="1" fontId="6" fillId="0" borderId="1" xfId="20" applyNumberFormat="1" applyFont="1" applyBorder="1" applyAlignment="1">
      <alignment horizontal="center" vertical="center"/>
      <protection/>
    </xf>
    <xf numFmtId="49" fontId="2" fillId="0" borderId="2" xfId="20" applyNumberFormat="1" applyFont="1" applyBorder="1" applyAlignment="1">
      <alignment horizontal="center" vertical="center" wrapText="1"/>
      <protection/>
    </xf>
    <xf numFmtId="176" fontId="2" fillId="0" borderId="1" xfId="20" applyNumberFormat="1" applyFont="1" applyBorder="1" applyAlignment="1">
      <alignment horizontal="center" vertical="center"/>
      <protection/>
    </xf>
    <xf numFmtId="176" fontId="2" fillId="0" borderId="6" xfId="20" applyNumberFormat="1" applyFont="1" applyBorder="1" applyAlignment="1">
      <alignment horizontal="center" vertical="center" wrapText="1"/>
      <protection/>
    </xf>
    <xf numFmtId="49" fontId="2" fillId="0" borderId="1" xfId="20" applyNumberFormat="1" applyFont="1" applyBorder="1" applyAlignment="1">
      <alignment horizontal="center" vertical="center" wrapText="1"/>
      <protection/>
    </xf>
    <xf numFmtId="0" fontId="2" fillId="0" borderId="14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49" fontId="2" fillId="0" borderId="14" xfId="20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6" fillId="0" borderId="0" xfId="20" applyNumberFormat="1" applyFont="1" applyBorder="1" applyAlignment="1">
      <alignment horizontal="center" vertical="center"/>
      <protection/>
    </xf>
    <xf numFmtId="1" fontId="6" fillId="0" borderId="6" xfId="20" applyNumberFormat="1" applyFont="1" applyBorder="1" applyAlignment="1">
      <alignment horizontal="center" vertical="center"/>
      <protection/>
    </xf>
    <xf numFmtId="0" fontId="2" fillId="0" borderId="0" xfId="20" applyNumberFormat="1" applyFont="1" applyBorder="1" applyAlignment="1">
      <alignment horizontal="center" vertical="center"/>
      <protection/>
    </xf>
    <xf numFmtId="0" fontId="2" fillId="0" borderId="6" xfId="20" applyNumberFormat="1" applyFont="1" applyBorder="1" applyAlignment="1">
      <alignment horizontal="center" vertical="center"/>
      <protection/>
    </xf>
    <xf numFmtId="176" fontId="2" fillId="0" borderId="7" xfId="0" applyNumberFormat="1" applyFont="1" applyBorder="1" applyAlignment="1" applyProtection="1">
      <alignment horizontal="center" vertical="center"/>
      <protection/>
    </xf>
    <xf numFmtId="176" fontId="16" fillId="0" borderId="4" xfId="20" applyNumberFormat="1" applyFont="1" applyBorder="1" applyAlignment="1">
      <alignment horizontal="center" vertical="center"/>
      <protection/>
    </xf>
    <xf numFmtId="49" fontId="15" fillId="0" borderId="5" xfId="20" applyNumberFormat="1" applyFont="1" applyBorder="1" applyAlignment="1">
      <alignment horizontal="center" vertical="center" wrapText="1"/>
      <protection/>
    </xf>
    <xf numFmtId="176" fontId="17" fillId="0" borderId="4" xfId="20" applyNumberFormat="1" applyFont="1" applyBorder="1" applyAlignment="1">
      <alignment horizontal="center" vertical="center"/>
      <protection/>
    </xf>
    <xf numFmtId="176" fontId="18" fillId="0" borderId="4" xfId="20" applyNumberFormat="1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49" fontId="16" fillId="0" borderId="5" xfId="20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6" xfId="20" applyFont="1" applyBorder="1" applyAlignment="1">
      <alignment horizontal="center" vertical="center"/>
      <protection/>
    </xf>
    <xf numFmtId="0" fontId="3" fillId="0" borderId="17" xfId="20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 textRotation="90" wrapText="1"/>
    </xf>
    <xf numFmtId="0" fontId="3" fillId="0" borderId="8" xfId="20" applyFont="1" applyBorder="1" applyAlignment="1">
      <alignment horizontal="center" vertical="center" textRotation="90" wrapText="1"/>
      <protection/>
    </xf>
    <xf numFmtId="0" fontId="3" fillId="0" borderId="14" xfId="20" applyFont="1" applyBorder="1" applyAlignment="1">
      <alignment horizontal="center" vertical="center" textRotation="90" wrapText="1"/>
      <protection/>
    </xf>
    <xf numFmtId="0" fontId="3" fillId="0" borderId="8" xfId="20" applyFont="1" applyBorder="1" applyAlignment="1">
      <alignment horizontal="center" vertical="center" textRotation="90"/>
      <protection/>
    </xf>
    <xf numFmtId="0" fontId="3" fillId="0" borderId="14" xfId="20" applyFont="1" applyBorder="1" applyAlignment="1">
      <alignment horizontal="center" vertical="center" textRotation="90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left" vertical="center" indent="2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Dec-00" xfId="20"/>
    <cellStyle name="Currency" xfId="21"/>
    <cellStyle name="Currency [0]" xfId="22"/>
  </cellStyles>
  <dxfs count="3">
    <dxf>
      <font>
        <color rgb="FF003366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jpeg" /><Relationship Id="rId2" Type="http://schemas.openxmlformats.org/officeDocument/2006/relationships/image" Target="../media/image44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jpeg" /><Relationship Id="rId2" Type="http://schemas.openxmlformats.org/officeDocument/2006/relationships/image" Target="../media/image46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47.jpeg" /><Relationship Id="rId2" Type="http://schemas.openxmlformats.org/officeDocument/2006/relationships/image" Target="../media/image48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49.jpeg" /><Relationship Id="rId2" Type="http://schemas.openxmlformats.org/officeDocument/2006/relationships/image" Target="../media/image50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51.jpeg" /><Relationship Id="rId2" Type="http://schemas.openxmlformats.org/officeDocument/2006/relationships/image" Target="../media/image52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53.jpeg" /><Relationship Id="rId2" Type="http://schemas.openxmlformats.org/officeDocument/2006/relationships/image" Target="../media/image54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55.jpeg" /><Relationship Id="rId2" Type="http://schemas.openxmlformats.org/officeDocument/2006/relationships/image" Target="../media/image56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57.jpeg" /><Relationship Id="rId2" Type="http://schemas.openxmlformats.org/officeDocument/2006/relationships/image" Target="../media/image58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9.jpeg" /><Relationship Id="rId2" Type="http://schemas.openxmlformats.org/officeDocument/2006/relationships/image" Target="../media/image60.jpe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61.jpeg" /><Relationship Id="rId2" Type="http://schemas.openxmlformats.org/officeDocument/2006/relationships/image" Target="../media/image6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5.jpeg" /><Relationship Id="rId2" Type="http://schemas.openxmlformats.org/officeDocument/2006/relationships/image" Target="../media/image36.jpe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63.jpeg" /><Relationship Id="rId2" Type="http://schemas.openxmlformats.org/officeDocument/2006/relationships/image" Target="../media/image64.jpe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65.jpeg" /><Relationship Id="rId2" Type="http://schemas.openxmlformats.org/officeDocument/2006/relationships/image" Target="../media/image66.jpe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67.jpeg" /><Relationship Id="rId2" Type="http://schemas.openxmlformats.org/officeDocument/2006/relationships/image" Target="../media/image68.jpe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69.jpeg" /><Relationship Id="rId2" Type="http://schemas.openxmlformats.org/officeDocument/2006/relationships/image" Target="../media/image70.jpe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71.jpeg" /><Relationship Id="rId2" Type="http://schemas.openxmlformats.org/officeDocument/2006/relationships/image" Target="../media/image7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7.jpeg" /><Relationship Id="rId2" Type="http://schemas.openxmlformats.org/officeDocument/2006/relationships/image" Target="../media/image38.jpe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73.jpeg" /><Relationship Id="rId2" Type="http://schemas.openxmlformats.org/officeDocument/2006/relationships/image" Target="../media/image74.jpe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75.jpeg" /><Relationship Id="rId2" Type="http://schemas.openxmlformats.org/officeDocument/2006/relationships/image" Target="../media/image76.jpe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77.jpeg" /><Relationship Id="rId2" Type="http://schemas.openxmlformats.org/officeDocument/2006/relationships/image" Target="../media/image78.jpe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79.jpeg" /><Relationship Id="rId2" Type="http://schemas.openxmlformats.org/officeDocument/2006/relationships/image" Target="../media/image80.jpe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81.jpeg" /><Relationship Id="rId2" Type="http://schemas.openxmlformats.org/officeDocument/2006/relationships/image" Target="../media/image82.jpe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83.jpeg" /><Relationship Id="rId2" Type="http://schemas.openxmlformats.org/officeDocument/2006/relationships/image" Target="../media/image84.jpe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85.jpeg" /><Relationship Id="rId2" Type="http://schemas.openxmlformats.org/officeDocument/2006/relationships/image" Target="../media/image8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0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41.jpeg" /><Relationship Id="rId2" Type="http://schemas.openxmlformats.org/officeDocument/2006/relationships/image" Target="../media/image4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1025"/>
          <c:y val="0.35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STANDARD!$B$3:$B$33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STANDARD!$C$3:$C$33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4706654"/>
        <c:axId val="43924431"/>
      </c:lineChart>
      <c:catAx>
        <c:axId val="3470665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924431"/>
        <c:crosses val="autoZero"/>
        <c:auto val="1"/>
        <c:lblOffset val="100"/>
        <c:tickLblSkip val="2"/>
        <c:noMultiLvlLbl val="0"/>
      </c:catAx>
      <c:valAx>
        <c:axId val="43924431"/>
        <c:scaling>
          <c:orientation val="minMax"/>
          <c:max val="26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06654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29975"/>
          <c:y val="0.57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'FEB-2018'!$L$3:$L$33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4987928"/>
        <c:axId val="2238169"/>
      </c:lineChart>
      <c:catAx>
        <c:axId val="44987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8169"/>
        <c:crossesAt val="985"/>
        <c:auto val="1"/>
        <c:lblOffset val="100"/>
        <c:tickLblSkip val="2"/>
        <c:noMultiLvlLbl val="0"/>
      </c:catAx>
      <c:valAx>
        <c:axId val="2238169"/>
        <c:scaling>
          <c:orientation val="minMax"/>
          <c:max val="1035"/>
          <c:min val="98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7928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38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'FEB-2018'!$E$3:$E$33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0143522"/>
        <c:axId val="47073971"/>
      </c:barChart>
      <c:catAx>
        <c:axId val="2014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073971"/>
        <c:crosses val="autoZero"/>
        <c:auto val="1"/>
        <c:lblOffset val="100"/>
        <c:noMultiLvlLbl val="0"/>
      </c:catAx>
      <c:valAx>
        <c:axId val="47073971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4352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1472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785"/>
          <c:w val="0.931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'FEB-2018'!$O$3:$O$33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1012556"/>
        <c:axId val="54895277"/>
      </c:barChart>
      <c:catAx>
        <c:axId val="21012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895277"/>
        <c:crosses val="autoZero"/>
        <c:auto val="1"/>
        <c:lblOffset val="100"/>
        <c:noMultiLvlLbl val="0"/>
      </c:catAx>
      <c:valAx>
        <c:axId val="54895277"/>
        <c:scaling>
          <c:orientation val="minMax"/>
          <c:max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21012556"/>
        <c:crossesAt val="1"/>
        <c:crossBetween val="between"/>
        <c:dispUnits/>
        <c:majorUnit val="2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05"/>
          <c:y val="0.2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635"/>
          <c:w val="0.928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'MRZ-2018'!$B$3:$B$33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'MRZ-2018'!$C$3:$C$33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4295446"/>
        <c:axId val="17332423"/>
      </c:lineChart>
      <c:catAx>
        <c:axId val="2429544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332423"/>
        <c:crossesAt val="0"/>
        <c:auto val="1"/>
        <c:lblOffset val="100"/>
        <c:tickLblSkip val="2"/>
        <c:noMultiLvlLbl val="0"/>
      </c:catAx>
      <c:valAx>
        <c:axId val="17332423"/>
        <c:scaling>
          <c:orientation val="minMax"/>
          <c:max val="15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9544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9575"/>
          <c:y val="0.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'MRZ-2018'!$L$3:$L$33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774080"/>
        <c:axId val="61748993"/>
      </c:lineChart>
      <c:catAx>
        <c:axId val="2177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48993"/>
        <c:crosses val="autoZero"/>
        <c:auto val="1"/>
        <c:lblOffset val="100"/>
        <c:tickLblSkip val="2"/>
        <c:noMultiLvlLbl val="0"/>
      </c:catAx>
      <c:valAx>
        <c:axId val="61748993"/>
        <c:scaling>
          <c:orientation val="minMax"/>
          <c:max val="1032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74080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38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'MRZ-2018'!$E$3:$E$33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8870026"/>
        <c:axId val="35612507"/>
      </c:barChart>
      <c:catAx>
        <c:axId val="18870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612507"/>
        <c:crosses val="autoZero"/>
        <c:auto val="1"/>
        <c:lblOffset val="100"/>
        <c:noMultiLvlLbl val="0"/>
      </c:catAx>
      <c:valAx>
        <c:axId val="35612507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70026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037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8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'MRZ-2018'!$O$3:$O$33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52077108"/>
        <c:axId val="66040789"/>
      </c:barChart>
      <c:catAx>
        <c:axId val="52077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040789"/>
        <c:crosses val="autoZero"/>
        <c:auto val="1"/>
        <c:lblOffset val="100"/>
        <c:noMultiLvlLbl val="0"/>
      </c:catAx>
      <c:valAx>
        <c:axId val="66040789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52077108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1025"/>
          <c:y val="0.35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'APR-2018'!$B$3:$B$33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'APR-2018'!$C$3:$C$33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7496190"/>
        <c:axId val="47703663"/>
      </c:lineChart>
      <c:catAx>
        <c:axId val="5749619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703663"/>
        <c:crossesAt val="0"/>
        <c:auto val="1"/>
        <c:lblOffset val="100"/>
        <c:tickLblSkip val="2"/>
        <c:noMultiLvlLbl val="0"/>
      </c:catAx>
      <c:valAx>
        <c:axId val="47703663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9619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3375"/>
          <c:y val="0.2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'APR-2018'!$L$3:$L$33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679784"/>
        <c:axId val="38791465"/>
      </c:lineChart>
      <c:catAx>
        <c:axId val="26679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91465"/>
        <c:crossesAt val="998"/>
        <c:auto val="1"/>
        <c:lblOffset val="100"/>
        <c:tickLblSkip val="2"/>
        <c:noMultiLvlLbl val="0"/>
      </c:catAx>
      <c:valAx>
        <c:axId val="38791465"/>
        <c:scaling>
          <c:orientation val="minMax"/>
          <c:max val="1034"/>
          <c:min val="998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79784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199"/>
          <c:y val="0.29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'APR-2018'!$E$3:$E$33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3578866"/>
        <c:axId val="55100931"/>
      </c:barChart>
      <c:catAx>
        <c:axId val="13578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100931"/>
        <c:crosses val="autoZero"/>
        <c:auto val="1"/>
        <c:lblOffset val="100"/>
        <c:noMultiLvlLbl val="0"/>
      </c:catAx>
      <c:valAx>
        <c:axId val="55100931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78866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3375"/>
          <c:y val="0.2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STANDARD!$L$3:$L$33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775560"/>
        <c:axId val="1109129"/>
      </c:lineChart>
      <c:catAx>
        <c:axId val="5977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9129"/>
        <c:crosses val="autoZero"/>
        <c:auto val="1"/>
        <c:lblOffset val="100"/>
        <c:tickLblSkip val="2"/>
        <c:noMultiLvlLbl val="0"/>
      </c:catAx>
      <c:valAx>
        <c:axId val="1109129"/>
        <c:scaling>
          <c:orientation val="minMax"/>
          <c:max val="102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7556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037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8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'APR-2018'!$O$3:$O$33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6146332"/>
        <c:axId val="33990397"/>
      </c:barChart>
      <c:catAx>
        <c:axId val="2614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990397"/>
        <c:crosses val="autoZero"/>
        <c:auto val="1"/>
        <c:lblOffset val="100"/>
        <c:noMultiLvlLbl val="0"/>
      </c:catAx>
      <c:valAx>
        <c:axId val="33990397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26146332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2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'MAI-2018'!$B$3:$B$33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'MAI-2018'!$C$3:$C$33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7478118"/>
        <c:axId val="1758743"/>
      </c:lineChart>
      <c:catAx>
        <c:axId val="3747811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58743"/>
        <c:crossesAt val="0"/>
        <c:auto val="1"/>
        <c:lblOffset val="100"/>
        <c:tickLblSkip val="2"/>
        <c:noMultiLvlLbl val="0"/>
      </c:catAx>
      <c:valAx>
        <c:axId val="1758743"/>
        <c:scaling>
          <c:orientation val="minMax"/>
          <c:max val="3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811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3375"/>
          <c:y val="0.2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'MAI-2018'!$L$3:$L$33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5828688"/>
        <c:axId val="8240465"/>
      </c:lineChart>
      <c:catAx>
        <c:axId val="1582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40465"/>
        <c:crossesAt val="998"/>
        <c:auto val="1"/>
        <c:lblOffset val="100"/>
        <c:tickLblSkip val="2"/>
        <c:noMultiLvlLbl val="0"/>
      </c:catAx>
      <c:valAx>
        <c:axId val="8240465"/>
        <c:scaling>
          <c:orientation val="minMax"/>
          <c:max val="1034"/>
          <c:min val="998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8688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30525"/>
          <c:y val="0.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'MAI-2018'!$E$3:$E$33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7055322"/>
        <c:axId val="63497899"/>
      </c:barChart>
      <c:catAx>
        <c:axId val="7055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497899"/>
        <c:crosses val="autoZero"/>
        <c:auto val="1"/>
        <c:lblOffset val="100"/>
        <c:noMultiLvlLbl val="0"/>
      </c:catAx>
      <c:valAx>
        <c:axId val="63497899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5532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30475"/>
          <c:y val="0.08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7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'MAI-2018'!$O$3:$O$33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34610180"/>
        <c:axId val="43056165"/>
      </c:barChart>
      <c:catAx>
        <c:axId val="34610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056165"/>
        <c:crosses val="autoZero"/>
        <c:auto val="1"/>
        <c:lblOffset val="100"/>
        <c:noMultiLvlLbl val="0"/>
      </c:catAx>
      <c:valAx>
        <c:axId val="43056165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34610180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0075"/>
          <c:y val="0.35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6725"/>
          <c:w val="0.92925"/>
          <c:h val="0.923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'JUNI-2018'!$B$3:$B$33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'JUNI-2018'!$C$3:$C$33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1961166"/>
        <c:axId val="64997311"/>
      </c:lineChart>
      <c:catAx>
        <c:axId val="5196116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997311"/>
        <c:crossesAt val="0"/>
        <c:auto val="1"/>
        <c:lblOffset val="100"/>
        <c:tickLblSkip val="2"/>
        <c:noMultiLvlLbl val="0"/>
      </c:catAx>
      <c:valAx>
        <c:axId val="64997311"/>
        <c:scaling>
          <c:orientation val="minMax"/>
          <c:max val="3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6116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3575"/>
          <c:y val="0.62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'JUNI-2018'!$L$3:$L$33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8104888"/>
        <c:axId val="30290809"/>
      </c:lineChart>
      <c:catAx>
        <c:axId val="48104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90809"/>
        <c:crossesAt val="998"/>
        <c:auto val="1"/>
        <c:lblOffset val="100"/>
        <c:tickLblSkip val="2"/>
        <c:noMultiLvlLbl val="0"/>
      </c:catAx>
      <c:valAx>
        <c:axId val="30290809"/>
        <c:scaling>
          <c:orientation val="minMax"/>
          <c:max val="1034"/>
          <c:min val="998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04888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364"/>
          <c:y val="0.3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'JUNI-2018'!$E$3:$E$33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4181826"/>
        <c:axId val="37636435"/>
      </c:barChart>
      <c:catAx>
        <c:axId val="4181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636435"/>
        <c:crosses val="autoZero"/>
        <c:auto val="1"/>
        <c:lblOffset val="100"/>
        <c:noMultiLvlLbl val="0"/>
      </c:catAx>
      <c:valAx>
        <c:axId val="37636435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1826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245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7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'JUNI-2018'!$O$3:$O$33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3183596"/>
        <c:axId val="28652365"/>
      </c:barChart>
      <c:catAx>
        <c:axId val="3183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652365"/>
        <c:crosses val="autoZero"/>
        <c:auto val="1"/>
        <c:lblOffset val="100"/>
        <c:noMultiLvlLbl val="0"/>
      </c:catAx>
      <c:valAx>
        <c:axId val="28652365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3183596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01225"/>
          <c:y val="0.36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625"/>
          <c:w val="0.92875"/>
          <c:h val="0.92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'JULI-2018'!$B$3:$B$33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'JULI-2018'!$C$3:$C$33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6544694"/>
        <c:axId val="39140199"/>
      </c:lineChart>
      <c:catAx>
        <c:axId val="5654469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140199"/>
        <c:crossesAt val="3"/>
        <c:auto val="1"/>
        <c:lblOffset val="100"/>
        <c:tickLblSkip val="2"/>
        <c:noMultiLvlLbl val="0"/>
      </c:catAx>
      <c:valAx>
        <c:axId val="39140199"/>
        <c:scaling>
          <c:orientation val="minMax"/>
          <c:max val="33"/>
          <c:min val="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4469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38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STANDARD!$E$3:$E$33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9982162"/>
        <c:axId val="22730595"/>
      </c:barChart>
      <c:catAx>
        <c:axId val="9982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730595"/>
        <c:crosses val="autoZero"/>
        <c:auto val="1"/>
        <c:lblOffset val="100"/>
        <c:noMultiLvlLbl val="0"/>
      </c:catAx>
      <c:valAx>
        <c:axId val="22730595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8216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3375"/>
          <c:y val="0.2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5"/>
          <c:w val="0.94025"/>
          <c:h val="0.9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'JULI-2018'!$L$3:$L$33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717472"/>
        <c:axId val="16239521"/>
      </c:lineChart>
      <c:catAx>
        <c:axId val="1671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39521"/>
        <c:crossesAt val="1005"/>
        <c:auto val="1"/>
        <c:lblOffset val="100"/>
        <c:tickLblSkip val="2"/>
        <c:noMultiLvlLbl val="0"/>
      </c:catAx>
      <c:valAx>
        <c:axId val="16239521"/>
        <c:scaling>
          <c:orientation val="minMax"/>
          <c:max val="1023"/>
          <c:min val="100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1747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30525"/>
          <c:y val="0.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'JULI-2018'!$E$3:$E$33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1937962"/>
        <c:axId val="40332795"/>
      </c:barChart>
      <c:catAx>
        <c:axId val="1193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332795"/>
        <c:crosses val="autoZero"/>
        <c:auto val="1"/>
        <c:lblOffset val="100"/>
        <c:noMultiLvlLbl val="0"/>
      </c:catAx>
      <c:valAx>
        <c:axId val="40332795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3796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134"/>
          <c:y val="0.07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57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'JULI-2018'!$O$3:$O$33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7450836"/>
        <c:axId val="45730933"/>
      </c:barChart>
      <c:catAx>
        <c:axId val="2745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730933"/>
        <c:crosses val="autoZero"/>
        <c:auto val="1"/>
        <c:lblOffset val="100"/>
        <c:noMultiLvlLbl val="0"/>
      </c:catAx>
      <c:valAx>
        <c:axId val="45730933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27450836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01225"/>
          <c:y val="0.36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625"/>
          <c:w val="0.92875"/>
          <c:h val="0.92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'AUG-2018'!$B$3:$B$33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'AUG-2018'!$C$3:$C$33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8925214"/>
        <c:axId val="13218063"/>
      </c:lineChart>
      <c:catAx>
        <c:axId val="892521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218063"/>
        <c:crossesAt val="3"/>
        <c:auto val="1"/>
        <c:lblOffset val="100"/>
        <c:tickLblSkip val="2"/>
        <c:noMultiLvlLbl val="0"/>
      </c:catAx>
      <c:valAx>
        <c:axId val="13218063"/>
        <c:scaling>
          <c:orientation val="minMax"/>
          <c:max val="33"/>
          <c:min val="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2521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3375"/>
          <c:y val="0.2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75"/>
          <c:w val="0.94025"/>
          <c:h val="0.952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'AUG-2018'!$L$3:$L$33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853704"/>
        <c:axId val="64030153"/>
      </c:lineChart>
      <c:catAx>
        <c:axId val="5185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30153"/>
        <c:crossesAt val="998"/>
        <c:auto val="1"/>
        <c:lblOffset val="100"/>
        <c:tickLblSkip val="2"/>
        <c:noMultiLvlLbl val="0"/>
      </c:catAx>
      <c:valAx>
        <c:axId val="64030153"/>
        <c:scaling>
          <c:orientation val="minMax"/>
          <c:max val="1034"/>
          <c:min val="998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53704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01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'AUG-2018'!$E$3:$E$33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39400466"/>
        <c:axId val="19059875"/>
      </c:barChart>
      <c:catAx>
        <c:axId val="39400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059875"/>
        <c:crosses val="autoZero"/>
        <c:auto val="1"/>
        <c:lblOffset val="100"/>
        <c:noMultiLvlLbl val="0"/>
      </c:catAx>
      <c:valAx>
        <c:axId val="19059875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00466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134"/>
          <c:y val="0.07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57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'AUG-2018'!$O$3:$O$33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37321148"/>
        <c:axId val="346013"/>
      </c:barChart>
      <c:catAx>
        <c:axId val="37321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6013"/>
        <c:crosses val="autoZero"/>
        <c:auto val="1"/>
        <c:lblOffset val="100"/>
        <c:noMultiLvlLbl val="0"/>
      </c:catAx>
      <c:valAx>
        <c:axId val="346013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37321148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8225"/>
          <c:y val="0.6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625"/>
          <c:w val="0.92875"/>
          <c:h val="0.92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'SEP-2018'!$B$3:$B$33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'SEP-2018'!$C$3:$C$33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114118"/>
        <c:axId val="28027063"/>
      </c:lineChart>
      <c:catAx>
        <c:axId val="311411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027063"/>
        <c:crossesAt val="0"/>
        <c:auto val="1"/>
        <c:lblOffset val="100"/>
        <c:tickLblSkip val="2"/>
        <c:noMultiLvlLbl val="0"/>
      </c:catAx>
      <c:valAx>
        <c:axId val="28027063"/>
        <c:scaling>
          <c:orientation val="minMax"/>
          <c:max val="30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4118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67"/>
          <c:y val="0.6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5"/>
          <c:w val="0.94025"/>
          <c:h val="0.9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'SEP-2018'!$L$3:$L$33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916976"/>
        <c:axId val="55599601"/>
      </c:lineChart>
      <c:catAx>
        <c:axId val="5091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99601"/>
        <c:crossesAt val="994"/>
        <c:auto val="1"/>
        <c:lblOffset val="100"/>
        <c:tickLblSkip val="2"/>
        <c:noMultiLvlLbl val="0"/>
      </c:catAx>
      <c:valAx>
        <c:axId val="55599601"/>
        <c:scaling>
          <c:orientation val="minMax"/>
          <c:max val="1042"/>
          <c:min val="994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16976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01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'SEP-2018'!$E$3:$E$33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30634362"/>
        <c:axId val="7273803"/>
      </c:barChart>
      <c:catAx>
        <c:axId val="30634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273803"/>
        <c:crosses val="autoZero"/>
        <c:auto val="1"/>
        <c:lblOffset val="100"/>
        <c:noMultiLvlLbl val="0"/>
      </c:catAx>
      <c:valAx>
        <c:axId val="7273803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3436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037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8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STANDARD!$O$3:$O$33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3248764"/>
        <c:axId val="29238877"/>
      </c:barChart>
      <c:catAx>
        <c:axId val="3248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238877"/>
        <c:crosses val="autoZero"/>
        <c:auto val="1"/>
        <c:lblOffset val="100"/>
        <c:noMultiLvlLbl val="0"/>
      </c:catAx>
      <c:valAx>
        <c:axId val="29238877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3248764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277"/>
          <c:y val="0.09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165"/>
          <c:w val="0.9412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'SEP-2018'!$O$3:$O$33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65464228"/>
        <c:axId val="52307141"/>
      </c:barChart>
      <c:catAx>
        <c:axId val="65464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307141"/>
        <c:crosses val="autoZero"/>
        <c:auto val="1"/>
        <c:lblOffset val="100"/>
        <c:noMultiLvlLbl val="0"/>
      </c:catAx>
      <c:valAx>
        <c:axId val="52307141"/>
        <c:scaling>
          <c:orientation val="minMax"/>
          <c:max val="14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5464228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08"/>
          <c:y val="0.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4475"/>
          <c:w val="0.9245"/>
          <c:h val="0.928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'OKT-2018'!$B$3:$B$33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'OKT-2018'!$C$3:$C$33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002222"/>
        <c:axId val="9019999"/>
      </c:lineChart>
      <c:catAx>
        <c:axId val="100222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019999"/>
        <c:crossesAt val="0"/>
        <c:auto val="1"/>
        <c:lblOffset val="100"/>
        <c:tickLblSkip val="2"/>
        <c:noMultiLvlLbl val="0"/>
      </c:catAx>
      <c:valAx>
        <c:axId val="9019999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222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67"/>
          <c:y val="0.6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5"/>
          <c:w val="0.94025"/>
          <c:h val="0.9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'OKT-2018'!$L$3:$L$33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071128"/>
        <c:axId val="59531289"/>
      </c:lineChart>
      <c:catAx>
        <c:axId val="14071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31289"/>
        <c:crossesAt val="994"/>
        <c:auto val="1"/>
        <c:lblOffset val="100"/>
        <c:tickLblSkip val="2"/>
        <c:noMultiLvlLbl val="0"/>
      </c:catAx>
      <c:valAx>
        <c:axId val="59531289"/>
        <c:scaling>
          <c:orientation val="minMax"/>
          <c:max val="1042"/>
          <c:min val="994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71128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01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'OKT-2018'!$E$3:$E$33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66019554"/>
        <c:axId val="57305075"/>
      </c:barChart>
      <c:catAx>
        <c:axId val="66019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305075"/>
        <c:crosses val="autoZero"/>
        <c:auto val="1"/>
        <c:lblOffset val="100"/>
        <c:noMultiLvlLbl val="0"/>
      </c:catAx>
      <c:valAx>
        <c:axId val="57305075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19554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277"/>
          <c:y val="0.09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165"/>
          <c:w val="0.9287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'OKT-2018'!$O$3:$O$33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45983628"/>
        <c:axId val="11199469"/>
      </c:barChart>
      <c:catAx>
        <c:axId val="45983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199469"/>
        <c:crosses val="autoZero"/>
        <c:auto val="1"/>
        <c:lblOffset val="100"/>
        <c:noMultiLvlLbl val="0"/>
      </c:catAx>
      <c:valAx>
        <c:axId val="11199469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5983628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585"/>
          <c:y val="0.6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5475"/>
          <c:w val="0.9355"/>
          <c:h val="0.930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'NOV-2018'!$B$3:$B$33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'NOV-2018'!$C$3:$C$33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3686358"/>
        <c:axId val="34741767"/>
      </c:lineChart>
      <c:catAx>
        <c:axId val="3368635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741767"/>
        <c:crossesAt val="0"/>
        <c:auto val="1"/>
        <c:lblOffset val="100"/>
        <c:tickLblSkip val="2"/>
        <c:noMultiLvlLbl val="0"/>
      </c:catAx>
      <c:valAx>
        <c:axId val="34741767"/>
        <c:scaling>
          <c:orientation val="minMax"/>
          <c:max val="2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8635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67"/>
          <c:y val="0.6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5"/>
          <c:w val="0.94025"/>
          <c:h val="0.9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'NOV-2018'!$L$3:$L$33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4240448"/>
        <c:axId val="62619713"/>
      </c:lineChart>
      <c:catAx>
        <c:axId val="4424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19713"/>
        <c:crossesAt val="994"/>
        <c:auto val="1"/>
        <c:lblOffset val="100"/>
        <c:tickLblSkip val="2"/>
        <c:noMultiLvlLbl val="0"/>
      </c:catAx>
      <c:valAx>
        <c:axId val="62619713"/>
        <c:scaling>
          <c:orientation val="minMax"/>
          <c:max val="1037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40448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01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'NOV-2018'!$E$3:$E$33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6706506"/>
        <c:axId val="39031963"/>
      </c:barChart>
      <c:catAx>
        <c:axId val="2670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031963"/>
        <c:crosses val="autoZero"/>
        <c:auto val="1"/>
        <c:lblOffset val="100"/>
        <c:noMultiLvlLbl val="0"/>
      </c:catAx>
      <c:valAx>
        <c:axId val="39031963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06506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2297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29"/>
          <c:w val="0.9167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'NOV-2018'!$O$3:$O$33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5743348"/>
        <c:axId val="7472405"/>
      </c:barChart>
      <c:catAx>
        <c:axId val="15743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472405"/>
        <c:crosses val="autoZero"/>
        <c:auto val="1"/>
        <c:lblOffset val="100"/>
        <c:noMultiLvlLbl val="0"/>
      </c:catAx>
      <c:valAx>
        <c:axId val="7472405"/>
        <c:scaling>
          <c:orientation val="minMax"/>
          <c:max val="8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5743348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0745"/>
          <c:y val="0.2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58"/>
          <c:w val="0.92625"/>
          <c:h val="0.926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'DEZ-2018'!$B$3:$B$33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'DEZ-2018'!$C$3:$C$33</c:f>
              <c:numCache/>
            </c:numRef>
          </c:val>
          <c:smooth val="0"/>
        </c:ser>
        <c:marker val="1"/>
        <c:axId val="142782"/>
        <c:axId val="1285039"/>
      </c:lineChart>
      <c:catAx>
        <c:axId val="14278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85039"/>
        <c:crossesAt val="0"/>
        <c:auto val="1"/>
        <c:lblOffset val="100"/>
        <c:tickLblSkip val="2"/>
        <c:noMultiLvlLbl val="0"/>
      </c:catAx>
      <c:valAx>
        <c:axId val="1285039"/>
        <c:scaling>
          <c:orientation val="minMax"/>
          <c:max val="12"/>
          <c:min val="-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782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00925"/>
          <c:y val="0.2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'JAN-2018'!$B$3:$B$33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'JAN-2018'!$C$3:$C$33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1823302"/>
        <c:axId val="19538807"/>
      </c:lineChart>
      <c:catAx>
        <c:axId val="6182330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538807"/>
        <c:crosses val="autoZero"/>
        <c:auto val="1"/>
        <c:lblOffset val="100"/>
        <c:tickLblSkip val="2"/>
        <c:noMultiLvlLbl val="0"/>
      </c:catAx>
      <c:valAx>
        <c:axId val="19538807"/>
        <c:scaling>
          <c:orientation val="minMax"/>
          <c:max val="12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2330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67"/>
          <c:y val="0.6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5"/>
          <c:w val="0.94025"/>
          <c:h val="0.9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'DEZ-2018'!$L$3:$L$33</c:f>
              <c:numCache/>
            </c:numRef>
          </c:val>
          <c:smooth val="0"/>
        </c:ser>
        <c:axId val="11565352"/>
        <c:axId val="36979305"/>
      </c:lineChart>
      <c:catAx>
        <c:axId val="1156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79305"/>
        <c:crossesAt val="994"/>
        <c:auto val="1"/>
        <c:lblOffset val="100"/>
        <c:tickLblSkip val="2"/>
        <c:noMultiLvlLbl val="0"/>
      </c:catAx>
      <c:valAx>
        <c:axId val="36979305"/>
        <c:scaling>
          <c:orientation val="minMax"/>
          <c:max val="1037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65352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00625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'DEZ-2018'!$E$3:$E$33</c:f>
              <c:numCache/>
            </c:numRef>
          </c:val>
        </c:ser>
        <c:gapWidth val="80"/>
        <c:axId val="64378290"/>
        <c:axId val="42533699"/>
      </c:barChart>
      <c:catAx>
        <c:axId val="643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533699"/>
        <c:crosses val="autoZero"/>
        <c:auto val="1"/>
        <c:lblOffset val="100"/>
        <c:noMultiLvlLbl val="0"/>
      </c:catAx>
      <c:valAx>
        <c:axId val="42533699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78290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2297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2875"/>
          <c:w val="0.9167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'DEZ-2018'!$O$3:$O$33</c:f>
              <c:numCache/>
            </c:numRef>
          </c:val>
        </c:ser>
        <c:gapWidth val="80"/>
        <c:axId val="47258972"/>
        <c:axId val="22677565"/>
      </c:barChart>
      <c:catAx>
        <c:axId val="47258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677565"/>
        <c:crosses val="autoZero"/>
        <c:auto val="1"/>
        <c:lblOffset val="100"/>
        <c:noMultiLvlLbl val="0"/>
      </c:catAx>
      <c:valAx>
        <c:axId val="22677565"/>
        <c:scaling>
          <c:orientation val="minMax"/>
          <c:max val="8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47258972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29975"/>
          <c:y val="0.57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'JAN-2018'!$L$3:$L$33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1631536"/>
        <c:axId val="39139505"/>
      </c:lineChart>
      <c:catAx>
        <c:axId val="41631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9505"/>
        <c:crossesAt val="985"/>
        <c:auto val="1"/>
        <c:lblOffset val="100"/>
        <c:tickLblSkip val="2"/>
        <c:noMultiLvlLbl val="0"/>
      </c:catAx>
      <c:valAx>
        <c:axId val="39139505"/>
        <c:scaling>
          <c:orientation val="minMax"/>
          <c:max val="1035"/>
          <c:min val="98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31536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38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'JAN-2018'!$E$3:$E$33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6711226"/>
        <c:axId val="16183307"/>
      </c:barChart>
      <c:catAx>
        <c:axId val="1671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183307"/>
        <c:crosses val="autoZero"/>
        <c:auto val="1"/>
        <c:lblOffset val="100"/>
        <c:noMultiLvlLbl val="0"/>
      </c:catAx>
      <c:valAx>
        <c:axId val="16183307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11226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28425"/>
          <c:y val="0.3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495"/>
          <c:w val="0.9197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'JAN-2018'!$O$3:$O$33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1432036"/>
        <c:axId val="35779461"/>
      </c:barChart>
      <c:catAx>
        <c:axId val="114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779461"/>
        <c:crosses val="autoZero"/>
        <c:auto val="1"/>
        <c:lblOffset val="100"/>
        <c:noMultiLvlLbl val="0"/>
      </c:catAx>
      <c:valAx>
        <c:axId val="35779461"/>
        <c:scaling>
          <c:orientation val="minMax"/>
          <c:max val="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11432036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309"/>
          <c:y val="0.2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5775"/>
          <c:w val="0.935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'FEB-2018'!$B$3:$B$33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'FEB-2018'!$C$3:$C$33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3579694"/>
        <c:axId val="12455199"/>
      </c:lineChart>
      <c:catAx>
        <c:axId val="5357969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455199"/>
        <c:crosses val="autoZero"/>
        <c:auto val="1"/>
        <c:lblOffset val="100"/>
        <c:tickLblSkip val="2"/>
        <c:noMultiLvlLbl val="0"/>
      </c:catAx>
      <c:valAx>
        <c:axId val="12455199"/>
        <c:scaling>
          <c:orientation val="minMax"/>
          <c:max val="8"/>
          <c:min val="-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79694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image" Target="../media/image28.png" /><Relationship Id="rId6" Type="http://schemas.openxmlformats.org/officeDocument/2006/relationships/image" Target="../media/image15.png" /><Relationship Id="rId7" Type="http://schemas.openxmlformats.org/officeDocument/2006/relationships/image" Target="../media/image14.png" /><Relationship Id="rId8" Type="http://schemas.openxmlformats.org/officeDocument/2006/relationships/image" Target="../media/image8.png" /><Relationship Id="rId9" Type="http://schemas.openxmlformats.org/officeDocument/2006/relationships/image" Target="../media/image20.png" /><Relationship Id="rId10" Type="http://schemas.openxmlformats.org/officeDocument/2006/relationships/image" Target="../media/image18.png" /><Relationship Id="rId11" Type="http://schemas.openxmlformats.org/officeDocument/2006/relationships/image" Target="../media/image23.png" /><Relationship Id="rId12" Type="http://schemas.openxmlformats.org/officeDocument/2006/relationships/image" Target="../media/image29.png" /><Relationship Id="rId13" Type="http://schemas.openxmlformats.org/officeDocument/2006/relationships/image" Target="../media/image2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image" Target="../media/image28.png" /><Relationship Id="rId6" Type="http://schemas.openxmlformats.org/officeDocument/2006/relationships/image" Target="../media/image15.png" /><Relationship Id="rId7" Type="http://schemas.openxmlformats.org/officeDocument/2006/relationships/image" Target="../media/image14.png" /><Relationship Id="rId8" Type="http://schemas.openxmlformats.org/officeDocument/2006/relationships/image" Target="../media/image18.png" /><Relationship Id="rId9" Type="http://schemas.openxmlformats.org/officeDocument/2006/relationships/image" Target="../media/image8.png" /><Relationship Id="rId10" Type="http://schemas.openxmlformats.org/officeDocument/2006/relationships/image" Target="../media/image30.png" /><Relationship Id="rId11" Type="http://schemas.openxmlformats.org/officeDocument/2006/relationships/image" Target="../media/image7.png" /><Relationship Id="rId12" Type="http://schemas.openxmlformats.org/officeDocument/2006/relationships/image" Target="../media/image21.png" /><Relationship Id="rId13" Type="http://schemas.openxmlformats.org/officeDocument/2006/relationships/image" Target="../media/image31.png" /><Relationship Id="rId14" Type="http://schemas.openxmlformats.org/officeDocument/2006/relationships/image" Target="../media/image4.png" /><Relationship Id="rId15" Type="http://schemas.openxmlformats.org/officeDocument/2006/relationships/image" Target="../media/image1.png" /><Relationship Id="rId16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image" Target="../media/image7.png" /><Relationship Id="rId6" Type="http://schemas.openxmlformats.org/officeDocument/2006/relationships/image" Target="../media/image4.png" /><Relationship Id="rId7" Type="http://schemas.openxmlformats.org/officeDocument/2006/relationships/image" Target="../media/image14.png" /><Relationship Id="rId8" Type="http://schemas.openxmlformats.org/officeDocument/2006/relationships/image" Target="../media/image8.png" /><Relationship Id="rId9" Type="http://schemas.openxmlformats.org/officeDocument/2006/relationships/image" Target="../media/image15.png" /><Relationship Id="rId10" Type="http://schemas.openxmlformats.org/officeDocument/2006/relationships/image" Target="../media/image18.png" /><Relationship Id="rId11" Type="http://schemas.openxmlformats.org/officeDocument/2006/relationships/image" Target="../media/image13.png" /><Relationship Id="rId12" Type="http://schemas.openxmlformats.org/officeDocument/2006/relationships/image" Target="../media/image32.png" /><Relationship Id="rId13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image" Target="../media/image14.png" /><Relationship Id="rId6" Type="http://schemas.openxmlformats.org/officeDocument/2006/relationships/image" Target="../media/image21.png" /><Relationship Id="rId7" Type="http://schemas.openxmlformats.org/officeDocument/2006/relationships/image" Target="../media/image26.png" /><Relationship Id="rId8" Type="http://schemas.openxmlformats.org/officeDocument/2006/relationships/image" Target="../media/image8.png" /><Relationship Id="rId9" Type="http://schemas.openxmlformats.org/officeDocument/2006/relationships/image" Target="../media/image15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33.png" /><Relationship Id="rId13" Type="http://schemas.openxmlformats.org/officeDocument/2006/relationships/image" Target="../media/image16.png" /><Relationship Id="rId14" Type="http://schemas.openxmlformats.org/officeDocument/2006/relationships/image" Target="../media/image4.png" /><Relationship Id="rId15" Type="http://schemas.openxmlformats.org/officeDocument/2006/relationships/image" Target="../media/image7.png" /><Relationship Id="rId16" Type="http://schemas.openxmlformats.org/officeDocument/2006/relationships/image" Target="../media/image34.png" /><Relationship Id="rId17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1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image" Target="../media/image5.png" /><Relationship Id="rId10" Type="http://schemas.openxmlformats.org/officeDocument/2006/relationships/image" Target="../media/image6.png" /><Relationship Id="rId11" Type="http://schemas.openxmlformats.org/officeDocument/2006/relationships/image" Target="../media/image7.png" /><Relationship Id="rId12" Type="http://schemas.openxmlformats.org/officeDocument/2006/relationships/image" Target="../media/image8.png" /><Relationship Id="rId13" Type="http://schemas.openxmlformats.org/officeDocument/2006/relationships/image" Target="../media/image9.png" /><Relationship Id="rId14" Type="http://schemas.openxmlformats.org/officeDocument/2006/relationships/image" Target="../media/image10.png" /><Relationship Id="rId15" Type="http://schemas.openxmlformats.org/officeDocument/2006/relationships/image" Target="../media/image11.png" /><Relationship Id="rId16" Type="http://schemas.openxmlformats.org/officeDocument/2006/relationships/image" Target="../media/image12.png" /><Relationship Id="rId17" Type="http://schemas.openxmlformats.org/officeDocument/2006/relationships/image" Target="../media/image13.png" /><Relationship Id="rId18" Type="http://schemas.openxmlformats.org/officeDocument/2006/relationships/image" Target="../media/image14.png" /><Relationship Id="rId19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image" Target="../media/image15.png" /><Relationship Id="rId6" Type="http://schemas.openxmlformats.org/officeDocument/2006/relationships/image" Target="../media/image14.png" /><Relationship Id="rId7" Type="http://schemas.openxmlformats.org/officeDocument/2006/relationships/image" Target="../media/image16.png" /><Relationship Id="rId8" Type="http://schemas.openxmlformats.org/officeDocument/2006/relationships/image" Target="../media/image17.png" /><Relationship Id="rId9" Type="http://schemas.openxmlformats.org/officeDocument/2006/relationships/image" Target="../media/image8.png" /><Relationship Id="rId10" Type="http://schemas.openxmlformats.org/officeDocument/2006/relationships/image" Target="../media/image7.png" /><Relationship Id="rId11" Type="http://schemas.openxmlformats.org/officeDocument/2006/relationships/image" Target="../media/image4.png" /><Relationship Id="rId12" Type="http://schemas.openxmlformats.org/officeDocument/2006/relationships/image" Target="../media/image18.png" /><Relationship Id="rId13" Type="http://schemas.openxmlformats.org/officeDocument/2006/relationships/image" Target="../media/image1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image" Target="../media/image8.png" /><Relationship Id="rId6" Type="http://schemas.openxmlformats.org/officeDocument/2006/relationships/image" Target="../media/image14.png" /><Relationship Id="rId7" Type="http://schemas.openxmlformats.org/officeDocument/2006/relationships/image" Target="../media/image9.png" /><Relationship Id="rId8" Type="http://schemas.openxmlformats.org/officeDocument/2006/relationships/image" Target="../media/image13.png" /><Relationship Id="rId9" Type="http://schemas.openxmlformats.org/officeDocument/2006/relationships/image" Target="../media/image16.png" /><Relationship Id="rId10" Type="http://schemas.openxmlformats.org/officeDocument/2006/relationships/image" Target="../media/image20.png" /><Relationship Id="rId11" Type="http://schemas.openxmlformats.org/officeDocument/2006/relationships/image" Target="../media/image1.png" /><Relationship Id="rId12" Type="http://schemas.openxmlformats.org/officeDocument/2006/relationships/image" Target="../media/image21.png" /><Relationship Id="rId13" Type="http://schemas.openxmlformats.org/officeDocument/2006/relationships/image" Target="../media/image15.png" /><Relationship Id="rId14" Type="http://schemas.openxmlformats.org/officeDocument/2006/relationships/image" Target="../media/image6.png" /><Relationship Id="rId15" Type="http://schemas.openxmlformats.org/officeDocument/2006/relationships/image" Target="../media/image19.png" /><Relationship Id="rId16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image" Target="../media/image22.png" /><Relationship Id="rId6" Type="http://schemas.openxmlformats.org/officeDocument/2006/relationships/image" Target="../media/image14.png" /><Relationship Id="rId7" Type="http://schemas.openxmlformats.org/officeDocument/2006/relationships/image" Target="../media/image1.png" /><Relationship Id="rId8" Type="http://schemas.openxmlformats.org/officeDocument/2006/relationships/image" Target="../media/image23.png" /><Relationship Id="rId9" Type="http://schemas.openxmlformats.org/officeDocument/2006/relationships/image" Target="../media/image15.png" /><Relationship Id="rId10" Type="http://schemas.openxmlformats.org/officeDocument/2006/relationships/image" Target="../media/image18.png" /><Relationship Id="rId11" Type="http://schemas.openxmlformats.org/officeDocument/2006/relationships/image" Target="../media/image8.png" /><Relationship Id="rId12" Type="http://schemas.openxmlformats.org/officeDocument/2006/relationships/image" Target="../media/image24.png" /><Relationship Id="rId13" Type="http://schemas.openxmlformats.org/officeDocument/2006/relationships/image" Target="../media/image20.png" /><Relationship Id="rId14" Type="http://schemas.openxmlformats.org/officeDocument/2006/relationships/image" Target="../media/image21.png" /><Relationship Id="rId15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image" Target="../media/image1.png" /><Relationship Id="rId6" Type="http://schemas.openxmlformats.org/officeDocument/2006/relationships/image" Target="../media/image23.png" /><Relationship Id="rId7" Type="http://schemas.openxmlformats.org/officeDocument/2006/relationships/image" Target="../media/image8.png" /><Relationship Id="rId8" Type="http://schemas.openxmlformats.org/officeDocument/2006/relationships/image" Target="../media/image24.png" /><Relationship Id="rId9" Type="http://schemas.openxmlformats.org/officeDocument/2006/relationships/image" Target="../media/image18.png" /><Relationship Id="rId10" Type="http://schemas.openxmlformats.org/officeDocument/2006/relationships/image" Target="../media/image7.png" /><Relationship Id="rId11" Type="http://schemas.openxmlformats.org/officeDocument/2006/relationships/image" Target="../media/image20.png" /><Relationship Id="rId12" Type="http://schemas.openxmlformats.org/officeDocument/2006/relationships/image" Target="../media/image26.png" /><Relationship Id="rId13" Type="http://schemas.openxmlformats.org/officeDocument/2006/relationships/image" Target="../media/image14.png" /><Relationship Id="rId14" Type="http://schemas.openxmlformats.org/officeDocument/2006/relationships/image" Target="../media/image3.png" /><Relationship Id="rId15" Type="http://schemas.openxmlformats.org/officeDocument/2006/relationships/image" Target="../media/image1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image" Target="../media/image27.png" /><Relationship Id="rId6" Type="http://schemas.openxmlformats.org/officeDocument/2006/relationships/image" Target="../media/image7.png" /><Relationship Id="rId7" Type="http://schemas.openxmlformats.org/officeDocument/2006/relationships/image" Target="../media/image14.png" /><Relationship Id="rId8" Type="http://schemas.openxmlformats.org/officeDocument/2006/relationships/image" Target="../media/image8.png" /><Relationship Id="rId9" Type="http://schemas.openxmlformats.org/officeDocument/2006/relationships/image" Target="../media/image25.png" /><Relationship Id="rId10" Type="http://schemas.openxmlformats.org/officeDocument/2006/relationships/image" Target="../media/image26.png" /><Relationship Id="rId11" Type="http://schemas.openxmlformats.org/officeDocument/2006/relationships/image" Target="../media/image4.png" /><Relationship Id="rId12" Type="http://schemas.openxmlformats.org/officeDocument/2006/relationships/image" Target="../media/image15.png" /><Relationship Id="rId13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image" Target="../media/image14.png" /><Relationship Id="rId6" Type="http://schemas.openxmlformats.org/officeDocument/2006/relationships/image" Target="../media/image8.png" /><Relationship Id="rId7" Type="http://schemas.openxmlformats.org/officeDocument/2006/relationships/image" Target="../media/image18.png" /><Relationship Id="rId8" Type="http://schemas.openxmlformats.org/officeDocument/2006/relationships/image" Target="../media/image7.png" /><Relationship Id="rId9" Type="http://schemas.openxmlformats.org/officeDocument/2006/relationships/image" Target="../media/image26.png" /><Relationship Id="rId10" Type="http://schemas.openxmlformats.org/officeDocument/2006/relationships/image" Target="../media/image21.png" /><Relationship Id="rId11" Type="http://schemas.openxmlformats.org/officeDocument/2006/relationships/image" Target="../media/image23.png" /><Relationship Id="rId1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image" Target="../media/image8.png" /><Relationship Id="rId6" Type="http://schemas.openxmlformats.org/officeDocument/2006/relationships/image" Target="../media/image14.png" /><Relationship Id="rId7" Type="http://schemas.openxmlformats.org/officeDocument/2006/relationships/image" Target="../media/image27.png" /><Relationship Id="rId8" Type="http://schemas.openxmlformats.org/officeDocument/2006/relationships/image" Target="../media/image1.png" /><Relationship Id="rId9" Type="http://schemas.openxmlformats.org/officeDocument/2006/relationships/image" Target="../media/image18.png" /><Relationship Id="rId10" Type="http://schemas.openxmlformats.org/officeDocument/2006/relationships/image" Target="../media/image15.png" /><Relationship Id="rId11" Type="http://schemas.openxmlformats.org/officeDocument/2006/relationships/image" Target="../media/image25.png" /><Relationship Id="rId12" Type="http://schemas.openxmlformats.org/officeDocument/2006/relationships/image" Target="../media/image2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247650</xdr:colOff>
      <xdr:row>2</xdr:row>
      <xdr:rowOff>142875</xdr:rowOff>
    </xdr:from>
    <xdr:to>
      <xdr:col>10</xdr:col>
      <xdr:colOff>723900</xdr:colOff>
      <xdr:row>2</xdr:row>
      <xdr:rowOff>476250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12096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3</xdr:row>
      <xdr:rowOff>142875</xdr:rowOff>
    </xdr:from>
    <xdr:to>
      <xdr:col>10</xdr:col>
      <xdr:colOff>723900</xdr:colOff>
      <xdr:row>3</xdr:row>
      <xdr:rowOff>476250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17430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4</xdr:row>
      <xdr:rowOff>104775</xdr:rowOff>
    </xdr:from>
    <xdr:to>
      <xdr:col>10</xdr:col>
      <xdr:colOff>676275</xdr:colOff>
      <xdr:row>4</xdr:row>
      <xdr:rowOff>438150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5</xdr:row>
      <xdr:rowOff>123825</xdr:rowOff>
    </xdr:from>
    <xdr:to>
      <xdr:col>10</xdr:col>
      <xdr:colOff>638175</xdr:colOff>
      <xdr:row>5</xdr:row>
      <xdr:rowOff>457200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2790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123825</xdr:rowOff>
    </xdr:from>
    <xdr:to>
      <xdr:col>10</xdr:col>
      <xdr:colOff>647700</xdr:colOff>
      <xdr:row>6</xdr:row>
      <xdr:rowOff>457200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3324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8</xdr:row>
      <xdr:rowOff>104775</xdr:rowOff>
    </xdr:from>
    <xdr:to>
      <xdr:col>10</xdr:col>
      <xdr:colOff>676275</xdr:colOff>
      <xdr:row>8</xdr:row>
      <xdr:rowOff>438150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114300</xdr:rowOff>
    </xdr:from>
    <xdr:to>
      <xdr:col>10</xdr:col>
      <xdr:colOff>657225</xdr:colOff>
      <xdr:row>10</xdr:row>
      <xdr:rowOff>447675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5448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9</xdr:row>
      <xdr:rowOff>114300</xdr:rowOff>
    </xdr:from>
    <xdr:to>
      <xdr:col>10</xdr:col>
      <xdr:colOff>657225</xdr:colOff>
      <xdr:row>9</xdr:row>
      <xdr:rowOff>447675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7</xdr:row>
      <xdr:rowOff>123825</xdr:rowOff>
    </xdr:from>
    <xdr:to>
      <xdr:col>10</xdr:col>
      <xdr:colOff>647700</xdr:colOff>
      <xdr:row>7</xdr:row>
      <xdr:rowOff>457200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3857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11</xdr:row>
      <xdr:rowOff>123825</xdr:rowOff>
    </xdr:from>
    <xdr:to>
      <xdr:col>10</xdr:col>
      <xdr:colOff>647700</xdr:colOff>
      <xdr:row>11</xdr:row>
      <xdr:rowOff>457200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5991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13</xdr:row>
      <xdr:rowOff>114300</xdr:rowOff>
    </xdr:from>
    <xdr:to>
      <xdr:col>10</xdr:col>
      <xdr:colOff>676275</xdr:colOff>
      <xdr:row>13</xdr:row>
      <xdr:rowOff>447675</xdr:rowOff>
    </xdr:to>
    <xdr:pic>
      <xdr:nvPicPr>
        <xdr:cNvPr id="15" name="Picture 4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12</xdr:row>
      <xdr:rowOff>114300</xdr:rowOff>
    </xdr:from>
    <xdr:to>
      <xdr:col>10</xdr:col>
      <xdr:colOff>657225</xdr:colOff>
      <xdr:row>12</xdr:row>
      <xdr:rowOff>447675</xdr:rowOff>
    </xdr:to>
    <xdr:pic>
      <xdr:nvPicPr>
        <xdr:cNvPr id="16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14</xdr:row>
      <xdr:rowOff>104775</xdr:rowOff>
    </xdr:from>
    <xdr:to>
      <xdr:col>10</xdr:col>
      <xdr:colOff>733425</xdr:colOff>
      <xdr:row>14</xdr:row>
      <xdr:rowOff>438150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7572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15</xdr:row>
      <xdr:rowOff>104775</xdr:rowOff>
    </xdr:from>
    <xdr:to>
      <xdr:col>10</xdr:col>
      <xdr:colOff>733425</xdr:colOff>
      <xdr:row>15</xdr:row>
      <xdr:rowOff>438150</xdr:rowOff>
    </xdr:to>
    <xdr:pic>
      <xdr:nvPicPr>
        <xdr:cNvPr id="18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17</xdr:row>
      <xdr:rowOff>104775</xdr:rowOff>
    </xdr:from>
    <xdr:to>
      <xdr:col>10</xdr:col>
      <xdr:colOff>647700</xdr:colOff>
      <xdr:row>17</xdr:row>
      <xdr:rowOff>438150</xdr:rowOff>
    </xdr:to>
    <xdr:pic>
      <xdr:nvPicPr>
        <xdr:cNvPr id="19" name="Picture 5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9172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114300</xdr:rowOff>
    </xdr:from>
    <xdr:to>
      <xdr:col>10</xdr:col>
      <xdr:colOff>657225</xdr:colOff>
      <xdr:row>16</xdr:row>
      <xdr:rowOff>447675</xdr:rowOff>
    </xdr:to>
    <xdr:pic>
      <xdr:nvPicPr>
        <xdr:cNvPr id="20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18</xdr:row>
      <xdr:rowOff>114300</xdr:rowOff>
    </xdr:from>
    <xdr:to>
      <xdr:col>10</xdr:col>
      <xdr:colOff>647700</xdr:colOff>
      <xdr:row>18</xdr:row>
      <xdr:rowOff>447675</xdr:rowOff>
    </xdr:to>
    <xdr:pic>
      <xdr:nvPicPr>
        <xdr:cNvPr id="21" name="Picture 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19</xdr:row>
      <xdr:rowOff>104775</xdr:rowOff>
    </xdr:from>
    <xdr:to>
      <xdr:col>10</xdr:col>
      <xdr:colOff>647700</xdr:colOff>
      <xdr:row>19</xdr:row>
      <xdr:rowOff>438150</xdr:rowOff>
    </xdr:to>
    <xdr:pic>
      <xdr:nvPicPr>
        <xdr:cNvPr id="22" name="Picture 5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20</xdr:row>
      <xdr:rowOff>114300</xdr:rowOff>
    </xdr:from>
    <xdr:to>
      <xdr:col>10</xdr:col>
      <xdr:colOff>647700</xdr:colOff>
      <xdr:row>20</xdr:row>
      <xdr:rowOff>447675</xdr:rowOff>
    </xdr:to>
    <xdr:pic>
      <xdr:nvPicPr>
        <xdr:cNvPr id="23" name="Picture 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21</xdr:row>
      <xdr:rowOff>114300</xdr:rowOff>
    </xdr:from>
    <xdr:to>
      <xdr:col>10</xdr:col>
      <xdr:colOff>647700</xdr:colOff>
      <xdr:row>21</xdr:row>
      <xdr:rowOff>447675</xdr:rowOff>
    </xdr:to>
    <xdr:pic>
      <xdr:nvPicPr>
        <xdr:cNvPr id="24" name="Picture 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1131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22</xdr:row>
      <xdr:rowOff>114300</xdr:rowOff>
    </xdr:from>
    <xdr:to>
      <xdr:col>10</xdr:col>
      <xdr:colOff>657225</xdr:colOff>
      <xdr:row>22</xdr:row>
      <xdr:rowOff>447675</xdr:rowOff>
    </xdr:to>
    <xdr:pic>
      <xdr:nvPicPr>
        <xdr:cNvPr id="25" name="Picture 5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23</xdr:row>
      <xdr:rowOff>114300</xdr:rowOff>
    </xdr:from>
    <xdr:to>
      <xdr:col>10</xdr:col>
      <xdr:colOff>657225</xdr:colOff>
      <xdr:row>23</xdr:row>
      <xdr:rowOff>447675</xdr:rowOff>
    </xdr:to>
    <xdr:pic>
      <xdr:nvPicPr>
        <xdr:cNvPr id="26" name="Picture 5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2382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24</xdr:row>
      <xdr:rowOff>104775</xdr:rowOff>
    </xdr:from>
    <xdr:to>
      <xdr:col>10</xdr:col>
      <xdr:colOff>714375</xdr:colOff>
      <xdr:row>24</xdr:row>
      <xdr:rowOff>438150</xdr:rowOff>
    </xdr:to>
    <xdr:pic>
      <xdr:nvPicPr>
        <xdr:cNvPr id="27" name="Picture 6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96250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25</xdr:row>
      <xdr:rowOff>114300</xdr:rowOff>
    </xdr:from>
    <xdr:to>
      <xdr:col>10</xdr:col>
      <xdr:colOff>695325</xdr:colOff>
      <xdr:row>25</xdr:row>
      <xdr:rowOff>447675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77200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26</xdr:row>
      <xdr:rowOff>114300</xdr:rowOff>
    </xdr:from>
    <xdr:to>
      <xdr:col>10</xdr:col>
      <xdr:colOff>657225</xdr:colOff>
      <xdr:row>26</xdr:row>
      <xdr:rowOff>447675</xdr:rowOff>
    </xdr:to>
    <xdr:pic>
      <xdr:nvPicPr>
        <xdr:cNvPr id="29" name="Picture 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27</xdr:row>
      <xdr:rowOff>114300</xdr:rowOff>
    </xdr:from>
    <xdr:to>
      <xdr:col>10</xdr:col>
      <xdr:colOff>647700</xdr:colOff>
      <xdr:row>27</xdr:row>
      <xdr:rowOff>447675</xdr:rowOff>
    </xdr:to>
    <xdr:pic>
      <xdr:nvPicPr>
        <xdr:cNvPr id="30" name="Picture 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28</xdr:row>
      <xdr:rowOff>114300</xdr:rowOff>
    </xdr:from>
    <xdr:to>
      <xdr:col>10</xdr:col>
      <xdr:colOff>657225</xdr:colOff>
      <xdr:row>28</xdr:row>
      <xdr:rowOff>447675</xdr:rowOff>
    </xdr:to>
    <xdr:pic>
      <xdr:nvPicPr>
        <xdr:cNvPr id="31" name="Picture 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104775</xdr:rowOff>
    </xdr:from>
    <xdr:to>
      <xdr:col>10</xdr:col>
      <xdr:colOff>676275</xdr:colOff>
      <xdr:row>29</xdr:row>
      <xdr:rowOff>438150</xdr:rowOff>
    </xdr:to>
    <xdr:pic>
      <xdr:nvPicPr>
        <xdr:cNvPr id="32" name="Picture 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5573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30</xdr:row>
      <xdr:rowOff>114300</xdr:rowOff>
    </xdr:from>
    <xdr:to>
      <xdr:col>10</xdr:col>
      <xdr:colOff>676275</xdr:colOff>
      <xdr:row>30</xdr:row>
      <xdr:rowOff>447675</xdr:rowOff>
    </xdr:to>
    <xdr:pic>
      <xdr:nvPicPr>
        <xdr:cNvPr id="33" name="Picture 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31</xdr:row>
      <xdr:rowOff>114300</xdr:rowOff>
    </xdr:from>
    <xdr:to>
      <xdr:col>10</xdr:col>
      <xdr:colOff>676275</xdr:colOff>
      <xdr:row>31</xdr:row>
      <xdr:rowOff>447675</xdr:rowOff>
    </xdr:to>
    <xdr:pic>
      <xdr:nvPicPr>
        <xdr:cNvPr id="34" name="Picture 6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9525" y="17621250"/>
        <a:ext cx="93345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247650</xdr:colOff>
      <xdr:row>2</xdr:row>
      <xdr:rowOff>142875</xdr:rowOff>
    </xdr:from>
    <xdr:to>
      <xdr:col>10</xdr:col>
      <xdr:colOff>723900</xdr:colOff>
      <xdr:row>2</xdr:row>
      <xdr:rowOff>476250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12096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</xdr:row>
      <xdr:rowOff>104775</xdr:rowOff>
    </xdr:from>
    <xdr:to>
      <xdr:col>10</xdr:col>
      <xdr:colOff>676275</xdr:colOff>
      <xdr:row>3</xdr:row>
      <xdr:rowOff>438150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4</xdr:row>
      <xdr:rowOff>104775</xdr:rowOff>
    </xdr:from>
    <xdr:to>
      <xdr:col>10</xdr:col>
      <xdr:colOff>676275</xdr:colOff>
      <xdr:row>4</xdr:row>
      <xdr:rowOff>438150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5</xdr:row>
      <xdr:rowOff>114300</xdr:rowOff>
    </xdr:from>
    <xdr:to>
      <xdr:col>10</xdr:col>
      <xdr:colOff>657225</xdr:colOff>
      <xdr:row>5</xdr:row>
      <xdr:rowOff>447675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781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6</xdr:row>
      <xdr:rowOff>114300</xdr:rowOff>
    </xdr:from>
    <xdr:to>
      <xdr:col>10</xdr:col>
      <xdr:colOff>676275</xdr:colOff>
      <xdr:row>6</xdr:row>
      <xdr:rowOff>447675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7</xdr:row>
      <xdr:rowOff>123825</xdr:rowOff>
    </xdr:from>
    <xdr:to>
      <xdr:col>10</xdr:col>
      <xdr:colOff>647700</xdr:colOff>
      <xdr:row>7</xdr:row>
      <xdr:rowOff>457200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3857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9</xdr:row>
      <xdr:rowOff>104775</xdr:rowOff>
    </xdr:from>
    <xdr:to>
      <xdr:col>10</xdr:col>
      <xdr:colOff>647700</xdr:colOff>
      <xdr:row>9</xdr:row>
      <xdr:rowOff>438150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8</xdr:row>
      <xdr:rowOff>114300</xdr:rowOff>
    </xdr:from>
    <xdr:to>
      <xdr:col>10</xdr:col>
      <xdr:colOff>695325</xdr:colOff>
      <xdr:row>8</xdr:row>
      <xdr:rowOff>447675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77200" y="4381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104775</xdr:rowOff>
    </xdr:from>
    <xdr:to>
      <xdr:col>10</xdr:col>
      <xdr:colOff>647700</xdr:colOff>
      <xdr:row>10</xdr:row>
      <xdr:rowOff>438150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11</xdr:row>
      <xdr:rowOff>104775</xdr:rowOff>
    </xdr:from>
    <xdr:to>
      <xdr:col>10</xdr:col>
      <xdr:colOff>647700</xdr:colOff>
      <xdr:row>11</xdr:row>
      <xdr:rowOff>438150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5972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13</xdr:row>
      <xdr:rowOff>123825</xdr:rowOff>
    </xdr:from>
    <xdr:to>
      <xdr:col>10</xdr:col>
      <xdr:colOff>647700</xdr:colOff>
      <xdr:row>13</xdr:row>
      <xdr:rowOff>457200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7058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12</xdr:row>
      <xdr:rowOff>104775</xdr:rowOff>
    </xdr:from>
    <xdr:to>
      <xdr:col>10</xdr:col>
      <xdr:colOff>647700</xdr:colOff>
      <xdr:row>12</xdr:row>
      <xdr:rowOff>438150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14</xdr:row>
      <xdr:rowOff>104775</xdr:rowOff>
    </xdr:from>
    <xdr:to>
      <xdr:col>10</xdr:col>
      <xdr:colOff>647700</xdr:colOff>
      <xdr:row>14</xdr:row>
      <xdr:rowOff>438150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7572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15</xdr:row>
      <xdr:rowOff>104775</xdr:rowOff>
    </xdr:from>
    <xdr:to>
      <xdr:col>10</xdr:col>
      <xdr:colOff>647700</xdr:colOff>
      <xdr:row>15</xdr:row>
      <xdr:rowOff>438150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114300</xdr:rowOff>
    </xdr:from>
    <xdr:to>
      <xdr:col>10</xdr:col>
      <xdr:colOff>657225</xdr:colOff>
      <xdr:row>16</xdr:row>
      <xdr:rowOff>447675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</xdr:row>
      <xdr:rowOff>114300</xdr:rowOff>
    </xdr:from>
    <xdr:to>
      <xdr:col>10</xdr:col>
      <xdr:colOff>657225</xdr:colOff>
      <xdr:row>17</xdr:row>
      <xdr:rowOff>447675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18</xdr:row>
      <xdr:rowOff>104775</xdr:rowOff>
    </xdr:from>
    <xdr:to>
      <xdr:col>10</xdr:col>
      <xdr:colOff>647700</xdr:colOff>
      <xdr:row>18</xdr:row>
      <xdr:rowOff>438150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19</xdr:row>
      <xdr:rowOff>114300</xdr:rowOff>
    </xdr:from>
    <xdr:to>
      <xdr:col>10</xdr:col>
      <xdr:colOff>657225</xdr:colOff>
      <xdr:row>19</xdr:row>
      <xdr:rowOff>447675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20</xdr:row>
      <xdr:rowOff>142875</xdr:rowOff>
    </xdr:from>
    <xdr:to>
      <xdr:col>10</xdr:col>
      <xdr:colOff>723900</xdr:colOff>
      <xdr:row>20</xdr:row>
      <xdr:rowOff>476250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108108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21</xdr:row>
      <xdr:rowOff>114300</xdr:rowOff>
    </xdr:from>
    <xdr:to>
      <xdr:col>10</xdr:col>
      <xdr:colOff>695325</xdr:colOff>
      <xdr:row>21</xdr:row>
      <xdr:rowOff>447675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77200" y="1131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22</xdr:row>
      <xdr:rowOff>114300</xdr:rowOff>
    </xdr:from>
    <xdr:to>
      <xdr:col>10</xdr:col>
      <xdr:colOff>657225</xdr:colOff>
      <xdr:row>22</xdr:row>
      <xdr:rowOff>447675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23</xdr:row>
      <xdr:rowOff>104775</xdr:rowOff>
    </xdr:from>
    <xdr:to>
      <xdr:col>10</xdr:col>
      <xdr:colOff>676275</xdr:colOff>
      <xdr:row>23</xdr:row>
      <xdr:rowOff>438150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2372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24</xdr:row>
      <xdr:rowOff>133350</xdr:rowOff>
    </xdr:from>
    <xdr:to>
      <xdr:col>10</xdr:col>
      <xdr:colOff>685800</xdr:colOff>
      <xdr:row>24</xdr:row>
      <xdr:rowOff>466725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67675" y="129349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25</xdr:row>
      <xdr:rowOff>123825</xdr:rowOff>
    </xdr:from>
    <xdr:to>
      <xdr:col>10</xdr:col>
      <xdr:colOff>714375</xdr:colOff>
      <xdr:row>25</xdr:row>
      <xdr:rowOff>457200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96250" y="13458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26</xdr:row>
      <xdr:rowOff>142875</xdr:rowOff>
    </xdr:from>
    <xdr:to>
      <xdr:col>10</xdr:col>
      <xdr:colOff>723900</xdr:colOff>
      <xdr:row>26</xdr:row>
      <xdr:rowOff>476250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140112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28</xdr:row>
      <xdr:rowOff>114300</xdr:rowOff>
    </xdr:from>
    <xdr:to>
      <xdr:col>10</xdr:col>
      <xdr:colOff>695325</xdr:colOff>
      <xdr:row>28</xdr:row>
      <xdr:rowOff>447675</xdr:rowOff>
    </xdr:to>
    <xdr:pic>
      <xdr:nvPicPr>
        <xdr:cNvPr id="30" name="Picture 6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27</xdr:row>
      <xdr:rowOff>104775</xdr:rowOff>
    </xdr:from>
    <xdr:to>
      <xdr:col>10</xdr:col>
      <xdr:colOff>647700</xdr:colOff>
      <xdr:row>27</xdr:row>
      <xdr:rowOff>438150</xdr:rowOff>
    </xdr:to>
    <xdr:pic>
      <xdr:nvPicPr>
        <xdr:cNvPr id="31" name="Picture 6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29575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29</xdr:row>
      <xdr:rowOff>95250</xdr:rowOff>
    </xdr:from>
    <xdr:to>
      <xdr:col>10</xdr:col>
      <xdr:colOff>685800</xdr:colOff>
      <xdr:row>29</xdr:row>
      <xdr:rowOff>428625</xdr:rowOff>
    </xdr:to>
    <xdr:pic>
      <xdr:nvPicPr>
        <xdr:cNvPr id="32" name="Picture 6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67675" y="15563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30</xdr:row>
      <xdr:rowOff>114300</xdr:rowOff>
    </xdr:from>
    <xdr:to>
      <xdr:col>10</xdr:col>
      <xdr:colOff>704850</xdr:colOff>
      <xdr:row>30</xdr:row>
      <xdr:rowOff>447675</xdr:rowOff>
    </xdr:to>
    <xdr:pic>
      <xdr:nvPicPr>
        <xdr:cNvPr id="33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86725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31</xdr:row>
      <xdr:rowOff>104775</xdr:rowOff>
    </xdr:from>
    <xdr:to>
      <xdr:col>10</xdr:col>
      <xdr:colOff>647700</xdr:colOff>
      <xdr:row>31</xdr:row>
      <xdr:rowOff>438150</xdr:rowOff>
    </xdr:to>
    <xdr:pic>
      <xdr:nvPicPr>
        <xdr:cNvPr id="34" name="Picture 6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29575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32</xdr:row>
      <xdr:rowOff>123825</xdr:rowOff>
    </xdr:from>
    <xdr:to>
      <xdr:col>10</xdr:col>
      <xdr:colOff>647700</xdr:colOff>
      <xdr:row>32</xdr:row>
      <xdr:rowOff>457200</xdr:rowOff>
    </xdr:to>
    <xdr:pic>
      <xdr:nvPicPr>
        <xdr:cNvPr id="35" name="Picture 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17192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219075</xdr:colOff>
      <xdr:row>2</xdr:row>
      <xdr:rowOff>114300</xdr:rowOff>
    </xdr:from>
    <xdr:to>
      <xdr:col>10</xdr:col>
      <xdr:colOff>695325</xdr:colOff>
      <xdr:row>2</xdr:row>
      <xdr:rowOff>447675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</xdr:row>
      <xdr:rowOff>114300</xdr:rowOff>
    </xdr:from>
    <xdr:to>
      <xdr:col>10</xdr:col>
      <xdr:colOff>695325</xdr:colOff>
      <xdr:row>3</xdr:row>
      <xdr:rowOff>447675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1714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4</xdr:row>
      <xdr:rowOff>104775</xdr:rowOff>
    </xdr:from>
    <xdr:to>
      <xdr:col>10</xdr:col>
      <xdr:colOff>685800</xdr:colOff>
      <xdr:row>4</xdr:row>
      <xdr:rowOff>438150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5</xdr:row>
      <xdr:rowOff>104775</xdr:rowOff>
    </xdr:from>
    <xdr:to>
      <xdr:col>10</xdr:col>
      <xdr:colOff>685800</xdr:colOff>
      <xdr:row>5</xdr:row>
      <xdr:rowOff>438150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123825</xdr:rowOff>
    </xdr:from>
    <xdr:to>
      <xdr:col>10</xdr:col>
      <xdr:colOff>666750</xdr:colOff>
      <xdr:row>6</xdr:row>
      <xdr:rowOff>457200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3324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7</xdr:row>
      <xdr:rowOff>123825</xdr:rowOff>
    </xdr:from>
    <xdr:to>
      <xdr:col>10</xdr:col>
      <xdr:colOff>647700</xdr:colOff>
      <xdr:row>7</xdr:row>
      <xdr:rowOff>457200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3857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8</xdr:row>
      <xdr:rowOff>123825</xdr:rowOff>
    </xdr:from>
    <xdr:to>
      <xdr:col>10</xdr:col>
      <xdr:colOff>647700</xdr:colOff>
      <xdr:row>8</xdr:row>
      <xdr:rowOff>457200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4391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9</xdr:row>
      <xdr:rowOff>95250</xdr:rowOff>
    </xdr:from>
    <xdr:to>
      <xdr:col>10</xdr:col>
      <xdr:colOff>695325</xdr:colOff>
      <xdr:row>9</xdr:row>
      <xdr:rowOff>428625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77200" y="4895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10</xdr:row>
      <xdr:rowOff>104775</xdr:rowOff>
    </xdr:from>
    <xdr:to>
      <xdr:col>10</xdr:col>
      <xdr:colOff>685800</xdr:colOff>
      <xdr:row>10</xdr:row>
      <xdr:rowOff>438150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11</xdr:row>
      <xdr:rowOff>123825</xdr:rowOff>
    </xdr:from>
    <xdr:to>
      <xdr:col>10</xdr:col>
      <xdr:colOff>666750</xdr:colOff>
      <xdr:row>11</xdr:row>
      <xdr:rowOff>457200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5991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123825</xdr:rowOff>
    </xdr:from>
    <xdr:to>
      <xdr:col>10</xdr:col>
      <xdr:colOff>666750</xdr:colOff>
      <xdr:row>12</xdr:row>
      <xdr:rowOff>457200</xdr:rowOff>
    </xdr:to>
    <xdr:pic>
      <xdr:nvPicPr>
        <xdr:cNvPr id="15" name="Picture 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6524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13</xdr:row>
      <xdr:rowOff>123825</xdr:rowOff>
    </xdr:from>
    <xdr:to>
      <xdr:col>10</xdr:col>
      <xdr:colOff>666750</xdr:colOff>
      <xdr:row>13</xdr:row>
      <xdr:rowOff>457200</xdr:rowOff>
    </xdr:to>
    <xdr:pic>
      <xdr:nvPicPr>
        <xdr:cNvPr id="16" name="Picture 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7058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14</xdr:row>
      <xdr:rowOff>95250</xdr:rowOff>
    </xdr:from>
    <xdr:to>
      <xdr:col>10</xdr:col>
      <xdr:colOff>695325</xdr:colOff>
      <xdr:row>14</xdr:row>
      <xdr:rowOff>428625</xdr:rowOff>
    </xdr:to>
    <xdr:pic>
      <xdr:nvPicPr>
        <xdr:cNvPr id="17" name="Picture 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77200" y="7562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15</xdr:row>
      <xdr:rowOff>123825</xdr:rowOff>
    </xdr:from>
    <xdr:to>
      <xdr:col>10</xdr:col>
      <xdr:colOff>666750</xdr:colOff>
      <xdr:row>15</xdr:row>
      <xdr:rowOff>457200</xdr:rowOff>
    </xdr:to>
    <xdr:pic>
      <xdr:nvPicPr>
        <xdr:cNvPr id="18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8124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16</xdr:row>
      <xdr:rowOff>123825</xdr:rowOff>
    </xdr:from>
    <xdr:to>
      <xdr:col>10</xdr:col>
      <xdr:colOff>666750</xdr:colOff>
      <xdr:row>16</xdr:row>
      <xdr:rowOff>457200</xdr:rowOff>
    </xdr:to>
    <xdr:pic>
      <xdr:nvPicPr>
        <xdr:cNvPr id="19" name="Picture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8658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</xdr:row>
      <xdr:rowOff>104775</xdr:rowOff>
    </xdr:from>
    <xdr:to>
      <xdr:col>10</xdr:col>
      <xdr:colOff>657225</xdr:colOff>
      <xdr:row>17</xdr:row>
      <xdr:rowOff>438150</xdr:rowOff>
    </xdr:to>
    <xdr:pic>
      <xdr:nvPicPr>
        <xdr:cNvPr id="20" name="Picture 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9172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18</xdr:row>
      <xdr:rowOff>123825</xdr:rowOff>
    </xdr:from>
    <xdr:to>
      <xdr:col>10</xdr:col>
      <xdr:colOff>647700</xdr:colOff>
      <xdr:row>18</xdr:row>
      <xdr:rowOff>457200</xdr:rowOff>
    </xdr:to>
    <xdr:pic>
      <xdr:nvPicPr>
        <xdr:cNvPr id="21" name="Picture 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9725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19</xdr:row>
      <xdr:rowOff>123825</xdr:rowOff>
    </xdr:from>
    <xdr:to>
      <xdr:col>10</xdr:col>
      <xdr:colOff>666750</xdr:colOff>
      <xdr:row>19</xdr:row>
      <xdr:rowOff>457200</xdr:rowOff>
    </xdr:to>
    <xdr:pic>
      <xdr:nvPicPr>
        <xdr:cNvPr id="22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0258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20</xdr:row>
      <xdr:rowOff>95250</xdr:rowOff>
    </xdr:from>
    <xdr:to>
      <xdr:col>10</xdr:col>
      <xdr:colOff>742950</xdr:colOff>
      <xdr:row>20</xdr:row>
      <xdr:rowOff>428625</xdr:rowOff>
    </xdr:to>
    <xdr:pic>
      <xdr:nvPicPr>
        <xdr:cNvPr id="23" name="Picture 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24825" y="10763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21</xdr:row>
      <xdr:rowOff>95250</xdr:rowOff>
    </xdr:from>
    <xdr:to>
      <xdr:col>10</xdr:col>
      <xdr:colOff>742950</xdr:colOff>
      <xdr:row>21</xdr:row>
      <xdr:rowOff>428625</xdr:rowOff>
    </xdr:to>
    <xdr:pic>
      <xdr:nvPicPr>
        <xdr:cNvPr id="24" name="Picture 5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24825" y="1129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22</xdr:row>
      <xdr:rowOff>114300</xdr:rowOff>
    </xdr:from>
    <xdr:to>
      <xdr:col>10</xdr:col>
      <xdr:colOff>666750</xdr:colOff>
      <xdr:row>22</xdr:row>
      <xdr:rowOff>447675</xdr:rowOff>
    </xdr:to>
    <xdr:pic>
      <xdr:nvPicPr>
        <xdr:cNvPr id="25" name="Picture 5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23</xdr:row>
      <xdr:rowOff>114300</xdr:rowOff>
    </xdr:from>
    <xdr:to>
      <xdr:col>10</xdr:col>
      <xdr:colOff>666750</xdr:colOff>
      <xdr:row>23</xdr:row>
      <xdr:rowOff>447675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12382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24</xdr:row>
      <xdr:rowOff>123825</xdr:rowOff>
    </xdr:from>
    <xdr:to>
      <xdr:col>10</xdr:col>
      <xdr:colOff>666750</xdr:colOff>
      <xdr:row>24</xdr:row>
      <xdr:rowOff>457200</xdr:rowOff>
    </xdr:to>
    <xdr:pic>
      <xdr:nvPicPr>
        <xdr:cNvPr id="27" name="Picture 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2925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25</xdr:row>
      <xdr:rowOff>104775</xdr:rowOff>
    </xdr:from>
    <xdr:to>
      <xdr:col>10</xdr:col>
      <xdr:colOff>685800</xdr:colOff>
      <xdr:row>25</xdr:row>
      <xdr:rowOff>438150</xdr:rowOff>
    </xdr:to>
    <xdr:pic>
      <xdr:nvPicPr>
        <xdr:cNvPr id="28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26</xdr:row>
      <xdr:rowOff>123825</xdr:rowOff>
    </xdr:from>
    <xdr:to>
      <xdr:col>10</xdr:col>
      <xdr:colOff>666750</xdr:colOff>
      <xdr:row>26</xdr:row>
      <xdr:rowOff>457200</xdr:rowOff>
    </xdr:to>
    <xdr:pic>
      <xdr:nvPicPr>
        <xdr:cNvPr id="29" name="Picture 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3992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27</xdr:row>
      <xdr:rowOff>114300</xdr:rowOff>
    </xdr:from>
    <xdr:to>
      <xdr:col>10</xdr:col>
      <xdr:colOff>666750</xdr:colOff>
      <xdr:row>27</xdr:row>
      <xdr:rowOff>447675</xdr:rowOff>
    </xdr:to>
    <xdr:pic>
      <xdr:nvPicPr>
        <xdr:cNvPr id="30" name="Picture 6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28</xdr:row>
      <xdr:rowOff>104775</xdr:rowOff>
    </xdr:from>
    <xdr:to>
      <xdr:col>10</xdr:col>
      <xdr:colOff>685800</xdr:colOff>
      <xdr:row>28</xdr:row>
      <xdr:rowOff>438150</xdr:rowOff>
    </xdr:to>
    <xdr:pic>
      <xdr:nvPicPr>
        <xdr:cNvPr id="31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5039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29</xdr:row>
      <xdr:rowOff>104775</xdr:rowOff>
    </xdr:from>
    <xdr:to>
      <xdr:col>10</xdr:col>
      <xdr:colOff>657225</xdr:colOff>
      <xdr:row>29</xdr:row>
      <xdr:rowOff>438150</xdr:rowOff>
    </xdr:to>
    <xdr:pic>
      <xdr:nvPicPr>
        <xdr:cNvPr id="32" name="Picture 6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15573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30</xdr:row>
      <xdr:rowOff>123825</xdr:rowOff>
    </xdr:from>
    <xdr:to>
      <xdr:col>10</xdr:col>
      <xdr:colOff>666750</xdr:colOff>
      <xdr:row>30</xdr:row>
      <xdr:rowOff>457200</xdr:rowOff>
    </xdr:to>
    <xdr:pic>
      <xdr:nvPicPr>
        <xdr:cNvPr id="33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6125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31</xdr:row>
      <xdr:rowOff>95250</xdr:rowOff>
    </xdr:from>
    <xdr:to>
      <xdr:col>10</xdr:col>
      <xdr:colOff>676275</xdr:colOff>
      <xdr:row>31</xdr:row>
      <xdr:rowOff>428625</xdr:rowOff>
    </xdr:to>
    <xdr:pic>
      <xdr:nvPicPr>
        <xdr:cNvPr id="34" name="Picture 6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58150" y="16630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11</xdr:col>
      <xdr:colOff>704850</xdr:colOff>
      <xdr:row>51</xdr:row>
      <xdr:rowOff>133350</xdr:rowOff>
    </xdr:to>
    <xdr:graphicFrame>
      <xdr:nvGraphicFramePr>
        <xdr:cNvPr id="1" name="Chart 1"/>
        <xdr:cNvGraphicFramePr/>
      </xdr:nvGraphicFramePr>
      <xdr:xfrm>
        <a:off x="38100" y="17630775"/>
        <a:ext cx="93059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9525</xdr:rowOff>
    </xdr:from>
    <xdr:to>
      <xdr:col>11</xdr:col>
      <xdr:colOff>704850</xdr:colOff>
      <xdr:row>65</xdr:row>
      <xdr:rowOff>152400</xdr:rowOff>
    </xdr:to>
    <xdr:graphicFrame>
      <xdr:nvGraphicFramePr>
        <xdr:cNvPr id="4" name="Chart 4"/>
        <xdr:cNvGraphicFramePr/>
      </xdr:nvGraphicFramePr>
      <xdr:xfrm>
        <a:off x="9525" y="20869275"/>
        <a:ext cx="933450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190500</xdr:colOff>
      <xdr:row>2</xdr:row>
      <xdr:rowOff>123825</xdr:rowOff>
    </xdr:from>
    <xdr:to>
      <xdr:col>10</xdr:col>
      <xdr:colOff>666750</xdr:colOff>
      <xdr:row>2</xdr:row>
      <xdr:rowOff>457200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190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</xdr:row>
      <xdr:rowOff>95250</xdr:rowOff>
    </xdr:from>
    <xdr:to>
      <xdr:col>10</xdr:col>
      <xdr:colOff>676275</xdr:colOff>
      <xdr:row>3</xdr:row>
      <xdr:rowOff>428625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695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4</xdr:row>
      <xdr:rowOff>114300</xdr:rowOff>
    </xdr:from>
    <xdr:to>
      <xdr:col>10</xdr:col>
      <xdr:colOff>685800</xdr:colOff>
      <xdr:row>4</xdr:row>
      <xdr:rowOff>447675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2247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104775</xdr:rowOff>
    </xdr:from>
    <xdr:to>
      <xdr:col>10</xdr:col>
      <xdr:colOff>666750</xdr:colOff>
      <xdr:row>6</xdr:row>
      <xdr:rowOff>438150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3305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104775</xdr:rowOff>
    </xdr:from>
    <xdr:to>
      <xdr:col>10</xdr:col>
      <xdr:colOff>666750</xdr:colOff>
      <xdr:row>5</xdr:row>
      <xdr:rowOff>438150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</xdr:row>
      <xdr:rowOff>104775</xdr:rowOff>
    </xdr:from>
    <xdr:to>
      <xdr:col>10</xdr:col>
      <xdr:colOff>666750</xdr:colOff>
      <xdr:row>7</xdr:row>
      <xdr:rowOff>438150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8</xdr:row>
      <xdr:rowOff>104775</xdr:rowOff>
    </xdr:from>
    <xdr:to>
      <xdr:col>10</xdr:col>
      <xdr:colOff>666750</xdr:colOff>
      <xdr:row>8</xdr:row>
      <xdr:rowOff>438150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9</xdr:row>
      <xdr:rowOff>104775</xdr:rowOff>
    </xdr:from>
    <xdr:to>
      <xdr:col>10</xdr:col>
      <xdr:colOff>666750</xdr:colOff>
      <xdr:row>9</xdr:row>
      <xdr:rowOff>438150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10</xdr:row>
      <xdr:rowOff>95250</xdr:rowOff>
    </xdr:from>
    <xdr:to>
      <xdr:col>10</xdr:col>
      <xdr:colOff>676275</xdr:colOff>
      <xdr:row>10</xdr:row>
      <xdr:rowOff>428625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5429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11</xdr:row>
      <xdr:rowOff>104775</xdr:rowOff>
    </xdr:from>
    <xdr:to>
      <xdr:col>10</xdr:col>
      <xdr:colOff>714375</xdr:colOff>
      <xdr:row>11</xdr:row>
      <xdr:rowOff>438150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96250" y="5972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95250</xdr:rowOff>
    </xdr:from>
    <xdr:to>
      <xdr:col>10</xdr:col>
      <xdr:colOff>666750</xdr:colOff>
      <xdr:row>12</xdr:row>
      <xdr:rowOff>428625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6496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13</xdr:row>
      <xdr:rowOff>123825</xdr:rowOff>
    </xdr:from>
    <xdr:to>
      <xdr:col>10</xdr:col>
      <xdr:colOff>704850</xdr:colOff>
      <xdr:row>13</xdr:row>
      <xdr:rowOff>457200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86725" y="7058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14</xdr:row>
      <xdr:rowOff>123825</xdr:rowOff>
    </xdr:from>
    <xdr:to>
      <xdr:col>10</xdr:col>
      <xdr:colOff>666750</xdr:colOff>
      <xdr:row>14</xdr:row>
      <xdr:rowOff>457200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7591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15</xdr:row>
      <xdr:rowOff>142875</xdr:rowOff>
    </xdr:from>
    <xdr:to>
      <xdr:col>10</xdr:col>
      <xdr:colOff>676275</xdr:colOff>
      <xdr:row>15</xdr:row>
      <xdr:rowOff>476250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58150" y="81438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16</xdr:row>
      <xdr:rowOff>123825</xdr:rowOff>
    </xdr:from>
    <xdr:to>
      <xdr:col>10</xdr:col>
      <xdr:colOff>685800</xdr:colOff>
      <xdr:row>16</xdr:row>
      <xdr:rowOff>457200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67675" y="8658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17</xdr:row>
      <xdr:rowOff>114300</xdr:rowOff>
    </xdr:from>
    <xdr:to>
      <xdr:col>10</xdr:col>
      <xdr:colOff>676275</xdr:colOff>
      <xdr:row>17</xdr:row>
      <xdr:rowOff>447675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58150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18</xdr:row>
      <xdr:rowOff>85725</xdr:rowOff>
    </xdr:from>
    <xdr:to>
      <xdr:col>10</xdr:col>
      <xdr:colOff>676275</xdr:colOff>
      <xdr:row>18</xdr:row>
      <xdr:rowOff>419100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58150" y="9686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19</xdr:row>
      <xdr:rowOff>123825</xdr:rowOff>
    </xdr:from>
    <xdr:to>
      <xdr:col>10</xdr:col>
      <xdr:colOff>666750</xdr:colOff>
      <xdr:row>19</xdr:row>
      <xdr:rowOff>457200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0258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20</xdr:row>
      <xdr:rowOff>104775</xdr:rowOff>
    </xdr:from>
    <xdr:to>
      <xdr:col>10</xdr:col>
      <xdr:colOff>714375</xdr:colOff>
      <xdr:row>20</xdr:row>
      <xdr:rowOff>438150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96250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21</xdr:row>
      <xdr:rowOff>85725</xdr:rowOff>
    </xdr:from>
    <xdr:to>
      <xdr:col>10</xdr:col>
      <xdr:colOff>676275</xdr:colOff>
      <xdr:row>21</xdr:row>
      <xdr:rowOff>419100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58150" y="1128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22</xdr:row>
      <xdr:rowOff>95250</xdr:rowOff>
    </xdr:from>
    <xdr:to>
      <xdr:col>10</xdr:col>
      <xdr:colOff>676275</xdr:colOff>
      <xdr:row>22</xdr:row>
      <xdr:rowOff>428625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1830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23</xdr:row>
      <xdr:rowOff>95250</xdr:rowOff>
    </xdr:from>
    <xdr:to>
      <xdr:col>10</xdr:col>
      <xdr:colOff>676275</xdr:colOff>
      <xdr:row>23</xdr:row>
      <xdr:rowOff>428625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2363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24</xdr:row>
      <xdr:rowOff>95250</xdr:rowOff>
    </xdr:from>
    <xdr:to>
      <xdr:col>10</xdr:col>
      <xdr:colOff>676275</xdr:colOff>
      <xdr:row>24</xdr:row>
      <xdr:rowOff>428625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2896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26</xdr:row>
      <xdr:rowOff>104775</xdr:rowOff>
    </xdr:from>
    <xdr:to>
      <xdr:col>10</xdr:col>
      <xdr:colOff>714375</xdr:colOff>
      <xdr:row>26</xdr:row>
      <xdr:rowOff>438150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96250" y="13973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25</xdr:row>
      <xdr:rowOff>104775</xdr:rowOff>
    </xdr:from>
    <xdr:to>
      <xdr:col>10</xdr:col>
      <xdr:colOff>723900</xdr:colOff>
      <xdr:row>25</xdr:row>
      <xdr:rowOff>438150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105775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27</xdr:row>
      <xdr:rowOff>104775</xdr:rowOff>
    </xdr:from>
    <xdr:to>
      <xdr:col>10</xdr:col>
      <xdr:colOff>666750</xdr:colOff>
      <xdr:row>27</xdr:row>
      <xdr:rowOff>438150</xdr:rowOff>
    </xdr:to>
    <xdr:pic>
      <xdr:nvPicPr>
        <xdr:cNvPr id="30" name="Picture 6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28</xdr:row>
      <xdr:rowOff>114300</xdr:rowOff>
    </xdr:from>
    <xdr:to>
      <xdr:col>10</xdr:col>
      <xdr:colOff>676275</xdr:colOff>
      <xdr:row>28</xdr:row>
      <xdr:rowOff>447675</xdr:rowOff>
    </xdr:to>
    <xdr:pic>
      <xdr:nvPicPr>
        <xdr:cNvPr id="31" name="Picture 6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58150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29</xdr:row>
      <xdr:rowOff>104775</xdr:rowOff>
    </xdr:from>
    <xdr:to>
      <xdr:col>10</xdr:col>
      <xdr:colOff>666750</xdr:colOff>
      <xdr:row>29</xdr:row>
      <xdr:rowOff>438150</xdr:rowOff>
    </xdr:to>
    <xdr:pic>
      <xdr:nvPicPr>
        <xdr:cNvPr id="32" name="Picture 6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15573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30</xdr:row>
      <xdr:rowOff>104775</xdr:rowOff>
    </xdr:from>
    <xdr:to>
      <xdr:col>10</xdr:col>
      <xdr:colOff>714375</xdr:colOff>
      <xdr:row>30</xdr:row>
      <xdr:rowOff>438150</xdr:rowOff>
    </xdr:to>
    <xdr:pic>
      <xdr:nvPicPr>
        <xdr:cNvPr id="33" name="Picture 6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96250" y="16106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31</xdr:row>
      <xdr:rowOff>95250</xdr:rowOff>
    </xdr:from>
    <xdr:to>
      <xdr:col>10</xdr:col>
      <xdr:colOff>676275</xdr:colOff>
      <xdr:row>31</xdr:row>
      <xdr:rowOff>428625</xdr:rowOff>
    </xdr:to>
    <xdr:pic>
      <xdr:nvPicPr>
        <xdr:cNvPr id="34" name="Picture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6630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32</xdr:row>
      <xdr:rowOff>104775</xdr:rowOff>
    </xdr:from>
    <xdr:to>
      <xdr:col>10</xdr:col>
      <xdr:colOff>666750</xdr:colOff>
      <xdr:row>32</xdr:row>
      <xdr:rowOff>438150</xdr:rowOff>
    </xdr:to>
    <xdr:pic>
      <xdr:nvPicPr>
        <xdr:cNvPr id="35" name="Picture 6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17173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152400</xdr:colOff>
      <xdr:row>2</xdr:row>
      <xdr:rowOff>123825</xdr:rowOff>
    </xdr:from>
    <xdr:to>
      <xdr:col>10</xdr:col>
      <xdr:colOff>628650</xdr:colOff>
      <xdr:row>2</xdr:row>
      <xdr:rowOff>457200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10525" y="1190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</xdr:row>
      <xdr:rowOff>123825</xdr:rowOff>
    </xdr:from>
    <xdr:to>
      <xdr:col>10</xdr:col>
      <xdr:colOff>676275</xdr:colOff>
      <xdr:row>3</xdr:row>
      <xdr:rowOff>457200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724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4</xdr:row>
      <xdr:rowOff>95250</xdr:rowOff>
    </xdr:from>
    <xdr:to>
      <xdr:col>10</xdr:col>
      <xdr:colOff>685800</xdr:colOff>
      <xdr:row>4</xdr:row>
      <xdr:rowOff>428625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2228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5</xdr:row>
      <xdr:rowOff>114300</xdr:rowOff>
    </xdr:from>
    <xdr:to>
      <xdr:col>10</xdr:col>
      <xdr:colOff>647700</xdr:colOff>
      <xdr:row>5</xdr:row>
      <xdr:rowOff>447675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2781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114300</xdr:rowOff>
    </xdr:from>
    <xdr:to>
      <xdr:col>10</xdr:col>
      <xdr:colOff>666750</xdr:colOff>
      <xdr:row>6</xdr:row>
      <xdr:rowOff>447675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</xdr:row>
      <xdr:rowOff>114300</xdr:rowOff>
    </xdr:from>
    <xdr:to>
      <xdr:col>10</xdr:col>
      <xdr:colOff>666750</xdr:colOff>
      <xdr:row>7</xdr:row>
      <xdr:rowOff>447675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3848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8</xdr:row>
      <xdr:rowOff>123825</xdr:rowOff>
    </xdr:from>
    <xdr:to>
      <xdr:col>10</xdr:col>
      <xdr:colOff>704850</xdr:colOff>
      <xdr:row>8</xdr:row>
      <xdr:rowOff>457200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86725" y="4391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9</xdr:row>
      <xdr:rowOff>133350</xdr:rowOff>
    </xdr:from>
    <xdr:to>
      <xdr:col>10</xdr:col>
      <xdr:colOff>676275</xdr:colOff>
      <xdr:row>9</xdr:row>
      <xdr:rowOff>466725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58150" y="49339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10</xdr:row>
      <xdr:rowOff>133350</xdr:rowOff>
    </xdr:from>
    <xdr:to>
      <xdr:col>10</xdr:col>
      <xdr:colOff>676275</xdr:colOff>
      <xdr:row>10</xdr:row>
      <xdr:rowOff>466725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58150" y="54673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11</xdr:row>
      <xdr:rowOff>123825</xdr:rowOff>
    </xdr:from>
    <xdr:to>
      <xdr:col>10</xdr:col>
      <xdr:colOff>685800</xdr:colOff>
      <xdr:row>11</xdr:row>
      <xdr:rowOff>457200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67675" y="5991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12</xdr:row>
      <xdr:rowOff>123825</xdr:rowOff>
    </xdr:from>
    <xdr:to>
      <xdr:col>10</xdr:col>
      <xdr:colOff>685800</xdr:colOff>
      <xdr:row>12</xdr:row>
      <xdr:rowOff>457200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67675" y="6524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13</xdr:row>
      <xdr:rowOff>114300</xdr:rowOff>
    </xdr:from>
    <xdr:to>
      <xdr:col>10</xdr:col>
      <xdr:colOff>666750</xdr:colOff>
      <xdr:row>13</xdr:row>
      <xdr:rowOff>447675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14</xdr:row>
      <xdr:rowOff>114300</xdr:rowOff>
    </xdr:from>
    <xdr:to>
      <xdr:col>10</xdr:col>
      <xdr:colOff>647700</xdr:colOff>
      <xdr:row>14</xdr:row>
      <xdr:rowOff>447675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15</xdr:row>
      <xdr:rowOff>114300</xdr:rowOff>
    </xdr:from>
    <xdr:to>
      <xdr:col>10</xdr:col>
      <xdr:colOff>647700</xdr:colOff>
      <xdr:row>15</xdr:row>
      <xdr:rowOff>447675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9575" y="8115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95250</xdr:rowOff>
    </xdr:from>
    <xdr:to>
      <xdr:col>10</xdr:col>
      <xdr:colOff>657225</xdr:colOff>
      <xdr:row>16</xdr:row>
      <xdr:rowOff>428625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8629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17</xdr:row>
      <xdr:rowOff>104775</xdr:rowOff>
    </xdr:from>
    <xdr:to>
      <xdr:col>10</xdr:col>
      <xdr:colOff>676275</xdr:colOff>
      <xdr:row>17</xdr:row>
      <xdr:rowOff>438150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58150" y="9172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18</xdr:row>
      <xdr:rowOff>133350</xdr:rowOff>
    </xdr:from>
    <xdr:to>
      <xdr:col>10</xdr:col>
      <xdr:colOff>695325</xdr:colOff>
      <xdr:row>18</xdr:row>
      <xdr:rowOff>466725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77200" y="97345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19</xdr:row>
      <xdr:rowOff>104775</xdr:rowOff>
    </xdr:from>
    <xdr:to>
      <xdr:col>10</xdr:col>
      <xdr:colOff>685800</xdr:colOff>
      <xdr:row>19</xdr:row>
      <xdr:rowOff>438150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67675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29</xdr:row>
      <xdr:rowOff>114300</xdr:rowOff>
    </xdr:from>
    <xdr:to>
      <xdr:col>10</xdr:col>
      <xdr:colOff>666750</xdr:colOff>
      <xdr:row>29</xdr:row>
      <xdr:rowOff>447675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30</xdr:row>
      <xdr:rowOff>142875</xdr:rowOff>
    </xdr:from>
    <xdr:to>
      <xdr:col>10</xdr:col>
      <xdr:colOff>666750</xdr:colOff>
      <xdr:row>30</xdr:row>
      <xdr:rowOff>476250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61448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20</xdr:row>
      <xdr:rowOff>133350</xdr:rowOff>
    </xdr:from>
    <xdr:to>
      <xdr:col>10</xdr:col>
      <xdr:colOff>695325</xdr:colOff>
      <xdr:row>20</xdr:row>
      <xdr:rowOff>466725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77200" y="108013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21</xdr:row>
      <xdr:rowOff>95250</xdr:rowOff>
    </xdr:from>
    <xdr:to>
      <xdr:col>10</xdr:col>
      <xdr:colOff>657225</xdr:colOff>
      <xdr:row>21</xdr:row>
      <xdr:rowOff>428625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1129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22</xdr:row>
      <xdr:rowOff>133350</xdr:rowOff>
    </xdr:from>
    <xdr:to>
      <xdr:col>10</xdr:col>
      <xdr:colOff>666750</xdr:colOff>
      <xdr:row>22</xdr:row>
      <xdr:rowOff>466725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18681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23</xdr:row>
      <xdr:rowOff>123825</xdr:rowOff>
    </xdr:from>
    <xdr:to>
      <xdr:col>10</xdr:col>
      <xdr:colOff>685800</xdr:colOff>
      <xdr:row>23</xdr:row>
      <xdr:rowOff>457200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67675" y="12392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24</xdr:row>
      <xdr:rowOff>114300</xdr:rowOff>
    </xdr:from>
    <xdr:to>
      <xdr:col>10</xdr:col>
      <xdr:colOff>666750</xdr:colOff>
      <xdr:row>24</xdr:row>
      <xdr:rowOff>447675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12915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25</xdr:row>
      <xdr:rowOff>142875</xdr:rowOff>
    </xdr:from>
    <xdr:to>
      <xdr:col>10</xdr:col>
      <xdr:colOff>666750</xdr:colOff>
      <xdr:row>25</xdr:row>
      <xdr:rowOff>476250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34778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26</xdr:row>
      <xdr:rowOff>133350</xdr:rowOff>
    </xdr:from>
    <xdr:to>
      <xdr:col>10</xdr:col>
      <xdr:colOff>676275</xdr:colOff>
      <xdr:row>26</xdr:row>
      <xdr:rowOff>466725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58150" y="140017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27</xdr:row>
      <xdr:rowOff>133350</xdr:rowOff>
    </xdr:from>
    <xdr:to>
      <xdr:col>10</xdr:col>
      <xdr:colOff>676275</xdr:colOff>
      <xdr:row>27</xdr:row>
      <xdr:rowOff>466725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58150" y="145351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28</xdr:row>
      <xdr:rowOff>114300</xdr:rowOff>
    </xdr:from>
    <xdr:to>
      <xdr:col>10</xdr:col>
      <xdr:colOff>666750</xdr:colOff>
      <xdr:row>28</xdr:row>
      <xdr:rowOff>447675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31</xdr:row>
      <xdr:rowOff>123825</xdr:rowOff>
    </xdr:from>
    <xdr:to>
      <xdr:col>10</xdr:col>
      <xdr:colOff>666750</xdr:colOff>
      <xdr:row>31</xdr:row>
      <xdr:rowOff>457200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48625" y="16659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32</xdr:row>
      <xdr:rowOff>123825</xdr:rowOff>
    </xdr:from>
    <xdr:to>
      <xdr:col>10</xdr:col>
      <xdr:colOff>666750</xdr:colOff>
      <xdr:row>32</xdr:row>
      <xdr:rowOff>457200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048625" y="17192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209550</xdr:colOff>
      <xdr:row>2</xdr:row>
      <xdr:rowOff>123825</xdr:rowOff>
    </xdr:from>
    <xdr:to>
      <xdr:col>10</xdr:col>
      <xdr:colOff>685800</xdr:colOff>
      <xdr:row>2</xdr:row>
      <xdr:rowOff>457200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1190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</xdr:row>
      <xdr:rowOff>114300</xdr:rowOff>
    </xdr:from>
    <xdr:to>
      <xdr:col>10</xdr:col>
      <xdr:colOff>657225</xdr:colOff>
      <xdr:row>3</xdr:row>
      <xdr:rowOff>447675</xdr:rowOff>
    </xdr:to>
    <xdr:pic>
      <xdr:nvPicPr>
        <xdr:cNvPr id="6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714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4</xdr:row>
      <xdr:rowOff>114300</xdr:rowOff>
    </xdr:from>
    <xdr:to>
      <xdr:col>10</xdr:col>
      <xdr:colOff>685800</xdr:colOff>
      <xdr:row>4</xdr:row>
      <xdr:rowOff>447675</xdr:rowOff>
    </xdr:to>
    <xdr:pic>
      <xdr:nvPicPr>
        <xdr:cNvPr id="7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2247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5</xdr:row>
      <xdr:rowOff>123825</xdr:rowOff>
    </xdr:from>
    <xdr:to>
      <xdr:col>10</xdr:col>
      <xdr:colOff>676275</xdr:colOff>
      <xdr:row>5</xdr:row>
      <xdr:rowOff>457200</xdr:rowOff>
    </xdr:to>
    <xdr:pic>
      <xdr:nvPicPr>
        <xdr:cNvPr id="8" name="Picture 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2790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114300</xdr:rowOff>
    </xdr:from>
    <xdr:to>
      <xdr:col>10</xdr:col>
      <xdr:colOff>657225</xdr:colOff>
      <xdr:row>6</xdr:row>
      <xdr:rowOff>447675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</xdr:row>
      <xdr:rowOff>123825</xdr:rowOff>
    </xdr:from>
    <xdr:to>
      <xdr:col>10</xdr:col>
      <xdr:colOff>666750</xdr:colOff>
      <xdr:row>7</xdr:row>
      <xdr:rowOff>457200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3857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9</xdr:row>
      <xdr:rowOff>114300</xdr:rowOff>
    </xdr:from>
    <xdr:to>
      <xdr:col>10</xdr:col>
      <xdr:colOff>666750</xdr:colOff>
      <xdr:row>9</xdr:row>
      <xdr:rowOff>447675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8</xdr:row>
      <xdr:rowOff>123825</xdr:rowOff>
    </xdr:from>
    <xdr:to>
      <xdr:col>10</xdr:col>
      <xdr:colOff>666750</xdr:colOff>
      <xdr:row>8</xdr:row>
      <xdr:rowOff>457200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4391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123825</xdr:rowOff>
    </xdr:from>
    <xdr:to>
      <xdr:col>10</xdr:col>
      <xdr:colOff>666750</xdr:colOff>
      <xdr:row>10</xdr:row>
      <xdr:rowOff>457200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5457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12</xdr:row>
      <xdr:rowOff>114300</xdr:rowOff>
    </xdr:from>
    <xdr:to>
      <xdr:col>10</xdr:col>
      <xdr:colOff>685800</xdr:colOff>
      <xdr:row>12</xdr:row>
      <xdr:rowOff>447675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11</xdr:row>
      <xdr:rowOff>114300</xdr:rowOff>
    </xdr:from>
    <xdr:to>
      <xdr:col>10</xdr:col>
      <xdr:colOff>685800</xdr:colOff>
      <xdr:row>11</xdr:row>
      <xdr:rowOff>447675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13</xdr:row>
      <xdr:rowOff>114300</xdr:rowOff>
    </xdr:from>
    <xdr:to>
      <xdr:col>10</xdr:col>
      <xdr:colOff>685800</xdr:colOff>
      <xdr:row>13</xdr:row>
      <xdr:rowOff>447675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14</xdr:row>
      <xdr:rowOff>114300</xdr:rowOff>
    </xdr:from>
    <xdr:to>
      <xdr:col>10</xdr:col>
      <xdr:colOff>657225</xdr:colOff>
      <xdr:row>14</xdr:row>
      <xdr:rowOff>447675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15</xdr:row>
      <xdr:rowOff>123825</xdr:rowOff>
    </xdr:from>
    <xdr:to>
      <xdr:col>10</xdr:col>
      <xdr:colOff>666750</xdr:colOff>
      <xdr:row>15</xdr:row>
      <xdr:rowOff>457200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8124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16</xdr:row>
      <xdr:rowOff>114300</xdr:rowOff>
    </xdr:from>
    <xdr:to>
      <xdr:col>10</xdr:col>
      <xdr:colOff>685800</xdr:colOff>
      <xdr:row>16</xdr:row>
      <xdr:rowOff>447675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17</xdr:row>
      <xdr:rowOff>123825</xdr:rowOff>
    </xdr:from>
    <xdr:to>
      <xdr:col>10</xdr:col>
      <xdr:colOff>666750</xdr:colOff>
      <xdr:row>17</xdr:row>
      <xdr:rowOff>457200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9191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18</xdr:row>
      <xdr:rowOff>114300</xdr:rowOff>
    </xdr:from>
    <xdr:to>
      <xdr:col>10</xdr:col>
      <xdr:colOff>685800</xdr:colOff>
      <xdr:row>18</xdr:row>
      <xdr:rowOff>447675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19</xdr:row>
      <xdr:rowOff>114300</xdr:rowOff>
    </xdr:from>
    <xdr:to>
      <xdr:col>10</xdr:col>
      <xdr:colOff>685800</xdr:colOff>
      <xdr:row>19</xdr:row>
      <xdr:rowOff>447675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20</xdr:row>
      <xdr:rowOff>123825</xdr:rowOff>
    </xdr:from>
    <xdr:to>
      <xdr:col>10</xdr:col>
      <xdr:colOff>666750</xdr:colOff>
      <xdr:row>20</xdr:row>
      <xdr:rowOff>457200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10791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21</xdr:row>
      <xdr:rowOff>114300</xdr:rowOff>
    </xdr:from>
    <xdr:to>
      <xdr:col>10</xdr:col>
      <xdr:colOff>657225</xdr:colOff>
      <xdr:row>21</xdr:row>
      <xdr:rowOff>447675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131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22</xdr:row>
      <xdr:rowOff>114300</xdr:rowOff>
    </xdr:from>
    <xdr:to>
      <xdr:col>10</xdr:col>
      <xdr:colOff>657225</xdr:colOff>
      <xdr:row>22</xdr:row>
      <xdr:rowOff>447675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23</xdr:row>
      <xdr:rowOff>123825</xdr:rowOff>
    </xdr:from>
    <xdr:to>
      <xdr:col>10</xdr:col>
      <xdr:colOff>666750</xdr:colOff>
      <xdr:row>23</xdr:row>
      <xdr:rowOff>457200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12392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24</xdr:row>
      <xdr:rowOff>123825</xdr:rowOff>
    </xdr:from>
    <xdr:to>
      <xdr:col>10</xdr:col>
      <xdr:colOff>666750</xdr:colOff>
      <xdr:row>24</xdr:row>
      <xdr:rowOff>457200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12925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25</xdr:row>
      <xdr:rowOff>114300</xdr:rowOff>
    </xdr:from>
    <xdr:to>
      <xdr:col>10</xdr:col>
      <xdr:colOff>657225</xdr:colOff>
      <xdr:row>25</xdr:row>
      <xdr:rowOff>447675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26</xdr:row>
      <xdr:rowOff>104775</xdr:rowOff>
    </xdr:from>
    <xdr:to>
      <xdr:col>10</xdr:col>
      <xdr:colOff>676275</xdr:colOff>
      <xdr:row>26</xdr:row>
      <xdr:rowOff>438150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13973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27</xdr:row>
      <xdr:rowOff>104775</xdr:rowOff>
    </xdr:from>
    <xdr:to>
      <xdr:col>10</xdr:col>
      <xdr:colOff>676275</xdr:colOff>
      <xdr:row>27</xdr:row>
      <xdr:rowOff>438150</xdr:rowOff>
    </xdr:to>
    <xdr:pic>
      <xdr:nvPicPr>
        <xdr:cNvPr id="30" name="Picture 6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58150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28</xdr:row>
      <xdr:rowOff>123825</xdr:rowOff>
    </xdr:from>
    <xdr:to>
      <xdr:col>10</xdr:col>
      <xdr:colOff>666750</xdr:colOff>
      <xdr:row>28</xdr:row>
      <xdr:rowOff>457200</xdr:rowOff>
    </xdr:to>
    <xdr:pic>
      <xdr:nvPicPr>
        <xdr:cNvPr id="31" name="Picture 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15059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29</xdr:row>
      <xdr:rowOff>123825</xdr:rowOff>
    </xdr:from>
    <xdr:to>
      <xdr:col>10</xdr:col>
      <xdr:colOff>666750</xdr:colOff>
      <xdr:row>29</xdr:row>
      <xdr:rowOff>457200</xdr:rowOff>
    </xdr:to>
    <xdr:pic>
      <xdr:nvPicPr>
        <xdr:cNvPr id="32" name="Picture 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15592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190500</xdr:colOff>
      <xdr:row>2</xdr:row>
      <xdr:rowOff>104775</xdr:rowOff>
    </xdr:from>
    <xdr:to>
      <xdr:col>10</xdr:col>
      <xdr:colOff>666750</xdr:colOff>
      <xdr:row>2</xdr:row>
      <xdr:rowOff>438150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</xdr:row>
      <xdr:rowOff>114300</xdr:rowOff>
    </xdr:from>
    <xdr:to>
      <xdr:col>10</xdr:col>
      <xdr:colOff>638175</xdr:colOff>
      <xdr:row>3</xdr:row>
      <xdr:rowOff>447675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0050" y="1714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4</xdr:row>
      <xdr:rowOff>123825</xdr:rowOff>
    </xdr:from>
    <xdr:to>
      <xdr:col>10</xdr:col>
      <xdr:colOff>647700</xdr:colOff>
      <xdr:row>4</xdr:row>
      <xdr:rowOff>457200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2257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104775</xdr:rowOff>
    </xdr:from>
    <xdr:to>
      <xdr:col>10</xdr:col>
      <xdr:colOff>666750</xdr:colOff>
      <xdr:row>5</xdr:row>
      <xdr:rowOff>438150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6</xdr:row>
      <xdr:rowOff>114300</xdr:rowOff>
    </xdr:from>
    <xdr:to>
      <xdr:col>10</xdr:col>
      <xdr:colOff>638175</xdr:colOff>
      <xdr:row>6</xdr:row>
      <xdr:rowOff>447675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005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7</xdr:row>
      <xdr:rowOff>104775</xdr:rowOff>
    </xdr:from>
    <xdr:to>
      <xdr:col>10</xdr:col>
      <xdr:colOff>704850</xdr:colOff>
      <xdr:row>7</xdr:row>
      <xdr:rowOff>438150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86725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8</xdr:row>
      <xdr:rowOff>114300</xdr:rowOff>
    </xdr:from>
    <xdr:to>
      <xdr:col>10</xdr:col>
      <xdr:colOff>695325</xdr:colOff>
      <xdr:row>8</xdr:row>
      <xdr:rowOff>447675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77200" y="4381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9</xdr:row>
      <xdr:rowOff>123825</xdr:rowOff>
    </xdr:from>
    <xdr:to>
      <xdr:col>10</xdr:col>
      <xdr:colOff>647700</xdr:colOff>
      <xdr:row>9</xdr:row>
      <xdr:rowOff>457200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4924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10</xdr:row>
      <xdr:rowOff>85725</xdr:rowOff>
    </xdr:from>
    <xdr:to>
      <xdr:col>10</xdr:col>
      <xdr:colOff>685800</xdr:colOff>
      <xdr:row>10</xdr:row>
      <xdr:rowOff>419100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54197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11</xdr:row>
      <xdr:rowOff>123825</xdr:rowOff>
    </xdr:from>
    <xdr:to>
      <xdr:col>10</xdr:col>
      <xdr:colOff>647700</xdr:colOff>
      <xdr:row>11</xdr:row>
      <xdr:rowOff>457200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9575" y="5991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104775</xdr:rowOff>
    </xdr:from>
    <xdr:to>
      <xdr:col>10</xdr:col>
      <xdr:colOff>666750</xdr:colOff>
      <xdr:row>12</xdr:row>
      <xdr:rowOff>438150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13</xdr:row>
      <xdr:rowOff>114300</xdr:rowOff>
    </xdr:from>
    <xdr:to>
      <xdr:col>10</xdr:col>
      <xdr:colOff>685800</xdr:colOff>
      <xdr:row>13</xdr:row>
      <xdr:rowOff>447675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67675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14</xdr:row>
      <xdr:rowOff>104775</xdr:rowOff>
    </xdr:from>
    <xdr:to>
      <xdr:col>10</xdr:col>
      <xdr:colOff>666750</xdr:colOff>
      <xdr:row>14</xdr:row>
      <xdr:rowOff>438150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48625" y="7572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15</xdr:row>
      <xdr:rowOff>114300</xdr:rowOff>
    </xdr:from>
    <xdr:to>
      <xdr:col>10</xdr:col>
      <xdr:colOff>714375</xdr:colOff>
      <xdr:row>15</xdr:row>
      <xdr:rowOff>447675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96250" y="8115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16</xdr:row>
      <xdr:rowOff>114300</xdr:rowOff>
    </xdr:from>
    <xdr:to>
      <xdr:col>10</xdr:col>
      <xdr:colOff>638175</xdr:colOff>
      <xdr:row>16</xdr:row>
      <xdr:rowOff>447675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0050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17</xdr:row>
      <xdr:rowOff>114300</xdr:rowOff>
    </xdr:from>
    <xdr:to>
      <xdr:col>10</xdr:col>
      <xdr:colOff>714375</xdr:colOff>
      <xdr:row>17</xdr:row>
      <xdr:rowOff>447675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96250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18</xdr:row>
      <xdr:rowOff>104775</xdr:rowOff>
    </xdr:from>
    <xdr:to>
      <xdr:col>10</xdr:col>
      <xdr:colOff>704850</xdr:colOff>
      <xdr:row>18</xdr:row>
      <xdr:rowOff>438150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86725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19</xdr:row>
      <xdr:rowOff>114300</xdr:rowOff>
    </xdr:from>
    <xdr:to>
      <xdr:col>10</xdr:col>
      <xdr:colOff>638175</xdr:colOff>
      <xdr:row>19</xdr:row>
      <xdr:rowOff>447675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0050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20</xdr:row>
      <xdr:rowOff>104775</xdr:rowOff>
    </xdr:from>
    <xdr:to>
      <xdr:col>10</xdr:col>
      <xdr:colOff>666750</xdr:colOff>
      <xdr:row>20</xdr:row>
      <xdr:rowOff>438150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21</xdr:row>
      <xdr:rowOff>114300</xdr:rowOff>
    </xdr:from>
    <xdr:to>
      <xdr:col>10</xdr:col>
      <xdr:colOff>666750</xdr:colOff>
      <xdr:row>21</xdr:row>
      <xdr:rowOff>447675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48625" y="1131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22</xdr:row>
      <xdr:rowOff>104775</xdr:rowOff>
    </xdr:from>
    <xdr:to>
      <xdr:col>10</xdr:col>
      <xdr:colOff>666750</xdr:colOff>
      <xdr:row>22</xdr:row>
      <xdr:rowOff>438150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23</xdr:row>
      <xdr:rowOff>104775</xdr:rowOff>
    </xdr:from>
    <xdr:to>
      <xdr:col>10</xdr:col>
      <xdr:colOff>704850</xdr:colOff>
      <xdr:row>23</xdr:row>
      <xdr:rowOff>438150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86725" y="12372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24</xdr:row>
      <xdr:rowOff>114300</xdr:rowOff>
    </xdr:from>
    <xdr:to>
      <xdr:col>10</xdr:col>
      <xdr:colOff>714375</xdr:colOff>
      <xdr:row>24</xdr:row>
      <xdr:rowOff>447675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96250" y="12915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25</xdr:row>
      <xdr:rowOff>114300</xdr:rowOff>
    </xdr:from>
    <xdr:to>
      <xdr:col>10</xdr:col>
      <xdr:colOff>638175</xdr:colOff>
      <xdr:row>25</xdr:row>
      <xdr:rowOff>447675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0050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26</xdr:row>
      <xdr:rowOff>104775</xdr:rowOff>
    </xdr:from>
    <xdr:to>
      <xdr:col>10</xdr:col>
      <xdr:colOff>666750</xdr:colOff>
      <xdr:row>26</xdr:row>
      <xdr:rowOff>438150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3973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27</xdr:row>
      <xdr:rowOff>114300</xdr:rowOff>
    </xdr:from>
    <xdr:to>
      <xdr:col>10</xdr:col>
      <xdr:colOff>695325</xdr:colOff>
      <xdr:row>27</xdr:row>
      <xdr:rowOff>447675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77200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29</xdr:row>
      <xdr:rowOff>114300</xdr:rowOff>
    </xdr:from>
    <xdr:to>
      <xdr:col>10</xdr:col>
      <xdr:colOff>695325</xdr:colOff>
      <xdr:row>29</xdr:row>
      <xdr:rowOff>447675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77200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28</xdr:row>
      <xdr:rowOff>114300</xdr:rowOff>
    </xdr:from>
    <xdr:to>
      <xdr:col>10</xdr:col>
      <xdr:colOff>638175</xdr:colOff>
      <xdr:row>28</xdr:row>
      <xdr:rowOff>447675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0050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30</xdr:row>
      <xdr:rowOff>104775</xdr:rowOff>
    </xdr:from>
    <xdr:to>
      <xdr:col>10</xdr:col>
      <xdr:colOff>666750</xdr:colOff>
      <xdr:row>30</xdr:row>
      <xdr:rowOff>438150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48625" y="16106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31</xdr:row>
      <xdr:rowOff>104775</xdr:rowOff>
    </xdr:from>
    <xdr:to>
      <xdr:col>10</xdr:col>
      <xdr:colOff>666750</xdr:colOff>
      <xdr:row>31</xdr:row>
      <xdr:rowOff>438150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32</xdr:row>
      <xdr:rowOff>114300</xdr:rowOff>
    </xdr:from>
    <xdr:to>
      <xdr:col>10</xdr:col>
      <xdr:colOff>695325</xdr:colOff>
      <xdr:row>32</xdr:row>
      <xdr:rowOff>447675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77200" y="17183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209550</xdr:colOff>
      <xdr:row>2</xdr:row>
      <xdr:rowOff>114300</xdr:rowOff>
    </xdr:from>
    <xdr:to>
      <xdr:col>10</xdr:col>
      <xdr:colOff>685800</xdr:colOff>
      <xdr:row>2</xdr:row>
      <xdr:rowOff>447675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</xdr:row>
      <xdr:rowOff>123825</xdr:rowOff>
    </xdr:from>
    <xdr:to>
      <xdr:col>10</xdr:col>
      <xdr:colOff>666750</xdr:colOff>
      <xdr:row>3</xdr:row>
      <xdr:rowOff>457200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724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4</xdr:row>
      <xdr:rowOff>114300</xdr:rowOff>
    </xdr:from>
    <xdr:to>
      <xdr:col>10</xdr:col>
      <xdr:colOff>676275</xdr:colOff>
      <xdr:row>4</xdr:row>
      <xdr:rowOff>447675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2247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5</xdr:row>
      <xdr:rowOff>95250</xdr:rowOff>
    </xdr:from>
    <xdr:to>
      <xdr:col>10</xdr:col>
      <xdr:colOff>657225</xdr:colOff>
      <xdr:row>5</xdr:row>
      <xdr:rowOff>428625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2762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6</xdr:row>
      <xdr:rowOff>85725</xdr:rowOff>
    </xdr:from>
    <xdr:to>
      <xdr:col>10</xdr:col>
      <xdr:colOff>685800</xdr:colOff>
      <xdr:row>6</xdr:row>
      <xdr:rowOff>419100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3286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</xdr:row>
      <xdr:rowOff>104775</xdr:rowOff>
    </xdr:from>
    <xdr:to>
      <xdr:col>10</xdr:col>
      <xdr:colOff>666750</xdr:colOff>
      <xdr:row>7</xdr:row>
      <xdr:rowOff>438150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8</xdr:row>
      <xdr:rowOff>104775</xdr:rowOff>
    </xdr:from>
    <xdr:to>
      <xdr:col>10</xdr:col>
      <xdr:colOff>666750</xdr:colOff>
      <xdr:row>8</xdr:row>
      <xdr:rowOff>438150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9</xdr:row>
      <xdr:rowOff>123825</xdr:rowOff>
    </xdr:from>
    <xdr:to>
      <xdr:col>10</xdr:col>
      <xdr:colOff>685800</xdr:colOff>
      <xdr:row>9</xdr:row>
      <xdr:rowOff>457200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4924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10</xdr:row>
      <xdr:rowOff>123825</xdr:rowOff>
    </xdr:from>
    <xdr:to>
      <xdr:col>10</xdr:col>
      <xdr:colOff>685800</xdr:colOff>
      <xdr:row>10</xdr:row>
      <xdr:rowOff>457200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5457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11</xdr:row>
      <xdr:rowOff>123825</xdr:rowOff>
    </xdr:from>
    <xdr:to>
      <xdr:col>10</xdr:col>
      <xdr:colOff>685800</xdr:colOff>
      <xdr:row>11</xdr:row>
      <xdr:rowOff>457200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5991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12</xdr:row>
      <xdr:rowOff>114300</xdr:rowOff>
    </xdr:from>
    <xdr:to>
      <xdr:col>10</xdr:col>
      <xdr:colOff>676275</xdr:colOff>
      <xdr:row>12</xdr:row>
      <xdr:rowOff>447675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13</xdr:row>
      <xdr:rowOff>123825</xdr:rowOff>
    </xdr:from>
    <xdr:to>
      <xdr:col>10</xdr:col>
      <xdr:colOff>666750</xdr:colOff>
      <xdr:row>13</xdr:row>
      <xdr:rowOff>457200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7058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14</xdr:row>
      <xdr:rowOff>123825</xdr:rowOff>
    </xdr:from>
    <xdr:to>
      <xdr:col>10</xdr:col>
      <xdr:colOff>704850</xdr:colOff>
      <xdr:row>14</xdr:row>
      <xdr:rowOff>457200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86725" y="7591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15</xdr:row>
      <xdr:rowOff>76200</xdr:rowOff>
    </xdr:from>
    <xdr:to>
      <xdr:col>10</xdr:col>
      <xdr:colOff>685800</xdr:colOff>
      <xdr:row>15</xdr:row>
      <xdr:rowOff>409575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67675" y="80772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16</xdr:row>
      <xdr:rowOff>123825</xdr:rowOff>
    </xdr:from>
    <xdr:to>
      <xdr:col>10</xdr:col>
      <xdr:colOff>666750</xdr:colOff>
      <xdr:row>16</xdr:row>
      <xdr:rowOff>457200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8658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17</xdr:row>
      <xdr:rowOff>114300</xdr:rowOff>
    </xdr:from>
    <xdr:to>
      <xdr:col>10</xdr:col>
      <xdr:colOff>695325</xdr:colOff>
      <xdr:row>17</xdr:row>
      <xdr:rowOff>447675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18</xdr:row>
      <xdr:rowOff>123825</xdr:rowOff>
    </xdr:from>
    <xdr:to>
      <xdr:col>10</xdr:col>
      <xdr:colOff>666750</xdr:colOff>
      <xdr:row>18</xdr:row>
      <xdr:rowOff>457200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9725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19</xdr:row>
      <xdr:rowOff>104775</xdr:rowOff>
    </xdr:from>
    <xdr:to>
      <xdr:col>10</xdr:col>
      <xdr:colOff>666750</xdr:colOff>
      <xdr:row>19</xdr:row>
      <xdr:rowOff>438150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20</xdr:row>
      <xdr:rowOff>104775</xdr:rowOff>
    </xdr:from>
    <xdr:to>
      <xdr:col>10</xdr:col>
      <xdr:colOff>666750</xdr:colOff>
      <xdr:row>20</xdr:row>
      <xdr:rowOff>438150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21</xdr:row>
      <xdr:rowOff>104775</xdr:rowOff>
    </xdr:from>
    <xdr:to>
      <xdr:col>10</xdr:col>
      <xdr:colOff>666750</xdr:colOff>
      <xdr:row>21</xdr:row>
      <xdr:rowOff>438150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22</xdr:row>
      <xdr:rowOff>104775</xdr:rowOff>
    </xdr:from>
    <xdr:to>
      <xdr:col>10</xdr:col>
      <xdr:colOff>666750</xdr:colOff>
      <xdr:row>22</xdr:row>
      <xdr:rowOff>438150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23</xdr:row>
      <xdr:rowOff>123825</xdr:rowOff>
    </xdr:from>
    <xdr:to>
      <xdr:col>10</xdr:col>
      <xdr:colOff>685800</xdr:colOff>
      <xdr:row>23</xdr:row>
      <xdr:rowOff>457200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12392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24</xdr:row>
      <xdr:rowOff>133350</xdr:rowOff>
    </xdr:from>
    <xdr:to>
      <xdr:col>10</xdr:col>
      <xdr:colOff>685800</xdr:colOff>
      <xdr:row>24</xdr:row>
      <xdr:rowOff>466725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67675" y="129349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25</xdr:row>
      <xdr:rowOff>123825</xdr:rowOff>
    </xdr:from>
    <xdr:to>
      <xdr:col>10</xdr:col>
      <xdr:colOff>666750</xdr:colOff>
      <xdr:row>25</xdr:row>
      <xdr:rowOff>457200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3458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26</xdr:row>
      <xdr:rowOff>114300</xdr:rowOff>
    </xdr:from>
    <xdr:to>
      <xdr:col>10</xdr:col>
      <xdr:colOff>676275</xdr:colOff>
      <xdr:row>26</xdr:row>
      <xdr:rowOff>447675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27</xdr:row>
      <xdr:rowOff>114300</xdr:rowOff>
    </xdr:from>
    <xdr:to>
      <xdr:col>10</xdr:col>
      <xdr:colOff>676275</xdr:colOff>
      <xdr:row>27</xdr:row>
      <xdr:rowOff>447675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28</xdr:row>
      <xdr:rowOff>123825</xdr:rowOff>
    </xdr:from>
    <xdr:to>
      <xdr:col>10</xdr:col>
      <xdr:colOff>666750</xdr:colOff>
      <xdr:row>28</xdr:row>
      <xdr:rowOff>457200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5059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29</xdr:row>
      <xdr:rowOff>123825</xdr:rowOff>
    </xdr:from>
    <xdr:to>
      <xdr:col>10</xdr:col>
      <xdr:colOff>666750</xdr:colOff>
      <xdr:row>29</xdr:row>
      <xdr:rowOff>457200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5592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30</xdr:row>
      <xdr:rowOff>123825</xdr:rowOff>
    </xdr:from>
    <xdr:to>
      <xdr:col>10</xdr:col>
      <xdr:colOff>685800</xdr:colOff>
      <xdr:row>30</xdr:row>
      <xdr:rowOff>457200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16125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31</xdr:row>
      <xdr:rowOff>123825</xdr:rowOff>
    </xdr:from>
    <xdr:to>
      <xdr:col>10</xdr:col>
      <xdr:colOff>666750</xdr:colOff>
      <xdr:row>31</xdr:row>
      <xdr:rowOff>457200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6659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200025</xdr:colOff>
      <xdr:row>2</xdr:row>
      <xdr:rowOff>114300</xdr:rowOff>
    </xdr:from>
    <xdr:to>
      <xdr:col>10</xdr:col>
      <xdr:colOff>676275</xdr:colOff>
      <xdr:row>2</xdr:row>
      <xdr:rowOff>447675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</xdr:row>
      <xdr:rowOff>123825</xdr:rowOff>
    </xdr:from>
    <xdr:to>
      <xdr:col>10</xdr:col>
      <xdr:colOff>657225</xdr:colOff>
      <xdr:row>3</xdr:row>
      <xdr:rowOff>457200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724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5</xdr:row>
      <xdr:rowOff>123825</xdr:rowOff>
    </xdr:from>
    <xdr:to>
      <xdr:col>10</xdr:col>
      <xdr:colOff>657225</xdr:colOff>
      <xdr:row>5</xdr:row>
      <xdr:rowOff>457200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790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4</xdr:row>
      <xdr:rowOff>142875</xdr:rowOff>
    </xdr:from>
    <xdr:to>
      <xdr:col>10</xdr:col>
      <xdr:colOff>714375</xdr:colOff>
      <xdr:row>4</xdr:row>
      <xdr:rowOff>476250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0" y="22764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123825</xdr:rowOff>
    </xdr:from>
    <xdr:to>
      <xdr:col>10</xdr:col>
      <xdr:colOff>666750</xdr:colOff>
      <xdr:row>6</xdr:row>
      <xdr:rowOff>457200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3324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</xdr:row>
      <xdr:rowOff>123825</xdr:rowOff>
    </xdr:from>
    <xdr:to>
      <xdr:col>10</xdr:col>
      <xdr:colOff>666750</xdr:colOff>
      <xdr:row>7</xdr:row>
      <xdr:rowOff>457200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3857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8</xdr:row>
      <xdr:rowOff>123825</xdr:rowOff>
    </xdr:from>
    <xdr:to>
      <xdr:col>10</xdr:col>
      <xdr:colOff>666750</xdr:colOff>
      <xdr:row>8</xdr:row>
      <xdr:rowOff>457200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4391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9</xdr:row>
      <xdr:rowOff>123825</xdr:rowOff>
    </xdr:from>
    <xdr:to>
      <xdr:col>10</xdr:col>
      <xdr:colOff>657225</xdr:colOff>
      <xdr:row>9</xdr:row>
      <xdr:rowOff>457200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4924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123825</xdr:rowOff>
    </xdr:from>
    <xdr:to>
      <xdr:col>10</xdr:col>
      <xdr:colOff>657225</xdr:colOff>
      <xdr:row>10</xdr:row>
      <xdr:rowOff>457200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5457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11</xdr:row>
      <xdr:rowOff>123825</xdr:rowOff>
    </xdr:from>
    <xdr:to>
      <xdr:col>10</xdr:col>
      <xdr:colOff>657225</xdr:colOff>
      <xdr:row>11</xdr:row>
      <xdr:rowOff>457200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5991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12</xdr:row>
      <xdr:rowOff>133350</xdr:rowOff>
    </xdr:from>
    <xdr:to>
      <xdr:col>10</xdr:col>
      <xdr:colOff>676275</xdr:colOff>
      <xdr:row>12</xdr:row>
      <xdr:rowOff>466725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65341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13</xdr:row>
      <xdr:rowOff>95250</xdr:rowOff>
    </xdr:from>
    <xdr:to>
      <xdr:col>10</xdr:col>
      <xdr:colOff>685800</xdr:colOff>
      <xdr:row>13</xdr:row>
      <xdr:rowOff>428625</xdr:rowOff>
    </xdr:to>
    <xdr:pic>
      <xdr:nvPicPr>
        <xdr:cNvPr id="16" name="Picture 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7029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14</xdr:row>
      <xdr:rowOff>123825</xdr:rowOff>
    </xdr:from>
    <xdr:to>
      <xdr:col>10</xdr:col>
      <xdr:colOff>666750</xdr:colOff>
      <xdr:row>14</xdr:row>
      <xdr:rowOff>457200</xdr:rowOff>
    </xdr:to>
    <xdr:pic>
      <xdr:nvPicPr>
        <xdr:cNvPr id="17" name="Picture 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7591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15</xdr:row>
      <xdr:rowOff>123825</xdr:rowOff>
    </xdr:from>
    <xdr:to>
      <xdr:col>10</xdr:col>
      <xdr:colOff>657225</xdr:colOff>
      <xdr:row>15</xdr:row>
      <xdr:rowOff>457200</xdr:rowOff>
    </xdr:to>
    <xdr:pic>
      <xdr:nvPicPr>
        <xdr:cNvPr id="18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8124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16</xdr:row>
      <xdr:rowOff>114300</xdr:rowOff>
    </xdr:from>
    <xdr:to>
      <xdr:col>10</xdr:col>
      <xdr:colOff>676275</xdr:colOff>
      <xdr:row>16</xdr:row>
      <xdr:rowOff>447675</xdr:rowOff>
    </xdr:to>
    <xdr:pic>
      <xdr:nvPicPr>
        <xdr:cNvPr id="19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17</xdr:row>
      <xdr:rowOff>95250</xdr:rowOff>
    </xdr:from>
    <xdr:to>
      <xdr:col>10</xdr:col>
      <xdr:colOff>676275</xdr:colOff>
      <xdr:row>17</xdr:row>
      <xdr:rowOff>428625</xdr:rowOff>
    </xdr:to>
    <xdr:pic>
      <xdr:nvPicPr>
        <xdr:cNvPr id="20" name="Picture 5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9163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18</xdr:row>
      <xdr:rowOff>133350</xdr:rowOff>
    </xdr:from>
    <xdr:to>
      <xdr:col>10</xdr:col>
      <xdr:colOff>676275</xdr:colOff>
      <xdr:row>18</xdr:row>
      <xdr:rowOff>466725</xdr:rowOff>
    </xdr:to>
    <xdr:pic>
      <xdr:nvPicPr>
        <xdr:cNvPr id="21" name="Picture 5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97345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19</xdr:row>
      <xdr:rowOff>133350</xdr:rowOff>
    </xdr:from>
    <xdr:to>
      <xdr:col>10</xdr:col>
      <xdr:colOff>676275</xdr:colOff>
      <xdr:row>19</xdr:row>
      <xdr:rowOff>466725</xdr:rowOff>
    </xdr:to>
    <xdr:pic>
      <xdr:nvPicPr>
        <xdr:cNvPr id="22" name="Picture 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02679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20</xdr:row>
      <xdr:rowOff>114300</xdr:rowOff>
    </xdr:from>
    <xdr:to>
      <xdr:col>10</xdr:col>
      <xdr:colOff>647700</xdr:colOff>
      <xdr:row>20</xdr:row>
      <xdr:rowOff>447675</xdr:rowOff>
    </xdr:to>
    <xdr:pic>
      <xdr:nvPicPr>
        <xdr:cNvPr id="23" name="Picture 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9575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21</xdr:row>
      <xdr:rowOff>123825</xdr:rowOff>
    </xdr:from>
    <xdr:to>
      <xdr:col>10</xdr:col>
      <xdr:colOff>666750</xdr:colOff>
      <xdr:row>21</xdr:row>
      <xdr:rowOff>457200</xdr:rowOff>
    </xdr:to>
    <xdr:pic>
      <xdr:nvPicPr>
        <xdr:cNvPr id="24" name="Picture 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11325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22</xdr:row>
      <xdr:rowOff>123825</xdr:rowOff>
    </xdr:from>
    <xdr:to>
      <xdr:col>10</xdr:col>
      <xdr:colOff>666750</xdr:colOff>
      <xdr:row>22</xdr:row>
      <xdr:rowOff>457200</xdr:rowOff>
    </xdr:to>
    <xdr:pic>
      <xdr:nvPicPr>
        <xdr:cNvPr id="25" name="Picture 5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11858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23</xdr:row>
      <xdr:rowOff>114300</xdr:rowOff>
    </xdr:from>
    <xdr:to>
      <xdr:col>10</xdr:col>
      <xdr:colOff>647700</xdr:colOff>
      <xdr:row>23</xdr:row>
      <xdr:rowOff>447675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9575" y="12382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24</xdr:row>
      <xdr:rowOff>114300</xdr:rowOff>
    </xdr:from>
    <xdr:to>
      <xdr:col>10</xdr:col>
      <xdr:colOff>685800</xdr:colOff>
      <xdr:row>24</xdr:row>
      <xdr:rowOff>447675</xdr:rowOff>
    </xdr:to>
    <xdr:pic>
      <xdr:nvPicPr>
        <xdr:cNvPr id="27" name="Picture 5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12915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25</xdr:row>
      <xdr:rowOff>95250</xdr:rowOff>
    </xdr:from>
    <xdr:to>
      <xdr:col>10</xdr:col>
      <xdr:colOff>676275</xdr:colOff>
      <xdr:row>25</xdr:row>
      <xdr:rowOff>428625</xdr:rowOff>
    </xdr:to>
    <xdr:pic>
      <xdr:nvPicPr>
        <xdr:cNvPr id="28" name="Picture 5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58150" y="13430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26</xdr:row>
      <xdr:rowOff>123825</xdr:rowOff>
    </xdr:from>
    <xdr:to>
      <xdr:col>10</xdr:col>
      <xdr:colOff>657225</xdr:colOff>
      <xdr:row>26</xdr:row>
      <xdr:rowOff>457200</xdr:rowOff>
    </xdr:to>
    <xdr:pic>
      <xdr:nvPicPr>
        <xdr:cNvPr id="29" name="Picture 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3992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27</xdr:row>
      <xdr:rowOff>114300</xdr:rowOff>
    </xdr:from>
    <xdr:to>
      <xdr:col>10</xdr:col>
      <xdr:colOff>647700</xdr:colOff>
      <xdr:row>27</xdr:row>
      <xdr:rowOff>447675</xdr:rowOff>
    </xdr:to>
    <xdr:pic>
      <xdr:nvPicPr>
        <xdr:cNvPr id="30" name="Picture 6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9575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28</xdr:row>
      <xdr:rowOff>114300</xdr:rowOff>
    </xdr:from>
    <xdr:to>
      <xdr:col>10</xdr:col>
      <xdr:colOff>647700</xdr:colOff>
      <xdr:row>28</xdr:row>
      <xdr:rowOff>447675</xdr:rowOff>
    </xdr:to>
    <xdr:pic>
      <xdr:nvPicPr>
        <xdr:cNvPr id="31" name="Picture 6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9575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29</xdr:row>
      <xdr:rowOff>123825</xdr:rowOff>
    </xdr:from>
    <xdr:to>
      <xdr:col>10</xdr:col>
      <xdr:colOff>657225</xdr:colOff>
      <xdr:row>29</xdr:row>
      <xdr:rowOff>457200</xdr:rowOff>
    </xdr:to>
    <xdr:pic>
      <xdr:nvPicPr>
        <xdr:cNvPr id="32" name="Picture 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5592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30</xdr:row>
      <xdr:rowOff>123825</xdr:rowOff>
    </xdr:from>
    <xdr:to>
      <xdr:col>10</xdr:col>
      <xdr:colOff>657225</xdr:colOff>
      <xdr:row>30</xdr:row>
      <xdr:rowOff>457200</xdr:rowOff>
    </xdr:to>
    <xdr:pic>
      <xdr:nvPicPr>
        <xdr:cNvPr id="33" name="Picture 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6125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31</xdr:row>
      <xdr:rowOff>123825</xdr:rowOff>
    </xdr:from>
    <xdr:to>
      <xdr:col>10</xdr:col>
      <xdr:colOff>657225</xdr:colOff>
      <xdr:row>31</xdr:row>
      <xdr:rowOff>457200</xdr:rowOff>
    </xdr:to>
    <xdr:pic>
      <xdr:nvPicPr>
        <xdr:cNvPr id="34" name="Picture 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6659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32</xdr:row>
      <xdr:rowOff>114300</xdr:rowOff>
    </xdr:from>
    <xdr:to>
      <xdr:col>10</xdr:col>
      <xdr:colOff>647700</xdr:colOff>
      <xdr:row>32</xdr:row>
      <xdr:rowOff>447675</xdr:rowOff>
    </xdr:to>
    <xdr:pic>
      <xdr:nvPicPr>
        <xdr:cNvPr id="35" name="Picture 6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9575" y="17183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685800</xdr:colOff>
      <xdr:row>51</xdr:row>
      <xdr:rowOff>123825</xdr:rowOff>
    </xdr:to>
    <xdr:graphicFrame>
      <xdr:nvGraphicFramePr>
        <xdr:cNvPr id="1" name="Chart 1"/>
        <xdr:cNvGraphicFramePr/>
      </xdr:nvGraphicFramePr>
      <xdr:xfrm>
        <a:off x="9525" y="17621250"/>
        <a:ext cx="93154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180975</xdr:colOff>
      <xdr:row>2</xdr:row>
      <xdr:rowOff>104775</xdr:rowOff>
    </xdr:from>
    <xdr:to>
      <xdr:col>10</xdr:col>
      <xdr:colOff>657225</xdr:colOff>
      <xdr:row>2</xdr:row>
      <xdr:rowOff>438150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</xdr:row>
      <xdr:rowOff>114300</xdr:rowOff>
    </xdr:from>
    <xdr:to>
      <xdr:col>10</xdr:col>
      <xdr:colOff>676275</xdr:colOff>
      <xdr:row>3</xdr:row>
      <xdr:rowOff>447675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714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4</xdr:row>
      <xdr:rowOff>123825</xdr:rowOff>
    </xdr:from>
    <xdr:to>
      <xdr:col>10</xdr:col>
      <xdr:colOff>628650</xdr:colOff>
      <xdr:row>4</xdr:row>
      <xdr:rowOff>457200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2257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5</xdr:row>
      <xdr:rowOff>104775</xdr:rowOff>
    </xdr:from>
    <xdr:to>
      <xdr:col>10</xdr:col>
      <xdr:colOff>657225</xdr:colOff>
      <xdr:row>5</xdr:row>
      <xdr:rowOff>438150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6</xdr:row>
      <xdr:rowOff>114300</xdr:rowOff>
    </xdr:from>
    <xdr:to>
      <xdr:col>10</xdr:col>
      <xdr:colOff>676275</xdr:colOff>
      <xdr:row>6</xdr:row>
      <xdr:rowOff>447675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123825</xdr:rowOff>
    </xdr:from>
    <xdr:to>
      <xdr:col>10</xdr:col>
      <xdr:colOff>628650</xdr:colOff>
      <xdr:row>7</xdr:row>
      <xdr:rowOff>457200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3857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8</xdr:row>
      <xdr:rowOff>104775</xdr:rowOff>
    </xdr:from>
    <xdr:to>
      <xdr:col>10</xdr:col>
      <xdr:colOff>657225</xdr:colOff>
      <xdr:row>8</xdr:row>
      <xdr:rowOff>438150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9</xdr:row>
      <xdr:rowOff>104775</xdr:rowOff>
    </xdr:from>
    <xdr:to>
      <xdr:col>10</xdr:col>
      <xdr:colOff>657225</xdr:colOff>
      <xdr:row>9</xdr:row>
      <xdr:rowOff>438150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10</xdr:row>
      <xdr:rowOff>95250</xdr:rowOff>
    </xdr:from>
    <xdr:to>
      <xdr:col>10</xdr:col>
      <xdr:colOff>676275</xdr:colOff>
      <xdr:row>10</xdr:row>
      <xdr:rowOff>428625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5429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11</xdr:row>
      <xdr:rowOff>95250</xdr:rowOff>
    </xdr:from>
    <xdr:to>
      <xdr:col>10</xdr:col>
      <xdr:colOff>676275</xdr:colOff>
      <xdr:row>11</xdr:row>
      <xdr:rowOff>428625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5962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12</xdr:row>
      <xdr:rowOff>114300</xdr:rowOff>
    </xdr:from>
    <xdr:to>
      <xdr:col>10</xdr:col>
      <xdr:colOff>676275</xdr:colOff>
      <xdr:row>12</xdr:row>
      <xdr:rowOff>447675</xdr:rowOff>
    </xdr:to>
    <xdr:pic>
      <xdr:nvPicPr>
        <xdr:cNvPr id="15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13</xdr:row>
      <xdr:rowOff>123825</xdr:rowOff>
    </xdr:from>
    <xdr:to>
      <xdr:col>10</xdr:col>
      <xdr:colOff>685800</xdr:colOff>
      <xdr:row>13</xdr:row>
      <xdr:rowOff>457200</xdr:rowOff>
    </xdr:to>
    <xdr:pic>
      <xdr:nvPicPr>
        <xdr:cNvPr id="16" name="Picture 4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7058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14</xdr:row>
      <xdr:rowOff>114300</xdr:rowOff>
    </xdr:from>
    <xdr:to>
      <xdr:col>10</xdr:col>
      <xdr:colOff>685800</xdr:colOff>
      <xdr:row>14</xdr:row>
      <xdr:rowOff>447675</xdr:rowOff>
    </xdr:to>
    <xdr:pic>
      <xdr:nvPicPr>
        <xdr:cNvPr id="17" name="Picture 4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15</xdr:row>
      <xdr:rowOff>114300</xdr:rowOff>
    </xdr:from>
    <xdr:to>
      <xdr:col>10</xdr:col>
      <xdr:colOff>676275</xdr:colOff>
      <xdr:row>15</xdr:row>
      <xdr:rowOff>447675</xdr:rowOff>
    </xdr:to>
    <xdr:pic>
      <xdr:nvPicPr>
        <xdr:cNvPr id="18" name="Picture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8115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123825</xdr:rowOff>
    </xdr:from>
    <xdr:to>
      <xdr:col>10</xdr:col>
      <xdr:colOff>628650</xdr:colOff>
      <xdr:row>16</xdr:row>
      <xdr:rowOff>457200</xdr:rowOff>
    </xdr:to>
    <xdr:pic>
      <xdr:nvPicPr>
        <xdr:cNvPr id="19" name="Picture 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8658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123825</xdr:rowOff>
    </xdr:from>
    <xdr:to>
      <xdr:col>10</xdr:col>
      <xdr:colOff>628650</xdr:colOff>
      <xdr:row>17</xdr:row>
      <xdr:rowOff>457200</xdr:rowOff>
    </xdr:to>
    <xdr:pic>
      <xdr:nvPicPr>
        <xdr:cNvPr id="20" name="Picture 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9191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19</xdr:row>
      <xdr:rowOff>123825</xdr:rowOff>
    </xdr:from>
    <xdr:to>
      <xdr:col>10</xdr:col>
      <xdr:colOff>628650</xdr:colOff>
      <xdr:row>19</xdr:row>
      <xdr:rowOff>457200</xdr:rowOff>
    </xdr:to>
    <xdr:pic>
      <xdr:nvPicPr>
        <xdr:cNvPr id="21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10258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18</xdr:row>
      <xdr:rowOff>95250</xdr:rowOff>
    </xdr:from>
    <xdr:to>
      <xdr:col>10</xdr:col>
      <xdr:colOff>676275</xdr:colOff>
      <xdr:row>18</xdr:row>
      <xdr:rowOff>428625</xdr:rowOff>
    </xdr:to>
    <xdr:pic>
      <xdr:nvPicPr>
        <xdr:cNvPr id="22" name="Picture 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9696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22</xdr:row>
      <xdr:rowOff>123825</xdr:rowOff>
    </xdr:from>
    <xdr:to>
      <xdr:col>10</xdr:col>
      <xdr:colOff>628650</xdr:colOff>
      <xdr:row>22</xdr:row>
      <xdr:rowOff>457200</xdr:rowOff>
    </xdr:to>
    <xdr:pic>
      <xdr:nvPicPr>
        <xdr:cNvPr id="23" name="Picture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11858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20</xdr:row>
      <xdr:rowOff>114300</xdr:rowOff>
    </xdr:from>
    <xdr:to>
      <xdr:col>10</xdr:col>
      <xdr:colOff>676275</xdr:colOff>
      <xdr:row>20</xdr:row>
      <xdr:rowOff>447675</xdr:rowOff>
    </xdr:to>
    <xdr:pic>
      <xdr:nvPicPr>
        <xdr:cNvPr id="24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21</xdr:row>
      <xdr:rowOff>104775</xdr:rowOff>
    </xdr:from>
    <xdr:to>
      <xdr:col>10</xdr:col>
      <xdr:colOff>657225</xdr:colOff>
      <xdr:row>21</xdr:row>
      <xdr:rowOff>438150</xdr:rowOff>
    </xdr:to>
    <xdr:pic>
      <xdr:nvPicPr>
        <xdr:cNvPr id="25" name="Picture 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23</xdr:row>
      <xdr:rowOff>123825</xdr:rowOff>
    </xdr:from>
    <xdr:to>
      <xdr:col>10</xdr:col>
      <xdr:colOff>685800</xdr:colOff>
      <xdr:row>23</xdr:row>
      <xdr:rowOff>457200</xdr:rowOff>
    </xdr:to>
    <xdr:pic>
      <xdr:nvPicPr>
        <xdr:cNvPr id="26" name="Picture 5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12392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24</xdr:row>
      <xdr:rowOff>123825</xdr:rowOff>
    </xdr:from>
    <xdr:to>
      <xdr:col>10</xdr:col>
      <xdr:colOff>685800</xdr:colOff>
      <xdr:row>24</xdr:row>
      <xdr:rowOff>457200</xdr:rowOff>
    </xdr:to>
    <xdr:pic>
      <xdr:nvPicPr>
        <xdr:cNvPr id="27" name="Picture 5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12925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25</xdr:row>
      <xdr:rowOff>104775</xdr:rowOff>
    </xdr:from>
    <xdr:to>
      <xdr:col>10</xdr:col>
      <xdr:colOff>685800</xdr:colOff>
      <xdr:row>25</xdr:row>
      <xdr:rowOff>438150</xdr:rowOff>
    </xdr:to>
    <xdr:pic>
      <xdr:nvPicPr>
        <xdr:cNvPr id="28" name="Picture 6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67675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26</xdr:row>
      <xdr:rowOff>114300</xdr:rowOff>
    </xdr:from>
    <xdr:to>
      <xdr:col>10</xdr:col>
      <xdr:colOff>657225</xdr:colOff>
      <xdr:row>26</xdr:row>
      <xdr:rowOff>447675</xdr:rowOff>
    </xdr:to>
    <xdr:pic>
      <xdr:nvPicPr>
        <xdr:cNvPr id="29" name="Picture 6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27</xdr:row>
      <xdr:rowOff>123825</xdr:rowOff>
    </xdr:from>
    <xdr:to>
      <xdr:col>10</xdr:col>
      <xdr:colOff>628650</xdr:colOff>
      <xdr:row>27</xdr:row>
      <xdr:rowOff>457200</xdr:rowOff>
    </xdr:to>
    <xdr:pic>
      <xdr:nvPicPr>
        <xdr:cNvPr id="30" name="Picture 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14525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28</xdr:row>
      <xdr:rowOff>123825</xdr:rowOff>
    </xdr:from>
    <xdr:to>
      <xdr:col>10</xdr:col>
      <xdr:colOff>628650</xdr:colOff>
      <xdr:row>28</xdr:row>
      <xdr:rowOff>457200</xdr:rowOff>
    </xdr:to>
    <xdr:pic>
      <xdr:nvPicPr>
        <xdr:cNvPr id="31" name="Picture 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15059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29</xdr:row>
      <xdr:rowOff>104775</xdr:rowOff>
    </xdr:from>
    <xdr:to>
      <xdr:col>10</xdr:col>
      <xdr:colOff>685800</xdr:colOff>
      <xdr:row>29</xdr:row>
      <xdr:rowOff>438150</xdr:rowOff>
    </xdr:to>
    <xdr:pic>
      <xdr:nvPicPr>
        <xdr:cNvPr id="32" name="Picture 6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67675" y="15573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30</xdr:row>
      <xdr:rowOff>104775</xdr:rowOff>
    </xdr:from>
    <xdr:to>
      <xdr:col>10</xdr:col>
      <xdr:colOff>657225</xdr:colOff>
      <xdr:row>30</xdr:row>
      <xdr:rowOff>438150</xdr:rowOff>
    </xdr:to>
    <xdr:pic>
      <xdr:nvPicPr>
        <xdr:cNvPr id="33" name="Picture 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16106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31</xdr:row>
      <xdr:rowOff>104775</xdr:rowOff>
    </xdr:from>
    <xdr:to>
      <xdr:col>10</xdr:col>
      <xdr:colOff>657225</xdr:colOff>
      <xdr:row>31</xdr:row>
      <xdr:rowOff>438150</xdr:rowOff>
    </xdr:to>
    <xdr:pic>
      <xdr:nvPicPr>
        <xdr:cNvPr id="34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152400</xdr:colOff>
      <xdr:row>2</xdr:row>
      <xdr:rowOff>123825</xdr:rowOff>
    </xdr:from>
    <xdr:to>
      <xdr:col>10</xdr:col>
      <xdr:colOff>628650</xdr:colOff>
      <xdr:row>2</xdr:row>
      <xdr:rowOff>457200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10525" y="1190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</xdr:row>
      <xdr:rowOff>104775</xdr:rowOff>
    </xdr:from>
    <xdr:to>
      <xdr:col>10</xdr:col>
      <xdr:colOff>657225</xdr:colOff>
      <xdr:row>3</xdr:row>
      <xdr:rowOff>438150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</xdr:row>
      <xdr:rowOff>104775</xdr:rowOff>
    </xdr:from>
    <xdr:to>
      <xdr:col>10</xdr:col>
      <xdr:colOff>666750</xdr:colOff>
      <xdr:row>4</xdr:row>
      <xdr:rowOff>438150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104775</xdr:rowOff>
    </xdr:from>
    <xdr:to>
      <xdr:col>10</xdr:col>
      <xdr:colOff>666750</xdr:colOff>
      <xdr:row>5</xdr:row>
      <xdr:rowOff>438150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123825</xdr:rowOff>
    </xdr:from>
    <xdr:to>
      <xdr:col>10</xdr:col>
      <xdr:colOff>628650</xdr:colOff>
      <xdr:row>6</xdr:row>
      <xdr:rowOff>457200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10525" y="3324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8</xdr:row>
      <xdr:rowOff>104775</xdr:rowOff>
    </xdr:from>
    <xdr:to>
      <xdr:col>10</xdr:col>
      <xdr:colOff>657225</xdr:colOff>
      <xdr:row>8</xdr:row>
      <xdr:rowOff>438150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9</xdr:row>
      <xdr:rowOff>123825</xdr:rowOff>
    </xdr:from>
    <xdr:to>
      <xdr:col>10</xdr:col>
      <xdr:colOff>628650</xdr:colOff>
      <xdr:row>9</xdr:row>
      <xdr:rowOff>457200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10525" y="4924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7</xdr:row>
      <xdr:rowOff>104775</xdr:rowOff>
    </xdr:from>
    <xdr:to>
      <xdr:col>10</xdr:col>
      <xdr:colOff>685800</xdr:colOff>
      <xdr:row>7</xdr:row>
      <xdr:rowOff>438150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104775</xdr:rowOff>
    </xdr:from>
    <xdr:to>
      <xdr:col>10</xdr:col>
      <xdr:colOff>657225</xdr:colOff>
      <xdr:row>10</xdr:row>
      <xdr:rowOff>438150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11</xdr:row>
      <xdr:rowOff>123825</xdr:rowOff>
    </xdr:from>
    <xdr:to>
      <xdr:col>10</xdr:col>
      <xdr:colOff>676275</xdr:colOff>
      <xdr:row>11</xdr:row>
      <xdr:rowOff>457200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5991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12</xdr:row>
      <xdr:rowOff>104775</xdr:rowOff>
    </xdr:from>
    <xdr:to>
      <xdr:col>10</xdr:col>
      <xdr:colOff>685800</xdr:colOff>
      <xdr:row>12</xdr:row>
      <xdr:rowOff>438150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13</xdr:row>
      <xdr:rowOff>123825</xdr:rowOff>
    </xdr:from>
    <xdr:to>
      <xdr:col>10</xdr:col>
      <xdr:colOff>695325</xdr:colOff>
      <xdr:row>13</xdr:row>
      <xdr:rowOff>457200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77200" y="7058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14</xdr:row>
      <xdr:rowOff>123825</xdr:rowOff>
    </xdr:from>
    <xdr:to>
      <xdr:col>10</xdr:col>
      <xdr:colOff>628650</xdr:colOff>
      <xdr:row>14</xdr:row>
      <xdr:rowOff>457200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10525" y="7591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15</xdr:row>
      <xdr:rowOff>104775</xdr:rowOff>
    </xdr:from>
    <xdr:to>
      <xdr:col>10</xdr:col>
      <xdr:colOff>657225</xdr:colOff>
      <xdr:row>15</xdr:row>
      <xdr:rowOff>438150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104775</xdr:rowOff>
    </xdr:from>
    <xdr:to>
      <xdr:col>10</xdr:col>
      <xdr:colOff>657225</xdr:colOff>
      <xdr:row>16</xdr:row>
      <xdr:rowOff>438150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123825</xdr:rowOff>
    </xdr:from>
    <xdr:to>
      <xdr:col>10</xdr:col>
      <xdr:colOff>628650</xdr:colOff>
      <xdr:row>17</xdr:row>
      <xdr:rowOff>457200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10525" y="9191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18</xdr:row>
      <xdr:rowOff>104775</xdr:rowOff>
    </xdr:from>
    <xdr:to>
      <xdr:col>10</xdr:col>
      <xdr:colOff>657225</xdr:colOff>
      <xdr:row>18</xdr:row>
      <xdr:rowOff>438150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19</xdr:row>
      <xdr:rowOff>104775</xdr:rowOff>
    </xdr:from>
    <xdr:to>
      <xdr:col>10</xdr:col>
      <xdr:colOff>657225</xdr:colOff>
      <xdr:row>19</xdr:row>
      <xdr:rowOff>438150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20</xdr:row>
      <xdr:rowOff>123825</xdr:rowOff>
    </xdr:from>
    <xdr:to>
      <xdr:col>10</xdr:col>
      <xdr:colOff>628650</xdr:colOff>
      <xdr:row>20</xdr:row>
      <xdr:rowOff>457200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10525" y="10791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21</xdr:row>
      <xdr:rowOff>95250</xdr:rowOff>
    </xdr:from>
    <xdr:to>
      <xdr:col>10</xdr:col>
      <xdr:colOff>666750</xdr:colOff>
      <xdr:row>21</xdr:row>
      <xdr:rowOff>428625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129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22</xdr:row>
      <xdr:rowOff>123825</xdr:rowOff>
    </xdr:from>
    <xdr:to>
      <xdr:col>10</xdr:col>
      <xdr:colOff>628650</xdr:colOff>
      <xdr:row>22</xdr:row>
      <xdr:rowOff>457200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10525" y="11858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123825</xdr:rowOff>
    </xdr:from>
    <xdr:to>
      <xdr:col>10</xdr:col>
      <xdr:colOff>628650</xdr:colOff>
      <xdr:row>23</xdr:row>
      <xdr:rowOff>457200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10525" y="12392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24</xdr:row>
      <xdr:rowOff>104775</xdr:rowOff>
    </xdr:from>
    <xdr:to>
      <xdr:col>10</xdr:col>
      <xdr:colOff>657225</xdr:colOff>
      <xdr:row>24</xdr:row>
      <xdr:rowOff>438150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25</xdr:row>
      <xdr:rowOff>95250</xdr:rowOff>
    </xdr:from>
    <xdr:to>
      <xdr:col>10</xdr:col>
      <xdr:colOff>666750</xdr:colOff>
      <xdr:row>25</xdr:row>
      <xdr:rowOff>428625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3430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27</xdr:row>
      <xdr:rowOff>104775</xdr:rowOff>
    </xdr:from>
    <xdr:to>
      <xdr:col>10</xdr:col>
      <xdr:colOff>657225</xdr:colOff>
      <xdr:row>27</xdr:row>
      <xdr:rowOff>438150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26</xdr:row>
      <xdr:rowOff>104775</xdr:rowOff>
    </xdr:from>
    <xdr:to>
      <xdr:col>10</xdr:col>
      <xdr:colOff>657225</xdr:colOff>
      <xdr:row>26</xdr:row>
      <xdr:rowOff>438150</xdr:rowOff>
    </xdr:to>
    <xdr:pic>
      <xdr:nvPicPr>
        <xdr:cNvPr id="30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3973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30</xdr:row>
      <xdr:rowOff>104775</xdr:rowOff>
    </xdr:from>
    <xdr:to>
      <xdr:col>10</xdr:col>
      <xdr:colOff>657225</xdr:colOff>
      <xdr:row>30</xdr:row>
      <xdr:rowOff>438150</xdr:rowOff>
    </xdr:to>
    <xdr:pic>
      <xdr:nvPicPr>
        <xdr:cNvPr id="31" name="Picture 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6106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31</xdr:row>
      <xdr:rowOff>123825</xdr:rowOff>
    </xdr:from>
    <xdr:to>
      <xdr:col>10</xdr:col>
      <xdr:colOff>628650</xdr:colOff>
      <xdr:row>31</xdr:row>
      <xdr:rowOff>457200</xdr:rowOff>
    </xdr:to>
    <xdr:pic>
      <xdr:nvPicPr>
        <xdr:cNvPr id="32" name="Picture 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10525" y="16659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114300</xdr:rowOff>
    </xdr:from>
    <xdr:to>
      <xdr:col>10</xdr:col>
      <xdr:colOff>676275</xdr:colOff>
      <xdr:row>29</xdr:row>
      <xdr:rowOff>447675</xdr:rowOff>
    </xdr:to>
    <xdr:pic>
      <xdr:nvPicPr>
        <xdr:cNvPr id="33" name="Picture 6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58150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28</xdr:row>
      <xdr:rowOff>104775</xdr:rowOff>
    </xdr:from>
    <xdr:to>
      <xdr:col>10</xdr:col>
      <xdr:colOff>676275</xdr:colOff>
      <xdr:row>28</xdr:row>
      <xdr:rowOff>438150</xdr:rowOff>
    </xdr:to>
    <xdr:pic>
      <xdr:nvPicPr>
        <xdr:cNvPr id="34" name="Picture 6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15039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32</xdr:row>
      <xdr:rowOff>104775</xdr:rowOff>
    </xdr:from>
    <xdr:to>
      <xdr:col>10</xdr:col>
      <xdr:colOff>657225</xdr:colOff>
      <xdr:row>32</xdr:row>
      <xdr:rowOff>438150</xdr:rowOff>
    </xdr:to>
    <xdr:pic>
      <xdr:nvPicPr>
        <xdr:cNvPr id="35" name="Picture 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7173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200025</xdr:colOff>
      <xdr:row>2</xdr:row>
      <xdr:rowOff>104775</xdr:rowOff>
    </xdr:from>
    <xdr:to>
      <xdr:col>10</xdr:col>
      <xdr:colOff>676275</xdr:colOff>
      <xdr:row>2</xdr:row>
      <xdr:rowOff>438150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4</xdr:row>
      <xdr:rowOff>104775</xdr:rowOff>
    </xdr:from>
    <xdr:to>
      <xdr:col>10</xdr:col>
      <xdr:colOff>676275</xdr:colOff>
      <xdr:row>4</xdr:row>
      <xdr:rowOff>438150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</xdr:row>
      <xdr:rowOff>114300</xdr:rowOff>
    </xdr:from>
    <xdr:to>
      <xdr:col>10</xdr:col>
      <xdr:colOff>657225</xdr:colOff>
      <xdr:row>3</xdr:row>
      <xdr:rowOff>447675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714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5</xdr:row>
      <xdr:rowOff>123825</xdr:rowOff>
    </xdr:from>
    <xdr:to>
      <xdr:col>10</xdr:col>
      <xdr:colOff>647700</xdr:colOff>
      <xdr:row>5</xdr:row>
      <xdr:rowOff>457200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2790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6</xdr:row>
      <xdr:rowOff>114300</xdr:rowOff>
    </xdr:from>
    <xdr:to>
      <xdr:col>10</xdr:col>
      <xdr:colOff>638175</xdr:colOff>
      <xdr:row>6</xdr:row>
      <xdr:rowOff>447675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005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7</xdr:row>
      <xdr:rowOff>114300</xdr:rowOff>
    </xdr:from>
    <xdr:to>
      <xdr:col>10</xdr:col>
      <xdr:colOff>676275</xdr:colOff>
      <xdr:row>7</xdr:row>
      <xdr:rowOff>447675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3848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8</xdr:row>
      <xdr:rowOff>104775</xdr:rowOff>
    </xdr:from>
    <xdr:to>
      <xdr:col>10</xdr:col>
      <xdr:colOff>676275</xdr:colOff>
      <xdr:row>8</xdr:row>
      <xdr:rowOff>438150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9</xdr:row>
      <xdr:rowOff>114300</xdr:rowOff>
    </xdr:from>
    <xdr:to>
      <xdr:col>10</xdr:col>
      <xdr:colOff>657225</xdr:colOff>
      <xdr:row>9</xdr:row>
      <xdr:rowOff>447675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10</xdr:row>
      <xdr:rowOff>104775</xdr:rowOff>
    </xdr:from>
    <xdr:to>
      <xdr:col>10</xdr:col>
      <xdr:colOff>676275</xdr:colOff>
      <xdr:row>10</xdr:row>
      <xdr:rowOff>438150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11</xdr:row>
      <xdr:rowOff>95250</xdr:rowOff>
    </xdr:from>
    <xdr:to>
      <xdr:col>10</xdr:col>
      <xdr:colOff>685800</xdr:colOff>
      <xdr:row>11</xdr:row>
      <xdr:rowOff>428625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5962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12</xdr:row>
      <xdr:rowOff>114300</xdr:rowOff>
    </xdr:from>
    <xdr:to>
      <xdr:col>10</xdr:col>
      <xdr:colOff>657225</xdr:colOff>
      <xdr:row>12</xdr:row>
      <xdr:rowOff>447675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13</xdr:row>
      <xdr:rowOff>104775</xdr:rowOff>
    </xdr:from>
    <xdr:to>
      <xdr:col>10</xdr:col>
      <xdr:colOff>676275</xdr:colOff>
      <xdr:row>13</xdr:row>
      <xdr:rowOff>438150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7038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14</xdr:row>
      <xdr:rowOff>114300</xdr:rowOff>
    </xdr:from>
    <xdr:to>
      <xdr:col>10</xdr:col>
      <xdr:colOff>666750</xdr:colOff>
      <xdr:row>14</xdr:row>
      <xdr:rowOff>447675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15</xdr:row>
      <xdr:rowOff>114300</xdr:rowOff>
    </xdr:from>
    <xdr:to>
      <xdr:col>10</xdr:col>
      <xdr:colOff>657225</xdr:colOff>
      <xdr:row>15</xdr:row>
      <xdr:rowOff>447675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8115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114300</xdr:rowOff>
    </xdr:from>
    <xdr:to>
      <xdr:col>10</xdr:col>
      <xdr:colOff>657225</xdr:colOff>
      <xdr:row>16</xdr:row>
      <xdr:rowOff>447675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17</xdr:row>
      <xdr:rowOff>114300</xdr:rowOff>
    </xdr:from>
    <xdr:to>
      <xdr:col>10</xdr:col>
      <xdr:colOff>676275</xdr:colOff>
      <xdr:row>17</xdr:row>
      <xdr:rowOff>447675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18</xdr:row>
      <xdr:rowOff>104775</xdr:rowOff>
    </xdr:from>
    <xdr:to>
      <xdr:col>10</xdr:col>
      <xdr:colOff>666750</xdr:colOff>
      <xdr:row>18</xdr:row>
      <xdr:rowOff>438150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19</xdr:row>
      <xdr:rowOff>114300</xdr:rowOff>
    </xdr:from>
    <xdr:to>
      <xdr:col>10</xdr:col>
      <xdr:colOff>657225</xdr:colOff>
      <xdr:row>19</xdr:row>
      <xdr:rowOff>447675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20</xdr:row>
      <xdr:rowOff>104775</xdr:rowOff>
    </xdr:from>
    <xdr:to>
      <xdr:col>10</xdr:col>
      <xdr:colOff>676275</xdr:colOff>
      <xdr:row>20</xdr:row>
      <xdr:rowOff>438150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21</xdr:row>
      <xdr:rowOff>104775</xdr:rowOff>
    </xdr:from>
    <xdr:to>
      <xdr:col>10</xdr:col>
      <xdr:colOff>676275</xdr:colOff>
      <xdr:row>21</xdr:row>
      <xdr:rowOff>438150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22</xdr:row>
      <xdr:rowOff>95250</xdr:rowOff>
    </xdr:from>
    <xdr:to>
      <xdr:col>10</xdr:col>
      <xdr:colOff>685800</xdr:colOff>
      <xdr:row>22</xdr:row>
      <xdr:rowOff>428625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11830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23</xdr:row>
      <xdr:rowOff>104775</xdr:rowOff>
    </xdr:from>
    <xdr:to>
      <xdr:col>10</xdr:col>
      <xdr:colOff>676275</xdr:colOff>
      <xdr:row>23</xdr:row>
      <xdr:rowOff>438150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2372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24</xdr:row>
      <xdr:rowOff>114300</xdr:rowOff>
    </xdr:from>
    <xdr:to>
      <xdr:col>10</xdr:col>
      <xdr:colOff>666750</xdr:colOff>
      <xdr:row>24</xdr:row>
      <xdr:rowOff>447675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2915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25</xdr:row>
      <xdr:rowOff>95250</xdr:rowOff>
    </xdr:from>
    <xdr:to>
      <xdr:col>10</xdr:col>
      <xdr:colOff>685800</xdr:colOff>
      <xdr:row>25</xdr:row>
      <xdr:rowOff>428625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13430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26</xdr:row>
      <xdr:rowOff>95250</xdr:rowOff>
    </xdr:from>
    <xdr:to>
      <xdr:col>10</xdr:col>
      <xdr:colOff>685800</xdr:colOff>
      <xdr:row>26</xdr:row>
      <xdr:rowOff>428625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13963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27</xdr:row>
      <xdr:rowOff>114300</xdr:rowOff>
    </xdr:from>
    <xdr:to>
      <xdr:col>10</xdr:col>
      <xdr:colOff>657225</xdr:colOff>
      <xdr:row>27</xdr:row>
      <xdr:rowOff>447675</xdr:rowOff>
    </xdr:to>
    <xdr:pic>
      <xdr:nvPicPr>
        <xdr:cNvPr id="30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28</xdr:row>
      <xdr:rowOff>114300</xdr:rowOff>
    </xdr:from>
    <xdr:to>
      <xdr:col>10</xdr:col>
      <xdr:colOff>657225</xdr:colOff>
      <xdr:row>28</xdr:row>
      <xdr:rowOff>447675</xdr:rowOff>
    </xdr:to>
    <xdr:pic>
      <xdr:nvPicPr>
        <xdr:cNvPr id="31" name="Picture 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29</xdr:row>
      <xdr:rowOff>114300</xdr:rowOff>
    </xdr:from>
    <xdr:to>
      <xdr:col>10</xdr:col>
      <xdr:colOff>657225</xdr:colOff>
      <xdr:row>29</xdr:row>
      <xdr:rowOff>447675</xdr:rowOff>
    </xdr:to>
    <xdr:pic>
      <xdr:nvPicPr>
        <xdr:cNvPr id="32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30</xdr:row>
      <xdr:rowOff>114300</xdr:rowOff>
    </xdr:from>
    <xdr:to>
      <xdr:col>10</xdr:col>
      <xdr:colOff>676275</xdr:colOff>
      <xdr:row>30</xdr:row>
      <xdr:rowOff>447675</xdr:rowOff>
    </xdr:to>
    <xdr:pic>
      <xdr:nvPicPr>
        <xdr:cNvPr id="33" name="Picture 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31</xdr:row>
      <xdr:rowOff>142875</xdr:rowOff>
    </xdr:from>
    <xdr:to>
      <xdr:col>10</xdr:col>
      <xdr:colOff>723900</xdr:colOff>
      <xdr:row>31</xdr:row>
      <xdr:rowOff>476250</xdr:rowOff>
    </xdr:to>
    <xdr:pic>
      <xdr:nvPicPr>
        <xdr:cNvPr id="34" name="Picture 6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05775" y="166782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32</xdr:row>
      <xdr:rowOff>114300</xdr:rowOff>
    </xdr:from>
    <xdr:to>
      <xdr:col>10</xdr:col>
      <xdr:colOff>666750</xdr:colOff>
      <xdr:row>32</xdr:row>
      <xdr:rowOff>447675</xdr:rowOff>
    </xdr:to>
    <xdr:pic>
      <xdr:nvPicPr>
        <xdr:cNvPr id="35" name="Picture 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7183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6"/>
      <c r="H1" s="67"/>
      <c r="I1" s="57" t="s">
        <v>1</v>
      </c>
      <c r="J1" s="58"/>
      <c r="K1" s="62" t="s">
        <v>8</v>
      </c>
      <c r="L1" s="60" t="s">
        <v>10</v>
      </c>
      <c r="M1" s="64" t="s">
        <v>2</v>
      </c>
      <c r="N1" s="52" t="s">
        <v>19</v>
      </c>
      <c r="O1" s="52" t="s">
        <v>20</v>
      </c>
      <c r="P1" s="54" t="s">
        <v>21</v>
      </c>
      <c r="Q1" s="52" t="s">
        <v>14</v>
      </c>
      <c r="R1" s="52" t="s">
        <v>51</v>
      </c>
      <c r="S1" s="54" t="s">
        <v>52</v>
      </c>
      <c r="T1" s="50" t="s">
        <v>53</v>
      </c>
    </row>
    <row r="2" spans="1:20" ht="42" customHeight="1">
      <c r="A2" s="22" t="s">
        <v>9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3"/>
      <c r="L2" s="61"/>
      <c r="M2" s="65"/>
      <c r="N2" s="68"/>
      <c r="O2" s="68"/>
      <c r="P2" s="59"/>
      <c r="Q2" s="56"/>
      <c r="R2" s="53"/>
      <c r="S2" s="55"/>
      <c r="T2" s="51"/>
    </row>
    <row r="3" spans="1:20" ht="42" customHeight="1">
      <c r="A3" s="23">
        <v>42736</v>
      </c>
      <c r="B3" s="13"/>
      <c r="C3" s="12"/>
      <c r="D3" s="4"/>
      <c r="E3" s="44"/>
      <c r="F3" s="39"/>
      <c r="G3" s="41"/>
      <c r="H3" s="15"/>
      <c r="I3" s="4"/>
      <c r="J3" s="5"/>
      <c r="K3" s="6"/>
      <c r="L3" s="1"/>
      <c r="M3" s="7"/>
      <c r="N3" s="8"/>
      <c r="O3" s="8"/>
      <c r="P3" s="9"/>
      <c r="Q3" s="8"/>
      <c r="R3" s="20"/>
      <c r="S3" s="48"/>
      <c r="T3" s="24"/>
    </row>
    <row r="4" spans="1:20" ht="42" customHeight="1">
      <c r="A4" s="23">
        <v>42737</v>
      </c>
      <c r="B4" s="13"/>
      <c r="C4" s="12"/>
      <c r="D4" s="4"/>
      <c r="E4" s="10"/>
      <c r="F4" s="39"/>
      <c r="G4" s="41"/>
      <c r="H4" s="15"/>
      <c r="I4" s="4"/>
      <c r="J4" s="5"/>
      <c r="K4" s="6"/>
      <c r="L4" s="1"/>
      <c r="M4" s="7"/>
      <c r="N4" s="8"/>
      <c r="O4" s="8"/>
      <c r="P4" s="9"/>
      <c r="Q4" s="8"/>
      <c r="R4" s="8"/>
      <c r="S4" s="9"/>
      <c r="T4" s="25"/>
    </row>
    <row r="5" spans="1:20" ht="42" customHeight="1">
      <c r="A5" s="23"/>
      <c r="B5" s="13"/>
      <c r="C5" s="12"/>
      <c r="D5" s="4"/>
      <c r="E5" s="10"/>
      <c r="F5" s="39"/>
      <c r="G5" s="41"/>
      <c r="H5" s="15"/>
      <c r="I5" s="4"/>
      <c r="J5" s="5"/>
      <c r="K5" s="6"/>
      <c r="L5" s="1"/>
      <c r="M5" s="7"/>
      <c r="N5" s="8"/>
      <c r="O5" s="8"/>
      <c r="P5" s="9"/>
      <c r="Q5" s="8"/>
      <c r="R5" s="8"/>
      <c r="S5" s="9"/>
      <c r="T5" s="25"/>
    </row>
    <row r="6" spans="1:20" ht="42" customHeight="1">
      <c r="A6" s="23"/>
      <c r="B6" s="13"/>
      <c r="C6" s="12"/>
      <c r="D6" s="4"/>
      <c r="E6" s="10"/>
      <c r="F6" s="39"/>
      <c r="G6" s="41"/>
      <c r="H6" s="15"/>
      <c r="I6" s="4"/>
      <c r="J6" s="5"/>
      <c r="K6" s="6"/>
      <c r="L6" s="1"/>
      <c r="M6" s="7"/>
      <c r="N6" s="8"/>
      <c r="O6" s="8"/>
      <c r="P6" s="9"/>
      <c r="Q6" s="8"/>
      <c r="R6" s="8"/>
      <c r="S6" s="9"/>
      <c r="T6" s="25"/>
    </row>
    <row r="7" spans="1:20" ht="42" customHeight="1">
      <c r="A7" s="23"/>
      <c r="B7" s="13"/>
      <c r="C7" s="12"/>
      <c r="D7" s="4"/>
      <c r="E7" s="10"/>
      <c r="F7" s="39"/>
      <c r="G7" s="41"/>
      <c r="H7" s="15"/>
      <c r="I7" s="4"/>
      <c r="J7" s="5"/>
      <c r="K7" s="6"/>
      <c r="L7" s="1"/>
      <c r="M7" s="7"/>
      <c r="N7" s="8"/>
      <c r="O7" s="8"/>
      <c r="P7" s="9"/>
      <c r="Q7" s="8"/>
      <c r="R7" s="8"/>
      <c r="S7" s="9"/>
      <c r="T7" s="25"/>
    </row>
    <row r="8" spans="1:20" ht="42" customHeight="1">
      <c r="A8" s="23"/>
      <c r="B8" s="13"/>
      <c r="C8" s="12"/>
      <c r="D8" s="4"/>
      <c r="E8" s="10"/>
      <c r="F8" s="39"/>
      <c r="G8" s="41"/>
      <c r="H8" s="15"/>
      <c r="I8" s="4"/>
      <c r="J8" s="5"/>
      <c r="K8" s="6"/>
      <c r="L8" s="1"/>
      <c r="M8" s="7"/>
      <c r="N8" s="8"/>
      <c r="O8" s="8"/>
      <c r="P8" s="9"/>
      <c r="Q8" s="8"/>
      <c r="R8" s="8"/>
      <c r="S8" s="9"/>
      <c r="T8" s="25"/>
    </row>
    <row r="9" spans="1:20" ht="42" customHeight="1">
      <c r="A9" s="23"/>
      <c r="B9" s="13"/>
      <c r="C9" s="12"/>
      <c r="D9" s="4"/>
      <c r="E9" s="10"/>
      <c r="F9" s="39"/>
      <c r="G9" s="41"/>
      <c r="H9" s="15"/>
      <c r="I9" s="4"/>
      <c r="J9" s="5"/>
      <c r="K9" s="6"/>
      <c r="L9" s="1"/>
      <c r="M9" s="7"/>
      <c r="N9" s="8"/>
      <c r="O9" s="8"/>
      <c r="P9" s="9"/>
      <c r="Q9" s="8"/>
      <c r="R9" s="8"/>
      <c r="S9" s="9"/>
      <c r="T9" s="25"/>
    </row>
    <row r="10" spans="1:20" ht="42" customHeight="1">
      <c r="A10" s="23"/>
      <c r="B10" s="13"/>
      <c r="C10" s="12"/>
      <c r="D10" s="4"/>
      <c r="E10" s="10"/>
      <c r="F10" s="39"/>
      <c r="G10" s="41"/>
      <c r="H10" s="15"/>
      <c r="I10" s="4"/>
      <c r="J10" s="5"/>
      <c r="K10" s="6"/>
      <c r="L10" s="1"/>
      <c r="M10" s="7"/>
      <c r="N10" s="8"/>
      <c r="O10" s="8"/>
      <c r="P10" s="9"/>
      <c r="Q10" s="8"/>
      <c r="R10" s="8"/>
      <c r="S10" s="9"/>
      <c r="T10" s="25"/>
    </row>
    <row r="11" spans="1:20" ht="42" customHeight="1">
      <c r="A11" s="23"/>
      <c r="B11" s="13"/>
      <c r="C11" s="12"/>
      <c r="D11" s="4"/>
      <c r="E11" s="10"/>
      <c r="F11" s="39"/>
      <c r="G11" s="41"/>
      <c r="H11" s="15"/>
      <c r="I11" s="4"/>
      <c r="J11" s="5"/>
      <c r="K11" s="6"/>
      <c r="L11" s="1"/>
      <c r="M11" s="7"/>
      <c r="N11" s="8"/>
      <c r="O11" s="8"/>
      <c r="P11" s="9"/>
      <c r="Q11" s="8"/>
      <c r="R11" s="8"/>
      <c r="S11" s="9"/>
      <c r="T11" s="25"/>
    </row>
    <row r="12" spans="1:20" ht="42" customHeight="1">
      <c r="A12" s="23"/>
      <c r="B12" s="13"/>
      <c r="C12" s="12"/>
      <c r="D12" s="4"/>
      <c r="E12" s="10"/>
      <c r="F12" s="39"/>
      <c r="G12" s="41"/>
      <c r="H12" s="15"/>
      <c r="I12" s="4"/>
      <c r="J12" s="5"/>
      <c r="K12" s="6"/>
      <c r="L12" s="1"/>
      <c r="M12" s="7"/>
      <c r="N12" s="8"/>
      <c r="O12" s="8"/>
      <c r="P12" s="9"/>
      <c r="Q12" s="8"/>
      <c r="R12" s="8"/>
      <c r="S12" s="9"/>
      <c r="T12" s="25"/>
    </row>
    <row r="13" spans="1:20" ht="42" customHeight="1">
      <c r="A13" s="23"/>
      <c r="B13" s="13"/>
      <c r="C13" s="12"/>
      <c r="D13" s="4"/>
      <c r="E13" s="10"/>
      <c r="F13" s="39"/>
      <c r="G13" s="41"/>
      <c r="H13" s="15"/>
      <c r="I13" s="4"/>
      <c r="J13" s="5"/>
      <c r="K13" s="6"/>
      <c r="L13" s="1"/>
      <c r="M13" s="7"/>
      <c r="N13" s="8"/>
      <c r="O13" s="8"/>
      <c r="P13" s="9"/>
      <c r="Q13" s="8"/>
      <c r="R13" s="8"/>
      <c r="S13" s="9"/>
      <c r="T13" s="25"/>
    </row>
    <row r="14" spans="1:20" ht="42" customHeight="1">
      <c r="A14" s="23"/>
      <c r="B14" s="13"/>
      <c r="C14" s="12"/>
      <c r="D14" s="4"/>
      <c r="E14" s="46"/>
      <c r="F14" s="39"/>
      <c r="G14" s="41"/>
      <c r="H14" s="15"/>
      <c r="I14" s="4"/>
      <c r="J14" s="5"/>
      <c r="K14" s="6"/>
      <c r="L14" s="1"/>
      <c r="M14" s="45"/>
      <c r="N14" s="8"/>
      <c r="O14" s="8"/>
      <c r="P14" s="9"/>
      <c r="Q14" s="8"/>
      <c r="R14" s="8"/>
      <c r="S14" s="9"/>
      <c r="T14" s="25"/>
    </row>
    <row r="15" spans="1:20" ht="42" customHeight="1">
      <c r="A15" s="23"/>
      <c r="B15" s="13"/>
      <c r="C15" s="12"/>
      <c r="D15" s="4"/>
      <c r="E15" s="46"/>
      <c r="F15" s="39"/>
      <c r="G15" s="41"/>
      <c r="H15" s="15"/>
      <c r="I15" s="4"/>
      <c r="J15" s="5"/>
      <c r="K15" s="6"/>
      <c r="L15" s="1"/>
      <c r="M15" s="45"/>
      <c r="N15" s="8"/>
      <c r="O15" s="8"/>
      <c r="P15" s="9"/>
      <c r="Q15" s="8"/>
      <c r="R15" s="8"/>
      <c r="S15" s="9"/>
      <c r="T15" s="25"/>
    </row>
    <row r="16" spans="1:20" ht="42" customHeight="1">
      <c r="A16" s="23"/>
      <c r="B16" s="13"/>
      <c r="C16" s="12"/>
      <c r="D16" s="4"/>
      <c r="E16" s="10"/>
      <c r="F16" s="39"/>
      <c r="G16" s="41"/>
      <c r="H16" s="15"/>
      <c r="I16" s="4"/>
      <c r="J16" s="5"/>
      <c r="K16" s="6"/>
      <c r="L16" s="1"/>
      <c r="M16" s="7"/>
      <c r="N16" s="8"/>
      <c r="O16" s="8"/>
      <c r="P16" s="9"/>
      <c r="Q16" s="8"/>
      <c r="R16" s="8"/>
      <c r="S16" s="9"/>
      <c r="T16" s="25"/>
    </row>
    <row r="17" spans="1:20" ht="42" customHeight="1">
      <c r="A17" s="23"/>
      <c r="B17" s="13"/>
      <c r="C17" s="12"/>
      <c r="D17" s="4"/>
      <c r="E17" s="10"/>
      <c r="F17" s="39"/>
      <c r="G17" s="41"/>
      <c r="H17" s="15"/>
      <c r="I17" s="4"/>
      <c r="J17" s="5"/>
      <c r="K17" s="6"/>
      <c r="L17" s="1"/>
      <c r="M17" s="7"/>
      <c r="N17" s="8"/>
      <c r="O17" s="8"/>
      <c r="P17" s="9"/>
      <c r="Q17" s="8"/>
      <c r="R17" s="8"/>
      <c r="S17" s="9"/>
      <c r="T17" s="25"/>
    </row>
    <row r="18" spans="1:20" ht="42" customHeight="1">
      <c r="A18" s="23"/>
      <c r="B18" s="13"/>
      <c r="C18" s="12"/>
      <c r="D18" s="4"/>
      <c r="E18" s="47"/>
      <c r="F18" s="39"/>
      <c r="G18" s="41"/>
      <c r="H18" s="15"/>
      <c r="I18" s="4"/>
      <c r="J18" s="5"/>
      <c r="K18" s="6"/>
      <c r="L18" s="1"/>
      <c r="M18" s="7"/>
      <c r="N18" s="8"/>
      <c r="O18" s="8"/>
      <c r="P18" s="9"/>
      <c r="Q18" s="8"/>
      <c r="R18" s="8"/>
      <c r="S18" s="9"/>
      <c r="T18" s="25"/>
    </row>
    <row r="19" spans="1:20" ht="42" customHeight="1">
      <c r="A19" s="23"/>
      <c r="B19" s="13"/>
      <c r="C19" s="12"/>
      <c r="D19" s="4"/>
      <c r="E19" s="10"/>
      <c r="F19" s="39"/>
      <c r="G19" s="41"/>
      <c r="H19" s="15"/>
      <c r="I19" s="4"/>
      <c r="J19" s="5"/>
      <c r="K19" s="6"/>
      <c r="L19" s="1"/>
      <c r="M19" s="7"/>
      <c r="N19" s="8"/>
      <c r="O19" s="8"/>
      <c r="P19" s="9"/>
      <c r="Q19" s="8"/>
      <c r="R19" s="8"/>
      <c r="S19" s="9"/>
      <c r="T19" s="25"/>
    </row>
    <row r="20" spans="1:20" ht="42" customHeight="1">
      <c r="A20" s="23"/>
      <c r="B20" s="13"/>
      <c r="C20" s="12"/>
      <c r="D20" s="4"/>
      <c r="E20" s="10"/>
      <c r="F20" s="39"/>
      <c r="G20" s="41"/>
      <c r="H20" s="15"/>
      <c r="I20" s="4"/>
      <c r="J20" s="5"/>
      <c r="K20" s="6"/>
      <c r="L20" s="1"/>
      <c r="M20" s="7"/>
      <c r="N20" s="8"/>
      <c r="O20" s="8"/>
      <c r="P20" s="9"/>
      <c r="Q20" s="8"/>
      <c r="R20" s="8"/>
      <c r="S20" s="9"/>
      <c r="T20" s="25"/>
    </row>
    <row r="21" spans="1:20" ht="42" customHeight="1">
      <c r="A21" s="23"/>
      <c r="B21" s="13"/>
      <c r="C21" s="12"/>
      <c r="D21" s="4"/>
      <c r="E21" s="10"/>
      <c r="F21" s="39"/>
      <c r="G21" s="41"/>
      <c r="H21" s="15"/>
      <c r="I21" s="4"/>
      <c r="J21" s="5"/>
      <c r="K21" s="6"/>
      <c r="L21" s="1"/>
      <c r="M21" s="7"/>
      <c r="N21" s="8"/>
      <c r="O21" s="8"/>
      <c r="P21" s="9"/>
      <c r="Q21" s="8"/>
      <c r="R21" s="8"/>
      <c r="S21" s="9"/>
      <c r="T21" s="25"/>
    </row>
    <row r="22" spans="1:20" ht="42" customHeight="1">
      <c r="A22" s="23"/>
      <c r="B22" s="13"/>
      <c r="C22" s="12"/>
      <c r="D22" s="4"/>
      <c r="E22" s="10"/>
      <c r="F22" s="39"/>
      <c r="G22" s="41"/>
      <c r="H22" s="15"/>
      <c r="I22" s="4"/>
      <c r="J22" s="5"/>
      <c r="K22" s="6"/>
      <c r="L22" s="1"/>
      <c r="M22" s="7"/>
      <c r="N22" s="8"/>
      <c r="O22" s="8"/>
      <c r="P22" s="9"/>
      <c r="Q22" s="8"/>
      <c r="R22" s="8"/>
      <c r="S22" s="9"/>
      <c r="T22" s="25"/>
    </row>
    <row r="23" spans="1:20" ht="42" customHeight="1">
      <c r="A23" s="23"/>
      <c r="B23" s="13"/>
      <c r="C23" s="12"/>
      <c r="D23" s="4"/>
      <c r="E23" s="10"/>
      <c r="F23" s="39"/>
      <c r="G23" s="41"/>
      <c r="H23" s="15"/>
      <c r="I23" s="4"/>
      <c r="J23" s="5"/>
      <c r="K23" s="6"/>
      <c r="L23" s="1"/>
      <c r="M23" s="7"/>
      <c r="N23" s="8"/>
      <c r="O23" s="8"/>
      <c r="P23" s="9"/>
      <c r="Q23" s="8"/>
      <c r="R23" s="8"/>
      <c r="S23" s="9"/>
      <c r="T23" s="25"/>
    </row>
    <row r="24" spans="1:20" ht="42" customHeight="1">
      <c r="A24" s="23"/>
      <c r="B24" s="13"/>
      <c r="C24" s="12"/>
      <c r="D24" s="4"/>
      <c r="E24" s="10"/>
      <c r="F24" s="39"/>
      <c r="G24" s="41"/>
      <c r="H24" s="15"/>
      <c r="I24" s="4"/>
      <c r="J24" s="5"/>
      <c r="K24" s="6"/>
      <c r="L24" s="1"/>
      <c r="M24" s="7"/>
      <c r="N24" s="8"/>
      <c r="O24" s="8"/>
      <c r="P24" s="9"/>
      <c r="Q24" s="8"/>
      <c r="R24" s="8"/>
      <c r="S24" s="9"/>
      <c r="T24" s="25"/>
    </row>
    <row r="25" spans="1:20" ht="42" customHeight="1">
      <c r="A25" s="23"/>
      <c r="B25" s="13"/>
      <c r="C25" s="12"/>
      <c r="D25" s="4"/>
      <c r="E25" s="10"/>
      <c r="F25" s="39"/>
      <c r="G25" s="41"/>
      <c r="H25" s="15"/>
      <c r="I25" s="4"/>
      <c r="J25" s="5"/>
      <c r="K25" s="6"/>
      <c r="L25" s="1"/>
      <c r="M25" s="7"/>
      <c r="N25" s="8"/>
      <c r="O25" s="8"/>
      <c r="P25" s="9"/>
      <c r="Q25" s="8"/>
      <c r="R25" s="8"/>
      <c r="S25" s="9"/>
      <c r="T25" s="25"/>
    </row>
    <row r="26" spans="1:20" ht="42" customHeight="1">
      <c r="A26" s="23"/>
      <c r="B26" s="13"/>
      <c r="C26" s="12"/>
      <c r="D26" s="4"/>
      <c r="E26" s="10"/>
      <c r="F26" s="39"/>
      <c r="G26" s="41"/>
      <c r="H26" s="15"/>
      <c r="I26" s="4"/>
      <c r="J26" s="5"/>
      <c r="K26" s="6"/>
      <c r="L26" s="1"/>
      <c r="M26" s="7"/>
      <c r="N26" s="8"/>
      <c r="O26" s="8"/>
      <c r="P26" s="9"/>
      <c r="Q26" s="8"/>
      <c r="R26" s="8"/>
      <c r="S26" s="9"/>
      <c r="T26" s="25"/>
    </row>
    <row r="27" spans="1:20" ht="42" customHeight="1">
      <c r="A27" s="23"/>
      <c r="B27" s="13"/>
      <c r="C27" s="12"/>
      <c r="D27" s="4"/>
      <c r="E27" s="10"/>
      <c r="F27" s="39"/>
      <c r="G27" s="41"/>
      <c r="H27" s="15"/>
      <c r="I27" s="4"/>
      <c r="J27" s="5"/>
      <c r="K27" s="6"/>
      <c r="L27" s="1"/>
      <c r="M27" s="7"/>
      <c r="N27" s="8"/>
      <c r="O27" s="8"/>
      <c r="P27" s="9"/>
      <c r="Q27" s="8"/>
      <c r="R27" s="8"/>
      <c r="S27" s="9"/>
      <c r="T27" s="25"/>
    </row>
    <row r="28" spans="1:20" ht="42" customHeight="1">
      <c r="A28" s="23"/>
      <c r="B28" s="13"/>
      <c r="C28" s="12"/>
      <c r="D28" s="4"/>
      <c r="E28" s="10"/>
      <c r="F28" s="39"/>
      <c r="G28" s="41"/>
      <c r="H28" s="15"/>
      <c r="I28" s="4"/>
      <c r="J28" s="5"/>
      <c r="K28" s="6"/>
      <c r="L28" s="1"/>
      <c r="M28" s="7"/>
      <c r="N28" s="8"/>
      <c r="O28" s="8"/>
      <c r="P28" s="9"/>
      <c r="Q28" s="8"/>
      <c r="R28" s="8"/>
      <c r="S28" s="9"/>
      <c r="T28" s="25"/>
    </row>
    <row r="29" spans="1:20" ht="42" customHeight="1">
      <c r="A29" s="23"/>
      <c r="B29" s="13"/>
      <c r="C29" s="12"/>
      <c r="D29" s="4"/>
      <c r="E29" s="10"/>
      <c r="F29" s="39"/>
      <c r="G29" s="41"/>
      <c r="H29" s="15"/>
      <c r="I29" s="4"/>
      <c r="J29" s="5"/>
      <c r="K29" s="6"/>
      <c r="L29" s="1"/>
      <c r="M29" s="7"/>
      <c r="N29" s="8"/>
      <c r="O29" s="8"/>
      <c r="P29" s="9"/>
      <c r="Q29" s="8"/>
      <c r="R29" s="8"/>
      <c r="S29" s="9"/>
      <c r="T29" s="25"/>
    </row>
    <row r="30" spans="1:20" ht="42" customHeight="1">
      <c r="A30" s="23"/>
      <c r="B30" s="13"/>
      <c r="C30" s="12"/>
      <c r="D30" s="4"/>
      <c r="E30" s="10"/>
      <c r="F30" s="39"/>
      <c r="G30" s="41"/>
      <c r="H30" s="15"/>
      <c r="I30" s="4"/>
      <c r="J30" s="5"/>
      <c r="K30" s="6"/>
      <c r="L30" s="1"/>
      <c r="M30" s="7"/>
      <c r="N30" s="8"/>
      <c r="O30" s="8"/>
      <c r="P30" s="9"/>
      <c r="Q30" s="8"/>
      <c r="R30" s="8"/>
      <c r="S30" s="9"/>
      <c r="T30" s="25"/>
    </row>
    <row r="31" spans="1:20" ht="42" customHeight="1">
      <c r="A31" s="23"/>
      <c r="B31" s="13"/>
      <c r="C31" s="12"/>
      <c r="D31" s="4"/>
      <c r="E31" s="10"/>
      <c r="F31" s="39"/>
      <c r="G31" s="41"/>
      <c r="H31" s="15"/>
      <c r="I31" s="4"/>
      <c r="J31" s="5"/>
      <c r="K31" s="6"/>
      <c r="L31" s="1"/>
      <c r="M31" s="7"/>
      <c r="N31" s="8"/>
      <c r="O31" s="8"/>
      <c r="P31" s="9"/>
      <c r="Q31" s="8"/>
      <c r="R31" s="8"/>
      <c r="S31" s="9"/>
      <c r="T31" s="25"/>
    </row>
    <row r="32" spans="1:20" ht="42" customHeight="1">
      <c r="A32" s="23"/>
      <c r="B32" s="13"/>
      <c r="C32" s="12"/>
      <c r="D32" s="4"/>
      <c r="E32" s="10"/>
      <c r="F32" s="39"/>
      <c r="G32" s="41"/>
      <c r="H32" s="15"/>
      <c r="I32" s="4"/>
      <c r="J32" s="5"/>
      <c r="K32" s="6"/>
      <c r="L32" s="1"/>
      <c r="M32" s="7"/>
      <c r="N32" s="8"/>
      <c r="O32" s="8"/>
      <c r="P32" s="9"/>
      <c r="Q32" s="8"/>
      <c r="R32" s="8"/>
      <c r="S32" s="9"/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9" t="s">
        <v>22</v>
      </c>
      <c r="B100" s="69"/>
      <c r="C100" s="69"/>
      <c r="D100" s="16" t="e">
        <f>AVERAGE(B3:B33,C3:C33)</f>
        <v>#DIV/0!</v>
      </c>
      <c r="E100" s="69" t="s">
        <v>31</v>
      </c>
      <c r="F100" s="69"/>
      <c r="G100" s="69"/>
      <c r="H100" s="69"/>
      <c r="I100" s="17">
        <f>SUM(E3:E33)</f>
        <v>0</v>
      </c>
      <c r="J100" s="69" t="s">
        <v>38</v>
      </c>
      <c r="K100" s="69"/>
      <c r="L100" s="18">
        <f>SUM(O3:O33)</f>
        <v>0</v>
      </c>
    </row>
    <row r="101" spans="1:12" ht="30" customHeight="1">
      <c r="A101" s="69" t="s">
        <v>27</v>
      </c>
      <c r="B101" s="69"/>
      <c r="C101" s="69"/>
      <c r="D101" s="16" t="e">
        <f>AVERAGE(B3:B33)</f>
        <v>#DIV/0!</v>
      </c>
      <c r="E101" s="69" t="s">
        <v>32</v>
      </c>
      <c r="F101" s="69"/>
      <c r="G101" s="69"/>
      <c r="H101" s="69"/>
      <c r="I101" s="17" t="e">
        <f>AVERAGE(E3:E33)</f>
        <v>#DIV/0!</v>
      </c>
      <c r="J101" s="69" t="s">
        <v>39</v>
      </c>
      <c r="K101" s="69"/>
      <c r="L101" s="18">
        <f>COUNTIF(R3:R33,"&lt;31")</f>
        <v>0</v>
      </c>
    </row>
    <row r="102" spans="1:12" ht="30" customHeight="1">
      <c r="A102" s="69" t="s">
        <v>28</v>
      </c>
      <c r="B102" s="69"/>
      <c r="C102" s="69"/>
      <c r="D102" s="16" t="e">
        <f>AVERAGE(C3:C33)</f>
        <v>#DIV/0!</v>
      </c>
      <c r="E102" s="69" t="s">
        <v>33</v>
      </c>
      <c r="F102" s="69"/>
      <c r="G102" s="69"/>
      <c r="H102" s="69"/>
      <c r="I102" s="17">
        <f>MAX(E3:E33)</f>
        <v>0</v>
      </c>
      <c r="J102" s="69" t="s">
        <v>41</v>
      </c>
      <c r="K102" s="69"/>
      <c r="L102" s="18">
        <f>COUNTIF(C3:C33,"&gt;19")</f>
        <v>0</v>
      </c>
    </row>
    <row r="103" spans="1:12" ht="30" customHeight="1">
      <c r="A103" s="69" t="s">
        <v>23</v>
      </c>
      <c r="B103" s="69"/>
      <c r="C103" s="69"/>
      <c r="D103" s="18">
        <f>MAX(B3:B33,C3:C33)</f>
        <v>0</v>
      </c>
      <c r="E103" s="69" t="s">
        <v>34</v>
      </c>
      <c r="F103" s="69"/>
      <c r="G103" s="69"/>
      <c r="H103" s="69"/>
      <c r="I103" s="18">
        <f>COUNTA(S3:S33)</f>
        <v>0</v>
      </c>
      <c r="J103" s="69" t="s">
        <v>37</v>
      </c>
      <c r="K103" s="69"/>
      <c r="L103" s="18">
        <f>COUNTA(N3:N33)</f>
        <v>0</v>
      </c>
    </row>
    <row r="104" spans="1:12" ht="30" customHeight="1">
      <c r="A104" s="69" t="s">
        <v>24</v>
      </c>
      <c r="B104" s="69"/>
      <c r="C104" s="69"/>
      <c r="D104" s="18">
        <f>MIN(B3:B33,C3:C33)</f>
        <v>0</v>
      </c>
      <c r="E104" s="69" t="s">
        <v>35</v>
      </c>
      <c r="F104" s="69"/>
      <c r="G104" s="69"/>
      <c r="H104" s="69"/>
      <c r="I104" s="18">
        <f>COUNTIF(S3:S33,"R")</f>
        <v>0</v>
      </c>
      <c r="J104" s="69" t="s">
        <v>45</v>
      </c>
      <c r="K104" s="69"/>
      <c r="L104" s="43" t="e">
        <f>AVERAGE(F3:F33)</f>
        <v>#DIV/0!</v>
      </c>
    </row>
    <row r="105" spans="1:12" ht="30" customHeight="1">
      <c r="A105" s="69" t="s">
        <v>26</v>
      </c>
      <c r="B105" s="69"/>
      <c r="C105" s="69"/>
      <c r="D105" s="18">
        <f>MAX(B3:B33)</f>
        <v>0</v>
      </c>
      <c r="E105" s="69" t="s">
        <v>36</v>
      </c>
      <c r="F105" s="69"/>
      <c r="G105" s="69"/>
      <c r="H105" s="69"/>
      <c r="I105" s="18">
        <f>COUNTIF(S3:S33,"S")</f>
        <v>0</v>
      </c>
      <c r="J105" s="69" t="s">
        <v>46</v>
      </c>
      <c r="K105" s="69"/>
      <c r="L105" s="43" t="e">
        <f>AVERAGE(H3:H33)</f>
        <v>#DIV/0!</v>
      </c>
    </row>
    <row r="106" spans="1:12" ht="30" customHeight="1">
      <c r="A106" s="69" t="s">
        <v>25</v>
      </c>
      <c r="B106" s="69"/>
      <c r="C106" s="69"/>
      <c r="D106" s="18">
        <f>MIN(C3:C33)</f>
        <v>0</v>
      </c>
      <c r="E106" s="69" t="s">
        <v>50</v>
      </c>
      <c r="F106" s="69"/>
      <c r="G106" s="69"/>
      <c r="H106" s="69"/>
      <c r="I106" s="18">
        <f>COUNTIF(F3:F33,"&gt;5")</f>
        <v>0</v>
      </c>
      <c r="J106" s="69" t="s">
        <v>47</v>
      </c>
      <c r="K106" s="69"/>
      <c r="L106" s="19">
        <f>COUNTA(T3:T33)</f>
        <v>0</v>
      </c>
    </row>
    <row r="107" spans="1:12" ht="30" customHeight="1">
      <c r="A107" s="69" t="s">
        <v>29</v>
      </c>
      <c r="B107" s="69"/>
      <c r="C107" s="69"/>
      <c r="D107" s="18">
        <f>COUNTIF(B3:B33,"&lt;1")</f>
        <v>0</v>
      </c>
      <c r="E107" s="69" t="s">
        <v>42</v>
      </c>
      <c r="F107" s="69"/>
      <c r="G107" s="69"/>
      <c r="H107" s="69"/>
      <c r="I107" s="17">
        <f>MAX(H3:H33)</f>
        <v>0</v>
      </c>
      <c r="J107" s="69" t="s">
        <v>48</v>
      </c>
      <c r="K107" s="69"/>
      <c r="L107" s="19"/>
    </row>
    <row r="108" spans="1:12" ht="30" customHeight="1">
      <c r="A108" s="69" t="s">
        <v>30</v>
      </c>
      <c r="B108" s="69"/>
      <c r="C108" s="69"/>
      <c r="D108" s="18">
        <f>COUNTIF(C3:C33,"&lt;1")</f>
        <v>0</v>
      </c>
      <c r="E108" s="69" t="s">
        <v>43</v>
      </c>
      <c r="F108" s="69"/>
      <c r="G108" s="69"/>
      <c r="H108" s="69"/>
      <c r="I108" s="18">
        <f>MAX(L3:L33)</f>
        <v>0</v>
      </c>
      <c r="J108" s="69" t="s">
        <v>49</v>
      </c>
      <c r="K108" s="69"/>
      <c r="L108" s="19"/>
    </row>
    <row r="109" spans="1:12" ht="30" customHeight="1">
      <c r="A109" s="69" t="s">
        <v>40</v>
      </c>
      <c r="B109" s="69"/>
      <c r="C109" s="69"/>
      <c r="D109" s="18">
        <f>MIN(P3:P33)</f>
        <v>0</v>
      </c>
      <c r="E109" s="69" t="s">
        <v>44</v>
      </c>
      <c r="F109" s="69"/>
      <c r="G109" s="69"/>
      <c r="H109" s="69"/>
      <c r="I109" s="18">
        <f>MIN(L3:L33)</f>
        <v>0</v>
      </c>
      <c r="J109" s="69"/>
      <c r="K109" s="69"/>
      <c r="L109" s="19"/>
    </row>
  </sheetData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6"/>
      <c r="H1" s="67"/>
      <c r="I1" s="57" t="s">
        <v>1</v>
      </c>
      <c r="J1" s="58"/>
      <c r="K1" s="62" t="s">
        <v>8</v>
      </c>
      <c r="L1" s="60" t="s">
        <v>10</v>
      </c>
      <c r="M1" s="64" t="s">
        <v>2</v>
      </c>
      <c r="N1" s="52" t="s">
        <v>19</v>
      </c>
      <c r="O1" s="52" t="s">
        <v>20</v>
      </c>
      <c r="P1" s="54" t="s">
        <v>21</v>
      </c>
      <c r="Q1" s="52" t="s">
        <v>14</v>
      </c>
      <c r="R1" s="52" t="s">
        <v>51</v>
      </c>
      <c r="S1" s="54" t="s">
        <v>52</v>
      </c>
      <c r="T1" s="50" t="s">
        <v>53</v>
      </c>
    </row>
    <row r="2" spans="1:20" ht="42" customHeight="1">
      <c r="A2" s="22" t="s">
        <v>386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3"/>
      <c r="L2" s="61"/>
      <c r="M2" s="65"/>
      <c r="N2" s="68"/>
      <c r="O2" s="68"/>
      <c r="P2" s="59"/>
      <c r="Q2" s="56"/>
      <c r="R2" s="53"/>
      <c r="S2" s="55"/>
      <c r="T2" s="51"/>
    </row>
    <row r="3" spans="1:20" ht="42" customHeight="1">
      <c r="A3" s="23">
        <v>43344</v>
      </c>
      <c r="B3" s="13">
        <v>8</v>
      </c>
      <c r="C3" s="12">
        <v>14</v>
      </c>
      <c r="D3" s="4" t="s">
        <v>311</v>
      </c>
      <c r="E3" s="10">
        <v>1.3</v>
      </c>
      <c r="F3" s="39">
        <v>3</v>
      </c>
      <c r="G3" s="41" t="s">
        <v>74</v>
      </c>
      <c r="H3" s="15">
        <v>20</v>
      </c>
      <c r="I3" s="4" t="s">
        <v>54</v>
      </c>
      <c r="J3" s="5" t="s">
        <v>61</v>
      </c>
      <c r="K3" s="6"/>
      <c r="L3" s="1">
        <v>1023</v>
      </c>
      <c r="M3" s="7" t="s">
        <v>387</v>
      </c>
      <c r="N3" s="8"/>
      <c r="O3" s="8"/>
      <c r="P3" s="9">
        <v>7</v>
      </c>
      <c r="Q3" s="8">
        <v>84</v>
      </c>
      <c r="R3" s="20">
        <v>97</v>
      </c>
      <c r="S3" s="48" t="s">
        <v>58</v>
      </c>
      <c r="T3" s="24"/>
    </row>
    <row r="4" spans="1:20" ht="42" customHeight="1">
      <c r="A4" s="23">
        <v>43345</v>
      </c>
      <c r="B4" s="13">
        <v>11</v>
      </c>
      <c r="C4" s="12">
        <v>14</v>
      </c>
      <c r="D4" s="4" t="s">
        <v>388</v>
      </c>
      <c r="E4" s="10">
        <v>3.6</v>
      </c>
      <c r="F4" s="39">
        <v>2</v>
      </c>
      <c r="G4" s="41" t="s">
        <v>74</v>
      </c>
      <c r="H4" s="15">
        <v>18</v>
      </c>
      <c r="I4" s="4" t="s">
        <v>61</v>
      </c>
      <c r="J4" s="5" t="s">
        <v>61</v>
      </c>
      <c r="K4" s="6"/>
      <c r="L4" s="1">
        <v>1021</v>
      </c>
      <c r="M4" s="7" t="s">
        <v>389</v>
      </c>
      <c r="N4" s="8"/>
      <c r="O4" s="8"/>
      <c r="P4" s="9">
        <v>9</v>
      </c>
      <c r="Q4" s="8">
        <v>93</v>
      </c>
      <c r="R4" s="8">
        <v>99</v>
      </c>
      <c r="S4" s="9" t="s">
        <v>58</v>
      </c>
      <c r="T4" s="25"/>
    </row>
    <row r="5" spans="1:20" ht="42" customHeight="1">
      <c r="A5" s="23">
        <v>43346</v>
      </c>
      <c r="B5" s="13">
        <v>14</v>
      </c>
      <c r="C5" s="12">
        <v>20</v>
      </c>
      <c r="D5" s="4" t="s">
        <v>390</v>
      </c>
      <c r="E5" s="10">
        <v>1.1</v>
      </c>
      <c r="F5" s="39">
        <v>2</v>
      </c>
      <c r="G5" s="41" t="s">
        <v>74</v>
      </c>
      <c r="H5" s="15">
        <v>18</v>
      </c>
      <c r="I5" s="4" t="s">
        <v>61</v>
      </c>
      <c r="J5" s="5" t="s">
        <v>64</v>
      </c>
      <c r="K5" s="6"/>
      <c r="L5" s="1">
        <v>1018</v>
      </c>
      <c r="M5" s="7" t="s">
        <v>391</v>
      </c>
      <c r="N5" s="8"/>
      <c r="O5" s="8">
        <v>1</v>
      </c>
      <c r="P5" s="9">
        <v>12</v>
      </c>
      <c r="Q5" s="8">
        <v>85</v>
      </c>
      <c r="R5" s="8">
        <v>91</v>
      </c>
      <c r="S5" s="9" t="s">
        <v>58</v>
      </c>
      <c r="T5" s="25"/>
    </row>
    <row r="6" spans="1:20" ht="42" customHeight="1">
      <c r="A6" s="23">
        <v>43347</v>
      </c>
      <c r="B6" s="13">
        <v>12</v>
      </c>
      <c r="C6" s="12">
        <v>23</v>
      </c>
      <c r="D6" s="4"/>
      <c r="E6" s="10">
        <v>0</v>
      </c>
      <c r="F6" s="39">
        <v>3</v>
      </c>
      <c r="G6" s="41" t="s">
        <v>74</v>
      </c>
      <c r="H6" s="15">
        <v>21</v>
      </c>
      <c r="I6" s="4" t="s">
        <v>54</v>
      </c>
      <c r="J6" s="5" t="s">
        <v>54</v>
      </c>
      <c r="K6" s="6"/>
      <c r="L6" s="1">
        <v>1014</v>
      </c>
      <c r="M6" s="7" t="s">
        <v>392</v>
      </c>
      <c r="N6" s="8"/>
      <c r="O6" s="8">
        <v>8</v>
      </c>
      <c r="P6" s="9">
        <v>11</v>
      </c>
      <c r="Q6" s="8">
        <v>61</v>
      </c>
      <c r="R6" s="8">
        <v>38</v>
      </c>
      <c r="S6" s="9"/>
      <c r="T6" s="25"/>
    </row>
    <row r="7" spans="1:20" ht="42" customHeight="1">
      <c r="A7" s="23">
        <v>43348</v>
      </c>
      <c r="B7" s="13">
        <v>9</v>
      </c>
      <c r="C7" s="12">
        <v>24</v>
      </c>
      <c r="D7" s="4"/>
      <c r="E7" s="10">
        <v>0</v>
      </c>
      <c r="F7" s="39">
        <v>2</v>
      </c>
      <c r="G7" s="41" t="s">
        <v>74</v>
      </c>
      <c r="H7" s="15">
        <v>16</v>
      </c>
      <c r="I7" s="4" t="s">
        <v>54</v>
      </c>
      <c r="J7" s="5" t="s">
        <v>80</v>
      </c>
      <c r="K7" s="6"/>
      <c r="L7" s="1">
        <v>1017</v>
      </c>
      <c r="M7" s="7" t="s">
        <v>393</v>
      </c>
      <c r="N7" s="8"/>
      <c r="O7" s="8">
        <v>10</v>
      </c>
      <c r="P7" s="9">
        <v>8</v>
      </c>
      <c r="Q7" s="8">
        <v>56</v>
      </c>
      <c r="R7" s="8">
        <v>28</v>
      </c>
      <c r="S7" s="9"/>
      <c r="T7" s="25"/>
    </row>
    <row r="8" spans="1:20" ht="42" customHeight="1">
      <c r="A8" s="23">
        <v>43349</v>
      </c>
      <c r="B8" s="13">
        <v>10</v>
      </c>
      <c r="C8" s="12">
        <v>23</v>
      </c>
      <c r="D8" s="4"/>
      <c r="E8" s="10">
        <v>0</v>
      </c>
      <c r="F8" s="39">
        <v>2</v>
      </c>
      <c r="G8" s="41" t="s">
        <v>154</v>
      </c>
      <c r="H8" s="15">
        <v>19</v>
      </c>
      <c r="I8" s="4" t="s">
        <v>83</v>
      </c>
      <c r="J8" s="5" t="s">
        <v>80</v>
      </c>
      <c r="K8" s="6"/>
      <c r="L8" s="1">
        <v>1011</v>
      </c>
      <c r="M8" s="7" t="s">
        <v>396</v>
      </c>
      <c r="N8" s="8"/>
      <c r="O8" s="8"/>
      <c r="P8" s="9"/>
      <c r="Q8" s="8"/>
      <c r="R8" s="8"/>
      <c r="S8" s="9"/>
      <c r="T8" s="25"/>
    </row>
    <row r="9" spans="1:20" ht="42" customHeight="1">
      <c r="A9" s="23">
        <v>43350</v>
      </c>
      <c r="B9" s="13">
        <v>13</v>
      </c>
      <c r="C9" s="12">
        <v>20</v>
      </c>
      <c r="D9" s="4" t="s">
        <v>394</v>
      </c>
      <c r="E9" s="10">
        <v>2.5</v>
      </c>
      <c r="F9" s="39">
        <v>2</v>
      </c>
      <c r="G9" s="41" t="s">
        <v>60</v>
      </c>
      <c r="H9" s="15">
        <v>15</v>
      </c>
      <c r="I9" s="4" t="s">
        <v>61</v>
      </c>
      <c r="J9" s="5" t="s">
        <v>64</v>
      </c>
      <c r="K9" s="6"/>
      <c r="L9" s="1">
        <v>1007</v>
      </c>
      <c r="M9" s="7" t="s">
        <v>397</v>
      </c>
      <c r="N9" s="8"/>
      <c r="O9" s="8">
        <v>2</v>
      </c>
      <c r="P9" s="9">
        <v>11</v>
      </c>
      <c r="Q9" s="8">
        <v>73</v>
      </c>
      <c r="R9" s="8">
        <v>85</v>
      </c>
      <c r="S9" s="9" t="s">
        <v>58</v>
      </c>
      <c r="T9" s="25"/>
    </row>
    <row r="10" spans="1:20" ht="42" customHeight="1">
      <c r="A10" s="23">
        <v>43351</v>
      </c>
      <c r="B10" s="13">
        <v>10</v>
      </c>
      <c r="C10" s="12">
        <v>20</v>
      </c>
      <c r="D10" s="4" t="s">
        <v>395</v>
      </c>
      <c r="E10" s="10">
        <v>1</v>
      </c>
      <c r="F10" s="39">
        <v>3</v>
      </c>
      <c r="G10" s="41" t="s">
        <v>82</v>
      </c>
      <c r="H10" s="15">
        <v>25</v>
      </c>
      <c r="I10" s="4" t="s">
        <v>54</v>
      </c>
      <c r="J10" s="5" t="s">
        <v>80</v>
      </c>
      <c r="K10" s="6"/>
      <c r="L10" s="1">
        <v>1020</v>
      </c>
      <c r="M10" s="7" t="s">
        <v>398</v>
      </c>
      <c r="N10" s="8"/>
      <c r="O10" s="8">
        <v>9</v>
      </c>
      <c r="P10" s="9">
        <v>8</v>
      </c>
      <c r="Q10" s="8">
        <v>51</v>
      </c>
      <c r="R10" s="8">
        <v>28</v>
      </c>
      <c r="S10" s="9" t="s">
        <v>58</v>
      </c>
      <c r="T10" s="25"/>
    </row>
    <row r="11" spans="1:20" ht="42" customHeight="1">
      <c r="A11" s="23">
        <v>43352</v>
      </c>
      <c r="B11" s="13">
        <v>8</v>
      </c>
      <c r="C11" s="12">
        <v>22</v>
      </c>
      <c r="D11" s="4"/>
      <c r="E11" s="10">
        <v>0</v>
      </c>
      <c r="F11" s="39">
        <v>3</v>
      </c>
      <c r="G11" s="41" t="s">
        <v>82</v>
      </c>
      <c r="H11" s="15">
        <v>22</v>
      </c>
      <c r="I11" s="4" t="s">
        <v>54</v>
      </c>
      <c r="J11" s="5" t="s">
        <v>54</v>
      </c>
      <c r="K11" s="6"/>
      <c r="L11" s="1">
        <v>1021</v>
      </c>
      <c r="M11" s="7" t="s">
        <v>399</v>
      </c>
      <c r="N11" s="8"/>
      <c r="O11" s="8">
        <v>7</v>
      </c>
      <c r="P11" s="9">
        <v>6</v>
      </c>
      <c r="Q11" s="8">
        <v>48</v>
      </c>
      <c r="R11" s="8">
        <v>39</v>
      </c>
      <c r="S11" s="9"/>
      <c r="T11" s="25"/>
    </row>
    <row r="12" spans="1:20" ht="42" customHeight="1">
      <c r="A12" s="23">
        <v>43353</v>
      </c>
      <c r="B12" s="13">
        <v>7</v>
      </c>
      <c r="C12" s="12">
        <v>24</v>
      </c>
      <c r="D12" s="4"/>
      <c r="E12" s="10">
        <v>0</v>
      </c>
      <c r="F12" s="39">
        <v>3</v>
      </c>
      <c r="G12" s="41" t="s">
        <v>60</v>
      </c>
      <c r="H12" s="15">
        <v>21</v>
      </c>
      <c r="I12" s="4" t="s">
        <v>83</v>
      </c>
      <c r="J12" s="5" t="s">
        <v>80</v>
      </c>
      <c r="K12" s="6"/>
      <c r="L12" s="1">
        <v>1021</v>
      </c>
      <c r="M12" s="7" t="s">
        <v>400</v>
      </c>
      <c r="N12" s="8"/>
      <c r="O12" s="8">
        <v>8</v>
      </c>
      <c r="P12" s="9">
        <v>4</v>
      </c>
      <c r="Q12" s="8">
        <v>42</v>
      </c>
      <c r="R12" s="8">
        <v>29</v>
      </c>
      <c r="S12" s="9"/>
      <c r="T12" s="25"/>
    </row>
    <row r="13" spans="1:20" ht="42" customHeight="1">
      <c r="A13" s="23">
        <v>43354</v>
      </c>
      <c r="B13" s="13">
        <v>13</v>
      </c>
      <c r="C13" s="12">
        <v>23</v>
      </c>
      <c r="D13" s="4"/>
      <c r="E13" s="10">
        <v>0</v>
      </c>
      <c r="F13" s="39">
        <v>3</v>
      </c>
      <c r="G13" s="41" t="s">
        <v>60</v>
      </c>
      <c r="H13" s="15">
        <v>29</v>
      </c>
      <c r="I13" s="4" t="s">
        <v>83</v>
      </c>
      <c r="J13" s="5" t="s">
        <v>54</v>
      </c>
      <c r="K13" s="6"/>
      <c r="L13" s="1">
        <v>1022</v>
      </c>
      <c r="M13" s="7" t="s">
        <v>401</v>
      </c>
      <c r="N13" s="8"/>
      <c r="O13" s="8">
        <v>7</v>
      </c>
      <c r="P13" s="9">
        <v>11</v>
      </c>
      <c r="Q13" s="8">
        <v>42</v>
      </c>
      <c r="R13" s="8">
        <v>35</v>
      </c>
      <c r="S13" s="9"/>
      <c r="T13" s="25"/>
    </row>
    <row r="14" spans="1:20" ht="42" customHeight="1">
      <c r="A14" s="23">
        <v>43355</v>
      </c>
      <c r="B14" s="13">
        <v>11</v>
      </c>
      <c r="C14" s="12">
        <v>27</v>
      </c>
      <c r="D14" s="4"/>
      <c r="E14" s="10">
        <v>0</v>
      </c>
      <c r="F14" s="39">
        <v>3</v>
      </c>
      <c r="G14" s="41" t="s">
        <v>60</v>
      </c>
      <c r="H14" s="15">
        <v>28</v>
      </c>
      <c r="I14" s="4" t="s">
        <v>83</v>
      </c>
      <c r="J14" s="5" t="s">
        <v>143</v>
      </c>
      <c r="K14" s="6"/>
      <c r="L14" s="1">
        <v>1018</v>
      </c>
      <c r="M14" s="7" t="s">
        <v>402</v>
      </c>
      <c r="N14" s="8"/>
      <c r="O14" s="8">
        <v>12.5</v>
      </c>
      <c r="P14" s="9">
        <v>9</v>
      </c>
      <c r="Q14" s="8">
        <v>35</v>
      </c>
      <c r="R14" s="8">
        <v>1</v>
      </c>
      <c r="S14" s="9"/>
      <c r="T14" s="25"/>
    </row>
    <row r="15" spans="1:20" ht="42" customHeight="1">
      <c r="A15" s="23">
        <v>43356</v>
      </c>
      <c r="B15" s="13">
        <v>11</v>
      </c>
      <c r="C15" s="12">
        <v>15</v>
      </c>
      <c r="D15" s="4" t="s">
        <v>375</v>
      </c>
      <c r="E15" s="10">
        <v>1.3</v>
      </c>
      <c r="F15" s="39">
        <v>2</v>
      </c>
      <c r="G15" s="41" t="s">
        <v>74</v>
      </c>
      <c r="H15" s="15">
        <v>18</v>
      </c>
      <c r="I15" s="4" t="s">
        <v>61</v>
      </c>
      <c r="J15" s="5" t="s">
        <v>61</v>
      </c>
      <c r="K15" s="6"/>
      <c r="L15" s="1">
        <v>1017</v>
      </c>
      <c r="M15" s="7" t="s">
        <v>403</v>
      </c>
      <c r="N15" s="8"/>
      <c r="O15" s="8"/>
      <c r="P15" s="9">
        <v>9</v>
      </c>
      <c r="Q15" s="8">
        <v>92</v>
      </c>
      <c r="R15" s="8">
        <v>100</v>
      </c>
      <c r="S15" s="9" t="s">
        <v>58</v>
      </c>
      <c r="T15" s="25"/>
    </row>
    <row r="16" spans="1:20" ht="42" customHeight="1">
      <c r="A16" s="23">
        <v>43357</v>
      </c>
      <c r="B16" s="13">
        <v>10</v>
      </c>
      <c r="C16" s="12">
        <v>16</v>
      </c>
      <c r="D16" s="4" t="s">
        <v>404</v>
      </c>
      <c r="E16" s="10">
        <v>0.4</v>
      </c>
      <c r="F16" s="39">
        <v>2</v>
      </c>
      <c r="G16" s="41" t="s">
        <v>170</v>
      </c>
      <c r="H16" s="15">
        <v>14</v>
      </c>
      <c r="I16" s="4" t="s">
        <v>61</v>
      </c>
      <c r="J16" s="5" t="s">
        <v>61</v>
      </c>
      <c r="K16" s="6"/>
      <c r="L16" s="1">
        <v>1020</v>
      </c>
      <c r="M16" s="7" t="s">
        <v>405</v>
      </c>
      <c r="N16" s="8"/>
      <c r="O16" s="8"/>
      <c r="P16" s="9">
        <v>7</v>
      </c>
      <c r="Q16" s="8">
        <v>87</v>
      </c>
      <c r="R16" s="8">
        <v>97</v>
      </c>
      <c r="S16" s="9" t="s">
        <v>58</v>
      </c>
      <c r="T16" s="25"/>
    </row>
    <row r="17" spans="1:20" ht="42" customHeight="1">
      <c r="A17" s="23">
        <v>43358</v>
      </c>
      <c r="B17" s="13">
        <v>7</v>
      </c>
      <c r="C17" s="12">
        <v>18</v>
      </c>
      <c r="D17" s="4"/>
      <c r="E17" s="10">
        <v>0</v>
      </c>
      <c r="F17" s="39">
        <v>3</v>
      </c>
      <c r="G17" s="41" t="s">
        <v>170</v>
      </c>
      <c r="H17" s="15">
        <v>26</v>
      </c>
      <c r="I17" s="4" t="s">
        <v>61</v>
      </c>
      <c r="J17" s="5" t="s">
        <v>54</v>
      </c>
      <c r="K17" s="6"/>
      <c r="L17" s="1">
        <v>1022</v>
      </c>
      <c r="M17" s="7" t="s">
        <v>406</v>
      </c>
      <c r="N17" s="8"/>
      <c r="O17" s="8">
        <v>7</v>
      </c>
      <c r="P17" s="9">
        <v>5</v>
      </c>
      <c r="Q17" s="8">
        <v>55</v>
      </c>
      <c r="R17" s="8">
        <v>51</v>
      </c>
      <c r="S17" s="9"/>
      <c r="T17" s="25"/>
    </row>
    <row r="18" spans="1:20" ht="42" customHeight="1">
      <c r="A18" s="23">
        <v>43359</v>
      </c>
      <c r="B18" s="13">
        <v>6</v>
      </c>
      <c r="C18" s="12">
        <v>20</v>
      </c>
      <c r="D18" s="4"/>
      <c r="E18" s="47">
        <v>0</v>
      </c>
      <c r="F18" s="39">
        <v>3</v>
      </c>
      <c r="G18" s="41" t="s">
        <v>57</v>
      </c>
      <c r="H18" s="15">
        <v>21</v>
      </c>
      <c r="I18" s="4" t="s">
        <v>54</v>
      </c>
      <c r="J18" s="5" t="s">
        <v>143</v>
      </c>
      <c r="K18" s="6"/>
      <c r="L18" s="1">
        <v>1025</v>
      </c>
      <c r="M18" s="7" t="s">
        <v>407</v>
      </c>
      <c r="N18" s="8"/>
      <c r="O18" s="8">
        <v>11.5</v>
      </c>
      <c r="P18" s="9">
        <v>4</v>
      </c>
      <c r="Q18" s="8">
        <v>48</v>
      </c>
      <c r="R18" s="8">
        <v>7</v>
      </c>
      <c r="S18" s="9"/>
      <c r="T18" s="25"/>
    </row>
    <row r="19" spans="1:20" ht="42" customHeight="1">
      <c r="A19" s="23">
        <v>43360</v>
      </c>
      <c r="B19" s="13">
        <v>7</v>
      </c>
      <c r="C19" s="12">
        <v>25</v>
      </c>
      <c r="D19" s="4"/>
      <c r="E19" s="10">
        <v>0</v>
      </c>
      <c r="F19" s="39">
        <v>2</v>
      </c>
      <c r="G19" s="41" t="s">
        <v>60</v>
      </c>
      <c r="H19" s="15">
        <v>18</v>
      </c>
      <c r="I19" s="4" t="s">
        <v>83</v>
      </c>
      <c r="J19" s="5" t="s">
        <v>80</v>
      </c>
      <c r="K19" s="6"/>
      <c r="L19" s="1">
        <v>1019</v>
      </c>
      <c r="M19" s="7" t="s">
        <v>408</v>
      </c>
      <c r="N19" s="8"/>
      <c r="O19" s="8">
        <v>10.5</v>
      </c>
      <c r="P19" s="9">
        <v>5</v>
      </c>
      <c r="Q19" s="8">
        <v>47</v>
      </c>
      <c r="R19" s="8">
        <v>18</v>
      </c>
      <c r="S19" s="9"/>
      <c r="T19" s="25"/>
    </row>
    <row r="20" spans="1:20" ht="42" customHeight="1">
      <c r="A20" s="23">
        <v>43361</v>
      </c>
      <c r="B20" s="13">
        <v>10</v>
      </c>
      <c r="C20" s="12">
        <v>27</v>
      </c>
      <c r="D20" s="4"/>
      <c r="E20" s="10">
        <v>0</v>
      </c>
      <c r="F20" s="39">
        <v>2</v>
      </c>
      <c r="G20" s="41" t="s">
        <v>60</v>
      </c>
      <c r="H20" s="15">
        <v>19</v>
      </c>
      <c r="I20" s="4" t="s">
        <v>83</v>
      </c>
      <c r="J20" s="5" t="s">
        <v>143</v>
      </c>
      <c r="K20" s="6"/>
      <c r="L20" s="1">
        <v>1013</v>
      </c>
      <c r="M20" s="7" t="s">
        <v>409</v>
      </c>
      <c r="N20" s="8"/>
      <c r="O20" s="8">
        <v>11.5</v>
      </c>
      <c r="P20" s="9">
        <v>8</v>
      </c>
      <c r="Q20" s="8">
        <v>43</v>
      </c>
      <c r="R20" s="8">
        <v>9</v>
      </c>
      <c r="S20" s="9"/>
      <c r="T20" s="25"/>
    </row>
    <row r="21" spans="1:20" ht="42" customHeight="1">
      <c r="A21" s="23">
        <v>43362</v>
      </c>
      <c r="B21" s="13">
        <v>13</v>
      </c>
      <c r="C21" s="12">
        <v>27</v>
      </c>
      <c r="D21" s="4"/>
      <c r="E21" s="10">
        <v>0</v>
      </c>
      <c r="F21" s="39">
        <v>2</v>
      </c>
      <c r="G21" s="41" t="s">
        <v>60</v>
      </c>
      <c r="H21" s="15">
        <v>18</v>
      </c>
      <c r="I21" s="4" t="s">
        <v>83</v>
      </c>
      <c r="J21" s="5" t="s">
        <v>80</v>
      </c>
      <c r="K21" s="6"/>
      <c r="L21" s="1">
        <v>1017</v>
      </c>
      <c r="M21" s="7" t="s">
        <v>410</v>
      </c>
      <c r="N21" s="8"/>
      <c r="O21" s="8">
        <v>10</v>
      </c>
      <c r="P21" s="9">
        <v>11</v>
      </c>
      <c r="Q21" s="8">
        <v>42</v>
      </c>
      <c r="R21" s="8">
        <v>25</v>
      </c>
      <c r="S21" s="9"/>
      <c r="T21" s="25"/>
    </row>
    <row r="22" spans="1:20" ht="42" customHeight="1">
      <c r="A22" s="23">
        <v>43363</v>
      </c>
      <c r="B22" s="13">
        <v>15</v>
      </c>
      <c r="C22" s="12">
        <v>27</v>
      </c>
      <c r="D22" s="4"/>
      <c r="E22" s="10">
        <v>0</v>
      </c>
      <c r="F22" s="39">
        <v>3</v>
      </c>
      <c r="G22" s="41" t="s">
        <v>57</v>
      </c>
      <c r="H22" s="15">
        <v>26</v>
      </c>
      <c r="I22" s="4" t="s">
        <v>54</v>
      </c>
      <c r="J22" s="5" t="s">
        <v>80</v>
      </c>
      <c r="K22" s="6"/>
      <c r="L22" s="1">
        <v>1015</v>
      </c>
      <c r="M22" s="7" t="s">
        <v>411</v>
      </c>
      <c r="N22" s="8"/>
      <c r="O22" s="8">
        <v>10.5</v>
      </c>
      <c r="P22" s="9">
        <v>14</v>
      </c>
      <c r="Q22" s="8">
        <v>41</v>
      </c>
      <c r="R22" s="8">
        <v>16</v>
      </c>
      <c r="S22" s="9"/>
      <c r="T22" s="25"/>
    </row>
    <row r="23" spans="1:20" ht="42" customHeight="1">
      <c r="A23" s="23">
        <v>43364</v>
      </c>
      <c r="B23" s="13">
        <v>11</v>
      </c>
      <c r="C23" s="12">
        <v>26</v>
      </c>
      <c r="D23" s="4" t="s">
        <v>412</v>
      </c>
      <c r="E23" s="10">
        <v>6.5</v>
      </c>
      <c r="F23" s="39">
        <v>4</v>
      </c>
      <c r="G23" s="41" t="s">
        <v>60</v>
      </c>
      <c r="H23" s="15">
        <v>38</v>
      </c>
      <c r="I23" s="4" t="s">
        <v>54</v>
      </c>
      <c r="J23" s="5" t="s">
        <v>54</v>
      </c>
      <c r="K23" s="6"/>
      <c r="L23" s="1">
        <v>1004</v>
      </c>
      <c r="M23" s="7" t="s">
        <v>413</v>
      </c>
      <c r="N23" s="8" t="s">
        <v>66</v>
      </c>
      <c r="O23" s="8">
        <v>5</v>
      </c>
      <c r="P23" s="9">
        <v>9</v>
      </c>
      <c r="Q23" s="8">
        <v>55</v>
      </c>
      <c r="R23" s="8">
        <v>56</v>
      </c>
      <c r="S23" s="9" t="s">
        <v>58</v>
      </c>
      <c r="T23" s="25"/>
    </row>
    <row r="24" spans="1:20" ht="42" customHeight="1">
      <c r="A24" s="23">
        <v>43365</v>
      </c>
      <c r="B24" s="13">
        <v>8</v>
      </c>
      <c r="C24" s="12">
        <v>14</v>
      </c>
      <c r="D24" s="4"/>
      <c r="E24" s="10">
        <v>0</v>
      </c>
      <c r="F24" s="39">
        <v>4</v>
      </c>
      <c r="G24" s="41" t="s">
        <v>82</v>
      </c>
      <c r="H24" s="15">
        <v>33</v>
      </c>
      <c r="I24" s="4" t="s">
        <v>54</v>
      </c>
      <c r="J24" s="5" t="s">
        <v>54</v>
      </c>
      <c r="K24" s="6"/>
      <c r="L24" s="1">
        <v>1019</v>
      </c>
      <c r="M24" s="7" t="s">
        <v>416</v>
      </c>
      <c r="N24" s="8"/>
      <c r="O24" s="8">
        <v>5</v>
      </c>
      <c r="P24" s="9">
        <v>6</v>
      </c>
      <c r="Q24" s="8">
        <v>60</v>
      </c>
      <c r="R24" s="8">
        <v>57</v>
      </c>
      <c r="S24" s="9"/>
      <c r="T24" s="25"/>
    </row>
    <row r="25" spans="1:20" ht="42" customHeight="1">
      <c r="A25" s="23">
        <v>43366</v>
      </c>
      <c r="B25" s="13">
        <v>5</v>
      </c>
      <c r="C25" s="12">
        <v>15</v>
      </c>
      <c r="D25" s="4" t="s">
        <v>414</v>
      </c>
      <c r="E25" s="10">
        <v>25</v>
      </c>
      <c r="F25" s="39">
        <v>6</v>
      </c>
      <c r="G25" s="41" t="s">
        <v>60</v>
      </c>
      <c r="H25" s="15">
        <v>55</v>
      </c>
      <c r="I25" s="4" t="s">
        <v>61</v>
      </c>
      <c r="J25" s="5" t="s">
        <v>61</v>
      </c>
      <c r="K25" s="6"/>
      <c r="L25" s="1">
        <v>996</v>
      </c>
      <c r="M25" s="7" t="s">
        <v>415</v>
      </c>
      <c r="N25" s="8" t="s">
        <v>66</v>
      </c>
      <c r="O25" s="8"/>
      <c r="P25" s="9">
        <v>4</v>
      </c>
      <c r="Q25" s="8">
        <v>94</v>
      </c>
      <c r="R25" s="8">
        <v>100</v>
      </c>
      <c r="S25" s="9" t="s">
        <v>58</v>
      </c>
      <c r="T25" s="25"/>
    </row>
    <row r="26" spans="1:20" ht="42" customHeight="1">
      <c r="A26" s="23">
        <v>43367</v>
      </c>
      <c r="B26" s="13">
        <v>5</v>
      </c>
      <c r="C26" s="12">
        <v>9</v>
      </c>
      <c r="D26" s="4" t="s">
        <v>417</v>
      </c>
      <c r="E26" s="10">
        <v>5.8</v>
      </c>
      <c r="F26" s="39">
        <v>5</v>
      </c>
      <c r="G26" s="41" t="s">
        <v>170</v>
      </c>
      <c r="H26" s="15">
        <v>45</v>
      </c>
      <c r="I26" s="4" t="s">
        <v>61</v>
      </c>
      <c r="J26" s="5" t="s">
        <v>64</v>
      </c>
      <c r="K26" s="6"/>
      <c r="L26" s="1">
        <v>1021</v>
      </c>
      <c r="M26" s="7" t="s">
        <v>418</v>
      </c>
      <c r="N26" s="8"/>
      <c r="O26" s="8">
        <v>2.5</v>
      </c>
      <c r="P26" s="9">
        <v>3</v>
      </c>
      <c r="Q26" s="8">
        <v>87</v>
      </c>
      <c r="R26" s="8">
        <v>76</v>
      </c>
      <c r="S26" s="9" t="s">
        <v>58</v>
      </c>
      <c r="T26" s="25"/>
    </row>
    <row r="27" spans="1:20" ht="42" customHeight="1">
      <c r="A27" s="23">
        <v>43368</v>
      </c>
      <c r="B27" s="13">
        <v>1</v>
      </c>
      <c r="C27" s="12">
        <v>12</v>
      </c>
      <c r="D27" s="4"/>
      <c r="E27" s="10">
        <v>0</v>
      </c>
      <c r="F27" s="39">
        <v>3</v>
      </c>
      <c r="G27" s="41" t="s">
        <v>74</v>
      </c>
      <c r="H27" s="15">
        <v>28</v>
      </c>
      <c r="I27" s="4" t="s">
        <v>54</v>
      </c>
      <c r="J27" s="5" t="s">
        <v>54</v>
      </c>
      <c r="K27" s="6"/>
      <c r="L27" s="1">
        <v>1039</v>
      </c>
      <c r="M27" s="7" t="s">
        <v>419</v>
      </c>
      <c r="N27" s="8"/>
      <c r="O27" s="8">
        <v>6</v>
      </c>
      <c r="P27" s="9">
        <v>1</v>
      </c>
      <c r="Q27" s="8">
        <v>61</v>
      </c>
      <c r="R27" s="8">
        <v>50</v>
      </c>
      <c r="S27" s="9"/>
      <c r="T27" s="25"/>
    </row>
    <row r="28" spans="1:20" ht="42" customHeight="1">
      <c r="A28" s="23">
        <v>43369</v>
      </c>
      <c r="B28" s="13">
        <v>-1</v>
      </c>
      <c r="C28" s="12">
        <v>15</v>
      </c>
      <c r="D28" s="4"/>
      <c r="E28" s="10">
        <v>0</v>
      </c>
      <c r="F28" s="39">
        <v>3</v>
      </c>
      <c r="G28" s="41" t="s">
        <v>60</v>
      </c>
      <c r="H28" s="15">
        <v>21</v>
      </c>
      <c r="I28" s="4" t="s">
        <v>83</v>
      </c>
      <c r="J28" s="5" t="s">
        <v>80</v>
      </c>
      <c r="K28" s="6"/>
      <c r="L28" s="1">
        <v>1033</v>
      </c>
      <c r="M28" s="7" t="s">
        <v>420</v>
      </c>
      <c r="N28" s="8"/>
      <c r="O28" s="8">
        <v>10</v>
      </c>
      <c r="P28" s="9">
        <v>-3</v>
      </c>
      <c r="Q28" s="8">
        <v>37</v>
      </c>
      <c r="R28" s="8">
        <v>28</v>
      </c>
      <c r="S28" s="9"/>
      <c r="T28" s="25"/>
    </row>
    <row r="29" spans="1:20" ht="42" customHeight="1">
      <c r="A29" s="23">
        <v>43370</v>
      </c>
      <c r="B29" s="13">
        <v>9</v>
      </c>
      <c r="C29" s="12">
        <v>22</v>
      </c>
      <c r="D29" s="4"/>
      <c r="E29" s="10">
        <v>0</v>
      </c>
      <c r="F29" s="39">
        <v>3</v>
      </c>
      <c r="G29" s="41" t="s">
        <v>60</v>
      </c>
      <c r="H29" s="15">
        <v>21</v>
      </c>
      <c r="I29" s="4" t="s">
        <v>54</v>
      </c>
      <c r="J29" s="5" t="s">
        <v>54</v>
      </c>
      <c r="K29" s="6"/>
      <c r="L29" s="1">
        <v>1031</v>
      </c>
      <c r="M29" s="7" t="s">
        <v>421</v>
      </c>
      <c r="N29" s="8"/>
      <c r="O29" s="8">
        <v>6.5</v>
      </c>
      <c r="P29" s="9">
        <v>7</v>
      </c>
      <c r="Q29" s="8">
        <v>55</v>
      </c>
      <c r="R29" s="8">
        <v>47</v>
      </c>
      <c r="S29" s="9"/>
      <c r="T29" s="25"/>
    </row>
    <row r="30" spans="1:20" ht="42" customHeight="1">
      <c r="A30" s="23">
        <v>43371</v>
      </c>
      <c r="B30" s="13">
        <v>5</v>
      </c>
      <c r="C30" s="12">
        <v>14</v>
      </c>
      <c r="D30" s="4" t="s">
        <v>422</v>
      </c>
      <c r="E30" s="10">
        <v>1.1</v>
      </c>
      <c r="F30" s="39">
        <v>2</v>
      </c>
      <c r="G30" s="41" t="s">
        <v>170</v>
      </c>
      <c r="H30" s="15">
        <v>18</v>
      </c>
      <c r="I30" s="4" t="s">
        <v>83</v>
      </c>
      <c r="J30" s="5" t="s">
        <v>64</v>
      </c>
      <c r="K30" s="6"/>
      <c r="L30" s="1">
        <v>1023</v>
      </c>
      <c r="M30" s="7" t="s">
        <v>423</v>
      </c>
      <c r="N30" s="8"/>
      <c r="O30" s="8">
        <v>3</v>
      </c>
      <c r="P30" s="9">
        <v>3</v>
      </c>
      <c r="Q30" s="8">
        <v>89</v>
      </c>
      <c r="R30" s="8">
        <v>68</v>
      </c>
      <c r="S30" s="9" t="s">
        <v>58</v>
      </c>
      <c r="T30" s="25"/>
    </row>
    <row r="31" spans="1:20" ht="42" customHeight="1">
      <c r="A31" s="23">
        <v>43372</v>
      </c>
      <c r="B31" s="13">
        <v>1</v>
      </c>
      <c r="C31" s="12">
        <v>14</v>
      </c>
      <c r="D31" s="4"/>
      <c r="E31" s="10">
        <v>0</v>
      </c>
      <c r="F31" s="39">
        <v>2</v>
      </c>
      <c r="G31" s="41" t="s">
        <v>60</v>
      </c>
      <c r="H31" s="15">
        <v>17</v>
      </c>
      <c r="I31" s="4" t="s">
        <v>54</v>
      </c>
      <c r="J31" s="5" t="s">
        <v>143</v>
      </c>
      <c r="K31" s="6"/>
      <c r="L31" s="1">
        <v>1029</v>
      </c>
      <c r="M31" s="7" t="s">
        <v>424</v>
      </c>
      <c r="N31" s="8"/>
      <c r="O31" s="8">
        <v>11</v>
      </c>
      <c r="P31" s="9">
        <v>0</v>
      </c>
      <c r="Q31" s="8">
        <v>51</v>
      </c>
      <c r="R31" s="8">
        <v>3</v>
      </c>
      <c r="S31" s="9"/>
      <c r="T31" s="25"/>
    </row>
    <row r="32" spans="1:20" ht="42" customHeight="1">
      <c r="A32" s="23">
        <v>43373</v>
      </c>
      <c r="B32" s="13">
        <v>0</v>
      </c>
      <c r="C32" s="12">
        <v>17</v>
      </c>
      <c r="D32" s="4"/>
      <c r="E32" s="10">
        <v>0</v>
      </c>
      <c r="F32" s="39">
        <v>3</v>
      </c>
      <c r="G32" s="41" t="s">
        <v>57</v>
      </c>
      <c r="H32" s="15">
        <v>22</v>
      </c>
      <c r="I32" s="4" t="s">
        <v>426</v>
      </c>
      <c r="J32" s="5" t="s">
        <v>143</v>
      </c>
      <c r="K32" s="6"/>
      <c r="L32" s="1">
        <v>1015</v>
      </c>
      <c r="M32" s="7" t="s">
        <v>425</v>
      </c>
      <c r="N32" s="8"/>
      <c r="O32" s="8">
        <v>10.5</v>
      </c>
      <c r="P32" s="9">
        <v>-1</v>
      </c>
      <c r="Q32" s="8">
        <v>42</v>
      </c>
      <c r="R32" s="8">
        <v>8</v>
      </c>
      <c r="S32" s="9"/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9" t="s">
        <v>22</v>
      </c>
      <c r="B100" s="69"/>
      <c r="C100" s="69"/>
      <c r="D100" s="16">
        <f>AVERAGE(B3:B33,C3:C33)</f>
        <v>13.933333333333334</v>
      </c>
      <c r="E100" s="69" t="s">
        <v>31</v>
      </c>
      <c r="F100" s="69"/>
      <c r="G100" s="69"/>
      <c r="H100" s="69"/>
      <c r="I100" s="17">
        <f>SUM(E3:E33)</f>
        <v>49.6</v>
      </c>
      <c r="J100" s="69" t="s">
        <v>38</v>
      </c>
      <c r="K100" s="69"/>
      <c r="L100" s="18">
        <f>SUM(O3:O33)</f>
        <v>185</v>
      </c>
    </row>
    <row r="101" spans="1:12" ht="30" customHeight="1">
      <c r="A101" s="69" t="s">
        <v>27</v>
      </c>
      <c r="B101" s="69"/>
      <c r="C101" s="69"/>
      <c r="D101" s="16">
        <f>AVERAGE(B3:B33)</f>
        <v>8.3</v>
      </c>
      <c r="E101" s="69" t="s">
        <v>32</v>
      </c>
      <c r="F101" s="69"/>
      <c r="G101" s="69"/>
      <c r="H101" s="69"/>
      <c r="I101" s="17">
        <f>AVERAGE(E3:E33)</f>
        <v>1.6533333333333333</v>
      </c>
      <c r="J101" s="69" t="s">
        <v>39</v>
      </c>
      <c r="K101" s="69"/>
      <c r="L101" s="18">
        <f>COUNTIF(R3:R33,"&lt;31")</f>
        <v>12</v>
      </c>
    </row>
    <row r="102" spans="1:12" ht="30" customHeight="1">
      <c r="A102" s="69" t="s">
        <v>28</v>
      </c>
      <c r="B102" s="69"/>
      <c r="C102" s="69"/>
      <c r="D102" s="16">
        <f>AVERAGE(C3:C33)</f>
        <v>19.566666666666666</v>
      </c>
      <c r="E102" s="69" t="s">
        <v>33</v>
      </c>
      <c r="F102" s="69"/>
      <c r="G102" s="69"/>
      <c r="H102" s="69"/>
      <c r="I102" s="17">
        <f>MAX(E3:E33)</f>
        <v>25</v>
      </c>
      <c r="J102" s="69" t="s">
        <v>41</v>
      </c>
      <c r="K102" s="69"/>
      <c r="L102" s="18">
        <f>COUNTIF(C3:C33,"&gt;19")</f>
        <v>17</v>
      </c>
    </row>
    <row r="103" spans="1:12" ht="30" customHeight="1">
      <c r="A103" s="69" t="s">
        <v>23</v>
      </c>
      <c r="B103" s="69"/>
      <c r="C103" s="69"/>
      <c r="D103" s="18">
        <f>MAX(B3:B33,C3:C33)</f>
        <v>27</v>
      </c>
      <c r="E103" s="69" t="s">
        <v>34</v>
      </c>
      <c r="F103" s="69"/>
      <c r="G103" s="69"/>
      <c r="H103" s="69"/>
      <c r="I103" s="18">
        <f>COUNTA(S3:S33)</f>
        <v>11</v>
      </c>
      <c r="J103" s="69" t="s">
        <v>37</v>
      </c>
      <c r="K103" s="69"/>
      <c r="L103" s="18">
        <f>COUNTA(N3:N33)</f>
        <v>2</v>
      </c>
    </row>
    <row r="104" spans="1:12" ht="30" customHeight="1">
      <c r="A104" s="69" t="s">
        <v>24</v>
      </c>
      <c r="B104" s="69"/>
      <c r="C104" s="69"/>
      <c r="D104" s="18">
        <f>MIN(B3:B33,C3:C33)</f>
        <v>-1</v>
      </c>
      <c r="E104" s="69" t="s">
        <v>35</v>
      </c>
      <c r="F104" s="69"/>
      <c r="G104" s="69"/>
      <c r="H104" s="69"/>
      <c r="I104" s="18">
        <f>COUNTIF(S3:S33,"R")</f>
        <v>11</v>
      </c>
      <c r="J104" s="69" t="s">
        <v>45</v>
      </c>
      <c r="K104" s="69"/>
      <c r="L104" s="43">
        <f>AVERAGE(F3:F33)</f>
        <v>2.8333333333333335</v>
      </c>
    </row>
    <row r="105" spans="1:12" ht="30" customHeight="1">
      <c r="A105" s="69" t="s">
        <v>26</v>
      </c>
      <c r="B105" s="69"/>
      <c r="C105" s="69"/>
      <c r="D105" s="18">
        <f>MAX(B3:B33)</f>
        <v>15</v>
      </c>
      <c r="E105" s="69" t="s">
        <v>36</v>
      </c>
      <c r="F105" s="69"/>
      <c r="G105" s="69"/>
      <c r="H105" s="69"/>
      <c r="I105" s="18">
        <f>COUNTIF(S3:S33,"S")</f>
        <v>0</v>
      </c>
      <c r="J105" s="69" t="s">
        <v>46</v>
      </c>
      <c r="K105" s="69"/>
      <c r="L105" s="43">
        <f>AVERAGE(H3:H33)</f>
        <v>23.666666666666668</v>
      </c>
    </row>
    <row r="106" spans="1:12" ht="30" customHeight="1">
      <c r="A106" s="69" t="s">
        <v>25</v>
      </c>
      <c r="B106" s="69"/>
      <c r="C106" s="69"/>
      <c r="D106" s="18">
        <f>MIN(C3:C33)</f>
        <v>9</v>
      </c>
      <c r="E106" s="69" t="s">
        <v>50</v>
      </c>
      <c r="F106" s="69"/>
      <c r="G106" s="69"/>
      <c r="H106" s="69"/>
      <c r="I106" s="18">
        <f>COUNTIF(F3:F33,"&gt;5")</f>
        <v>1</v>
      </c>
      <c r="J106" s="69" t="s">
        <v>47</v>
      </c>
      <c r="K106" s="69"/>
      <c r="L106" s="19">
        <f>COUNTA(T3:T33)</f>
        <v>0</v>
      </c>
    </row>
    <row r="107" spans="1:12" ht="30" customHeight="1">
      <c r="A107" s="69" t="s">
        <v>29</v>
      </c>
      <c r="B107" s="69"/>
      <c r="C107" s="69"/>
      <c r="D107" s="18">
        <f>COUNTIF(B3:B33,"&lt;1")</f>
        <v>2</v>
      </c>
      <c r="E107" s="69" t="s">
        <v>42</v>
      </c>
      <c r="F107" s="69"/>
      <c r="G107" s="69"/>
      <c r="H107" s="69"/>
      <c r="I107" s="17">
        <f>MAX(H3:H33)</f>
        <v>55</v>
      </c>
      <c r="J107" s="69" t="s">
        <v>48</v>
      </c>
      <c r="K107" s="69"/>
      <c r="L107" s="19"/>
    </row>
    <row r="108" spans="1:12" ht="30" customHeight="1">
      <c r="A108" s="69" t="s">
        <v>30</v>
      </c>
      <c r="B108" s="69"/>
      <c r="C108" s="69"/>
      <c r="D108" s="18">
        <f>COUNTIF(C3:C33,"&lt;1")</f>
        <v>0</v>
      </c>
      <c r="E108" s="69" t="s">
        <v>43</v>
      </c>
      <c r="F108" s="69"/>
      <c r="G108" s="69"/>
      <c r="H108" s="69"/>
      <c r="I108" s="18">
        <f>MAX(L3:L33)</f>
        <v>1039</v>
      </c>
      <c r="J108" s="69" t="s">
        <v>49</v>
      </c>
      <c r="K108" s="69"/>
      <c r="L108" s="19"/>
    </row>
    <row r="109" spans="1:12" ht="30" customHeight="1">
      <c r="A109" s="69" t="s">
        <v>40</v>
      </c>
      <c r="B109" s="69"/>
      <c r="C109" s="69"/>
      <c r="D109" s="18">
        <f>MIN(P3:P33)</f>
        <v>-3</v>
      </c>
      <c r="E109" s="69" t="s">
        <v>44</v>
      </c>
      <c r="F109" s="69"/>
      <c r="G109" s="69"/>
      <c r="H109" s="69"/>
      <c r="I109" s="18">
        <f>MIN(L3:L33)</f>
        <v>996</v>
      </c>
      <c r="J109" s="69"/>
      <c r="K109" s="69"/>
      <c r="L109" s="19"/>
    </row>
  </sheetData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6"/>
      <c r="H1" s="67"/>
      <c r="I1" s="57" t="s">
        <v>1</v>
      </c>
      <c r="J1" s="58"/>
      <c r="K1" s="62" t="s">
        <v>8</v>
      </c>
      <c r="L1" s="60" t="s">
        <v>10</v>
      </c>
      <c r="M1" s="64" t="s">
        <v>2</v>
      </c>
      <c r="N1" s="52" t="s">
        <v>19</v>
      </c>
      <c r="O1" s="52" t="s">
        <v>20</v>
      </c>
      <c r="P1" s="54" t="s">
        <v>21</v>
      </c>
      <c r="Q1" s="52" t="s">
        <v>14</v>
      </c>
      <c r="R1" s="52" t="s">
        <v>51</v>
      </c>
      <c r="S1" s="54" t="s">
        <v>52</v>
      </c>
      <c r="T1" s="50" t="s">
        <v>53</v>
      </c>
    </row>
    <row r="2" spans="1:20" ht="42" customHeight="1">
      <c r="A2" s="22" t="s">
        <v>427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3"/>
      <c r="L2" s="61"/>
      <c r="M2" s="65"/>
      <c r="N2" s="68"/>
      <c r="O2" s="68"/>
      <c r="P2" s="59"/>
      <c r="Q2" s="56"/>
      <c r="R2" s="53"/>
      <c r="S2" s="55"/>
      <c r="T2" s="51"/>
    </row>
    <row r="3" spans="1:20" ht="42" customHeight="1">
      <c r="A3" s="23">
        <v>43374</v>
      </c>
      <c r="B3" s="13">
        <v>3</v>
      </c>
      <c r="C3" s="12">
        <v>11</v>
      </c>
      <c r="D3" s="4" t="s">
        <v>428</v>
      </c>
      <c r="E3" s="10">
        <v>1.5</v>
      </c>
      <c r="F3" s="39">
        <v>3</v>
      </c>
      <c r="G3" s="41" t="s">
        <v>170</v>
      </c>
      <c r="H3" s="15">
        <v>23</v>
      </c>
      <c r="I3" s="4" t="s">
        <v>54</v>
      </c>
      <c r="J3" s="5" t="s">
        <v>61</v>
      </c>
      <c r="K3" s="6"/>
      <c r="L3" s="1">
        <v>1009</v>
      </c>
      <c r="M3" s="7" t="s">
        <v>429</v>
      </c>
      <c r="N3" s="8"/>
      <c r="O3" s="8"/>
      <c r="P3" s="9">
        <v>1</v>
      </c>
      <c r="Q3" s="8">
        <v>87</v>
      </c>
      <c r="R3" s="20">
        <v>98</v>
      </c>
      <c r="S3" s="48" t="s">
        <v>58</v>
      </c>
      <c r="T3" s="24"/>
    </row>
    <row r="4" spans="1:20" ht="42" customHeight="1">
      <c r="A4" s="23">
        <v>43375</v>
      </c>
      <c r="B4" s="13">
        <v>3</v>
      </c>
      <c r="C4" s="12">
        <v>8</v>
      </c>
      <c r="D4" s="4" t="s">
        <v>63</v>
      </c>
      <c r="E4" s="10">
        <v>3.2</v>
      </c>
      <c r="F4" s="39">
        <v>4</v>
      </c>
      <c r="G4" s="41" t="s">
        <v>60</v>
      </c>
      <c r="H4" s="15">
        <v>35</v>
      </c>
      <c r="I4" s="4" t="s">
        <v>61</v>
      </c>
      <c r="J4" s="5" t="s">
        <v>64</v>
      </c>
      <c r="K4" s="6"/>
      <c r="L4" s="1">
        <v>1014</v>
      </c>
      <c r="M4" s="7" t="s">
        <v>430</v>
      </c>
      <c r="N4" s="8"/>
      <c r="O4" s="8">
        <v>0.5</v>
      </c>
      <c r="P4" s="9">
        <v>2</v>
      </c>
      <c r="Q4" s="8">
        <v>84</v>
      </c>
      <c r="R4" s="8">
        <v>92</v>
      </c>
      <c r="S4" s="9" t="s">
        <v>58</v>
      </c>
      <c r="T4" s="25"/>
    </row>
    <row r="5" spans="1:20" ht="42" customHeight="1">
      <c r="A5" s="23">
        <v>43376</v>
      </c>
      <c r="B5" s="13">
        <v>7</v>
      </c>
      <c r="C5" s="12">
        <v>12</v>
      </c>
      <c r="D5" s="4" t="s">
        <v>431</v>
      </c>
      <c r="E5" s="10">
        <v>0.8</v>
      </c>
      <c r="F5" s="39">
        <v>5</v>
      </c>
      <c r="G5" s="41" t="s">
        <v>170</v>
      </c>
      <c r="H5" s="15">
        <v>43</v>
      </c>
      <c r="I5" s="4" t="s">
        <v>61</v>
      </c>
      <c r="J5" s="5" t="s">
        <v>64</v>
      </c>
      <c r="K5" s="6"/>
      <c r="L5" s="1">
        <v>1017</v>
      </c>
      <c r="M5" s="7" t="s">
        <v>432</v>
      </c>
      <c r="N5" s="8"/>
      <c r="O5" s="8">
        <v>2</v>
      </c>
      <c r="P5" s="9">
        <v>5</v>
      </c>
      <c r="Q5" s="8">
        <v>73</v>
      </c>
      <c r="R5" s="8">
        <v>84</v>
      </c>
      <c r="S5" s="9" t="s">
        <v>58</v>
      </c>
      <c r="T5" s="25"/>
    </row>
    <row r="6" spans="1:20" ht="42" customHeight="1">
      <c r="A6" s="23">
        <v>43377</v>
      </c>
      <c r="B6" s="13">
        <v>2</v>
      </c>
      <c r="C6" s="12">
        <v>15</v>
      </c>
      <c r="D6" s="4"/>
      <c r="E6" s="10">
        <v>0</v>
      </c>
      <c r="F6" s="39">
        <v>3</v>
      </c>
      <c r="G6" s="41" t="s">
        <v>82</v>
      </c>
      <c r="H6" s="15">
        <v>20</v>
      </c>
      <c r="I6" s="4" t="s">
        <v>54</v>
      </c>
      <c r="J6" s="5" t="s">
        <v>54</v>
      </c>
      <c r="K6" s="6"/>
      <c r="L6" s="1">
        <v>1026</v>
      </c>
      <c r="M6" s="7" t="s">
        <v>433</v>
      </c>
      <c r="N6" s="8"/>
      <c r="O6" s="8">
        <v>6</v>
      </c>
      <c r="P6" s="9">
        <v>1</v>
      </c>
      <c r="Q6" s="8">
        <v>67</v>
      </c>
      <c r="R6" s="8">
        <v>45</v>
      </c>
      <c r="S6" s="9"/>
      <c r="T6" s="25"/>
    </row>
    <row r="7" spans="1:20" ht="42" customHeight="1">
      <c r="A7" s="23">
        <v>43378</v>
      </c>
      <c r="B7" s="13">
        <v>3</v>
      </c>
      <c r="C7" s="12">
        <v>18</v>
      </c>
      <c r="D7" s="4"/>
      <c r="E7" s="10">
        <v>0</v>
      </c>
      <c r="F7" s="39">
        <v>3</v>
      </c>
      <c r="G7" s="41" t="s">
        <v>154</v>
      </c>
      <c r="H7" s="15">
        <v>22</v>
      </c>
      <c r="I7" s="4" t="s">
        <v>83</v>
      </c>
      <c r="J7" s="5" t="s">
        <v>143</v>
      </c>
      <c r="K7" s="6"/>
      <c r="L7" s="1">
        <v>1020</v>
      </c>
      <c r="M7" s="7" t="s">
        <v>434</v>
      </c>
      <c r="N7" s="8"/>
      <c r="O7" s="8">
        <v>10.5</v>
      </c>
      <c r="P7" s="9">
        <v>1</v>
      </c>
      <c r="Q7" s="8">
        <v>50</v>
      </c>
      <c r="R7" s="8">
        <v>7</v>
      </c>
      <c r="S7" s="9"/>
      <c r="T7" s="25"/>
    </row>
    <row r="8" spans="1:20" ht="42" customHeight="1">
      <c r="A8" s="23">
        <v>43379</v>
      </c>
      <c r="B8" s="13">
        <v>8</v>
      </c>
      <c r="C8" s="12">
        <v>21</v>
      </c>
      <c r="D8" s="4"/>
      <c r="E8" s="10">
        <v>0</v>
      </c>
      <c r="F8" s="39">
        <v>3</v>
      </c>
      <c r="G8" s="41" t="s">
        <v>57</v>
      </c>
      <c r="H8" s="15">
        <v>27</v>
      </c>
      <c r="I8" s="4" t="s">
        <v>54</v>
      </c>
      <c r="J8" s="5" t="s">
        <v>80</v>
      </c>
      <c r="K8" s="6"/>
      <c r="L8" s="1">
        <v>1015</v>
      </c>
      <c r="M8" s="7" t="s">
        <v>435</v>
      </c>
      <c r="N8" s="8"/>
      <c r="O8" s="8">
        <v>8</v>
      </c>
      <c r="P8" s="9">
        <v>5</v>
      </c>
      <c r="Q8" s="8">
        <v>61</v>
      </c>
      <c r="R8" s="8">
        <v>29</v>
      </c>
      <c r="S8" s="9"/>
      <c r="T8" s="25"/>
    </row>
    <row r="9" spans="1:20" ht="42" customHeight="1">
      <c r="A9" s="23">
        <v>43380</v>
      </c>
      <c r="B9" s="13">
        <v>6</v>
      </c>
      <c r="C9" s="12">
        <v>15</v>
      </c>
      <c r="D9" s="4" t="s">
        <v>436</v>
      </c>
      <c r="E9" s="10">
        <v>0.1</v>
      </c>
      <c r="F9" s="39">
        <v>2</v>
      </c>
      <c r="G9" s="41" t="s">
        <v>170</v>
      </c>
      <c r="H9" s="15">
        <v>17</v>
      </c>
      <c r="I9" s="4" t="s">
        <v>54</v>
      </c>
      <c r="J9" s="5" t="s">
        <v>64</v>
      </c>
      <c r="K9" s="6"/>
      <c r="L9" s="1">
        <v>1009</v>
      </c>
      <c r="M9" s="7" t="s">
        <v>437</v>
      </c>
      <c r="N9" s="8"/>
      <c r="O9" s="8">
        <v>1</v>
      </c>
      <c r="P9" s="9">
        <v>4</v>
      </c>
      <c r="Q9" s="8">
        <v>79</v>
      </c>
      <c r="R9" s="8">
        <v>92</v>
      </c>
      <c r="S9" s="9"/>
      <c r="T9" s="25"/>
    </row>
    <row r="10" spans="1:20" ht="42" customHeight="1">
      <c r="A10" s="23">
        <v>43381</v>
      </c>
      <c r="B10" s="13">
        <v>6</v>
      </c>
      <c r="C10" s="12">
        <v>18</v>
      </c>
      <c r="D10" s="4"/>
      <c r="E10" s="10">
        <v>0</v>
      </c>
      <c r="F10" s="39">
        <v>1</v>
      </c>
      <c r="G10" s="41" t="s">
        <v>57</v>
      </c>
      <c r="H10" s="15">
        <v>9</v>
      </c>
      <c r="I10" s="4" t="s">
        <v>54</v>
      </c>
      <c r="J10" s="5" t="s">
        <v>54</v>
      </c>
      <c r="K10" s="6"/>
      <c r="L10" s="1">
        <v>1022</v>
      </c>
      <c r="M10" s="7" t="s">
        <v>438</v>
      </c>
      <c r="N10" s="8"/>
      <c r="O10" s="8">
        <v>6</v>
      </c>
      <c r="P10" s="9">
        <v>4</v>
      </c>
      <c r="Q10" s="8">
        <v>72</v>
      </c>
      <c r="R10" s="8">
        <v>40</v>
      </c>
      <c r="S10" s="9"/>
      <c r="T10" s="25"/>
    </row>
    <row r="11" spans="1:20" ht="42" customHeight="1">
      <c r="A11" s="23">
        <v>43382</v>
      </c>
      <c r="B11" s="13">
        <v>5</v>
      </c>
      <c r="C11" s="12">
        <v>21</v>
      </c>
      <c r="D11" s="4"/>
      <c r="E11" s="10">
        <v>0</v>
      </c>
      <c r="F11" s="39">
        <v>2</v>
      </c>
      <c r="G11" s="41" t="s">
        <v>57</v>
      </c>
      <c r="H11" s="15">
        <v>12</v>
      </c>
      <c r="I11" s="4" t="s">
        <v>83</v>
      </c>
      <c r="J11" s="5" t="s">
        <v>439</v>
      </c>
      <c r="K11" s="6"/>
      <c r="L11" s="1">
        <v>1023</v>
      </c>
      <c r="M11" s="7" t="s">
        <v>440</v>
      </c>
      <c r="N11" s="8"/>
      <c r="O11" s="8">
        <v>9.5</v>
      </c>
      <c r="P11" s="9">
        <v>4</v>
      </c>
      <c r="Q11" s="8">
        <v>62</v>
      </c>
      <c r="R11" s="8">
        <v>17</v>
      </c>
      <c r="S11" s="9"/>
      <c r="T11" s="25"/>
    </row>
    <row r="12" spans="1:20" ht="42" customHeight="1">
      <c r="A12" s="23">
        <v>43383</v>
      </c>
      <c r="B12" s="13">
        <v>5</v>
      </c>
      <c r="C12" s="12">
        <v>20</v>
      </c>
      <c r="D12" s="4"/>
      <c r="E12" s="10">
        <v>0</v>
      </c>
      <c r="F12" s="39">
        <v>4</v>
      </c>
      <c r="G12" s="41" t="s">
        <v>57</v>
      </c>
      <c r="H12" s="15">
        <v>31</v>
      </c>
      <c r="I12" s="4" t="s">
        <v>83</v>
      </c>
      <c r="J12" s="5" t="s">
        <v>439</v>
      </c>
      <c r="K12" s="6"/>
      <c r="L12" s="1">
        <v>1019</v>
      </c>
      <c r="M12" s="7" t="s">
        <v>441</v>
      </c>
      <c r="N12" s="8"/>
      <c r="O12" s="8">
        <v>10</v>
      </c>
      <c r="P12" s="9">
        <v>4</v>
      </c>
      <c r="Q12" s="8">
        <v>59</v>
      </c>
      <c r="R12" s="8">
        <v>15</v>
      </c>
      <c r="S12" s="9"/>
      <c r="T12" s="25"/>
    </row>
    <row r="13" spans="1:20" ht="42" customHeight="1">
      <c r="A13" s="23">
        <v>43384</v>
      </c>
      <c r="B13" s="13">
        <v>12</v>
      </c>
      <c r="C13" s="12">
        <v>21</v>
      </c>
      <c r="D13" s="4"/>
      <c r="E13" s="10">
        <v>0</v>
      </c>
      <c r="F13" s="39">
        <v>5</v>
      </c>
      <c r="G13" s="41" t="s">
        <v>77</v>
      </c>
      <c r="H13" s="15">
        <v>48</v>
      </c>
      <c r="I13" s="4" t="s">
        <v>83</v>
      </c>
      <c r="J13" s="5" t="s">
        <v>143</v>
      </c>
      <c r="K13" s="6"/>
      <c r="L13" s="1">
        <v>1015</v>
      </c>
      <c r="M13" s="7" t="s">
        <v>443</v>
      </c>
      <c r="N13" s="8"/>
      <c r="O13" s="8">
        <v>10.5</v>
      </c>
      <c r="P13" s="9">
        <v>10</v>
      </c>
      <c r="Q13" s="8">
        <v>47</v>
      </c>
      <c r="R13" s="8">
        <v>5</v>
      </c>
      <c r="S13" s="9"/>
      <c r="T13" s="25"/>
    </row>
    <row r="14" spans="1:20" ht="42" customHeight="1">
      <c r="A14" s="23">
        <v>43385</v>
      </c>
      <c r="B14" s="13">
        <v>7</v>
      </c>
      <c r="C14" s="12">
        <v>23</v>
      </c>
      <c r="D14" s="4"/>
      <c r="E14" s="10">
        <v>0</v>
      </c>
      <c r="F14" s="39">
        <v>2</v>
      </c>
      <c r="G14" s="41" t="s">
        <v>57</v>
      </c>
      <c r="H14" s="15">
        <v>18</v>
      </c>
      <c r="I14" s="4" t="s">
        <v>83</v>
      </c>
      <c r="J14" s="5" t="s">
        <v>80</v>
      </c>
      <c r="K14" s="6"/>
      <c r="L14" s="1">
        <v>1023</v>
      </c>
      <c r="M14" s="7" t="s">
        <v>442</v>
      </c>
      <c r="N14" s="8"/>
      <c r="O14" s="8">
        <v>9.5</v>
      </c>
      <c r="P14" s="9">
        <v>6</v>
      </c>
      <c r="Q14" s="8">
        <v>50</v>
      </c>
      <c r="R14" s="8">
        <v>13</v>
      </c>
      <c r="S14" s="9"/>
      <c r="T14" s="25"/>
    </row>
    <row r="15" spans="1:20" ht="42" customHeight="1">
      <c r="A15" s="23">
        <v>43386</v>
      </c>
      <c r="B15" s="13">
        <v>7</v>
      </c>
      <c r="C15" s="12">
        <v>20</v>
      </c>
      <c r="D15" s="4"/>
      <c r="E15" s="10">
        <v>0</v>
      </c>
      <c r="F15" s="39">
        <v>3</v>
      </c>
      <c r="G15" s="41" t="s">
        <v>57</v>
      </c>
      <c r="H15" s="15">
        <v>28</v>
      </c>
      <c r="I15" s="4" t="s">
        <v>83</v>
      </c>
      <c r="J15" s="5" t="s">
        <v>143</v>
      </c>
      <c r="K15" s="6"/>
      <c r="L15" s="1">
        <v>1025</v>
      </c>
      <c r="M15" s="7" t="s">
        <v>444</v>
      </c>
      <c r="N15" s="8"/>
      <c r="O15" s="8">
        <v>10.5</v>
      </c>
      <c r="P15" s="9">
        <v>5</v>
      </c>
      <c r="Q15" s="8">
        <v>45</v>
      </c>
      <c r="R15" s="8">
        <v>2</v>
      </c>
      <c r="S15" s="9"/>
      <c r="T15" s="25"/>
    </row>
    <row r="16" spans="1:20" ht="42" customHeight="1">
      <c r="A16" s="23">
        <v>43387</v>
      </c>
      <c r="B16" s="13">
        <v>11</v>
      </c>
      <c r="C16" s="12">
        <v>20</v>
      </c>
      <c r="D16" s="4"/>
      <c r="E16" s="10">
        <v>0</v>
      </c>
      <c r="F16" s="39">
        <v>4</v>
      </c>
      <c r="G16" s="41" t="s">
        <v>77</v>
      </c>
      <c r="H16" s="15">
        <v>39</v>
      </c>
      <c r="I16" s="4" t="s">
        <v>83</v>
      </c>
      <c r="J16" s="5" t="s">
        <v>143</v>
      </c>
      <c r="K16" s="6"/>
      <c r="L16" s="1">
        <v>1015</v>
      </c>
      <c r="M16" s="7" t="s">
        <v>445</v>
      </c>
      <c r="N16" s="8"/>
      <c r="O16" s="8">
        <v>10.5</v>
      </c>
      <c r="P16" s="9">
        <v>9</v>
      </c>
      <c r="Q16" s="8">
        <v>42</v>
      </c>
      <c r="R16" s="8">
        <v>2</v>
      </c>
      <c r="S16" s="9"/>
      <c r="T16" s="25"/>
    </row>
    <row r="17" spans="1:20" ht="42" customHeight="1">
      <c r="A17" s="23">
        <v>43388</v>
      </c>
      <c r="B17" s="13">
        <v>12</v>
      </c>
      <c r="C17" s="12">
        <v>18</v>
      </c>
      <c r="D17" s="4"/>
      <c r="E17" s="10">
        <v>0</v>
      </c>
      <c r="F17" s="39">
        <v>3</v>
      </c>
      <c r="G17" s="41" t="s">
        <v>57</v>
      </c>
      <c r="H17" s="15">
        <v>19</v>
      </c>
      <c r="I17" s="4" t="s">
        <v>54</v>
      </c>
      <c r="J17" s="5" t="s">
        <v>54</v>
      </c>
      <c r="K17" s="6"/>
      <c r="L17" s="1">
        <v>1015</v>
      </c>
      <c r="M17" s="7" t="s">
        <v>446</v>
      </c>
      <c r="N17" s="8"/>
      <c r="O17" s="8">
        <v>5</v>
      </c>
      <c r="P17" s="9">
        <v>10</v>
      </c>
      <c r="Q17" s="8">
        <v>45</v>
      </c>
      <c r="R17" s="8">
        <v>52</v>
      </c>
      <c r="S17" s="9"/>
      <c r="T17" s="25"/>
    </row>
    <row r="18" spans="1:20" ht="42" customHeight="1">
      <c r="A18" s="23">
        <v>43389</v>
      </c>
      <c r="B18" s="13">
        <v>7</v>
      </c>
      <c r="C18" s="12">
        <v>20</v>
      </c>
      <c r="D18" s="4"/>
      <c r="E18" s="47">
        <v>0</v>
      </c>
      <c r="F18" s="39">
        <v>2</v>
      </c>
      <c r="G18" s="41" t="s">
        <v>57</v>
      </c>
      <c r="H18" s="15">
        <v>17</v>
      </c>
      <c r="I18" s="4" t="s">
        <v>54</v>
      </c>
      <c r="J18" s="5" t="s">
        <v>54</v>
      </c>
      <c r="K18" s="6"/>
      <c r="L18" s="1">
        <v>1018</v>
      </c>
      <c r="M18" s="7" t="s">
        <v>447</v>
      </c>
      <c r="N18" s="8"/>
      <c r="O18" s="8">
        <v>5</v>
      </c>
      <c r="P18" s="9">
        <v>5</v>
      </c>
      <c r="Q18" s="8">
        <v>42</v>
      </c>
      <c r="R18" s="8">
        <v>48</v>
      </c>
      <c r="S18" s="9"/>
      <c r="T18" s="25"/>
    </row>
    <row r="19" spans="1:20" ht="42" customHeight="1">
      <c r="A19" s="23">
        <v>43390</v>
      </c>
      <c r="B19" s="13">
        <v>5</v>
      </c>
      <c r="C19" s="12">
        <v>20</v>
      </c>
      <c r="D19" s="4"/>
      <c r="E19" s="10">
        <v>0</v>
      </c>
      <c r="F19" s="39">
        <v>2</v>
      </c>
      <c r="G19" s="41" t="s">
        <v>60</v>
      </c>
      <c r="H19" s="15">
        <v>15</v>
      </c>
      <c r="I19" s="4" t="s">
        <v>83</v>
      </c>
      <c r="J19" s="5" t="s">
        <v>143</v>
      </c>
      <c r="K19" s="6"/>
      <c r="L19" s="1">
        <v>1019</v>
      </c>
      <c r="M19" s="7" t="s">
        <v>448</v>
      </c>
      <c r="N19" s="8"/>
      <c r="O19" s="8">
        <v>10</v>
      </c>
      <c r="P19" s="9">
        <v>3</v>
      </c>
      <c r="Q19" s="8">
        <v>44</v>
      </c>
      <c r="R19" s="8">
        <v>4</v>
      </c>
      <c r="S19" s="9"/>
      <c r="T19" s="25"/>
    </row>
    <row r="20" spans="1:20" ht="42" customHeight="1">
      <c r="A20" s="23">
        <v>43391</v>
      </c>
      <c r="B20" s="13">
        <v>5</v>
      </c>
      <c r="C20" s="12">
        <v>17</v>
      </c>
      <c r="D20" s="4"/>
      <c r="E20" s="10">
        <v>0</v>
      </c>
      <c r="F20" s="39">
        <v>2</v>
      </c>
      <c r="G20" s="41" t="s">
        <v>170</v>
      </c>
      <c r="H20" s="15">
        <v>17</v>
      </c>
      <c r="I20" s="4" t="s">
        <v>54</v>
      </c>
      <c r="J20" s="5" t="s">
        <v>54</v>
      </c>
      <c r="K20" s="6"/>
      <c r="L20" s="1">
        <v>1021</v>
      </c>
      <c r="M20" s="7" t="s">
        <v>449</v>
      </c>
      <c r="N20" s="8"/>
      <c r="O20" s="8">
        <v>6</v>
      </c>
      <c r="P20" s="9">
        <v>4</v>
      </c>
      <c r="Q20" s="8">
        <v>76</v>
      </c>
      <c r="R20" s="8">
        <v>42</v>
      </c>
      <c r="S20" s="9"/>
      <c r="T20" s="25"/>
    </row>
    <row r="21" spans="1:20" ht="42" customHeight="1">
      <c r="A21" s="23">
        <v>43392</v>
      </c>
      <c r="B21" s="13">
        <v>9</v>
      </c>
      <c r="C21" s="12">
        <v>10</v>
      </c>
      <c r="D21" s="4" t="s">
        <v>450</v>
      </c>
      <c r="E21" s="10">
        <v>1.2</v>
      </c>
      <c r="F21" s="39">
        <v>1</v>
      </c>
      <c r="G21" s="41" t="s">
        <v>170</v>
      </c>
      <c r="H21" s="15">
        <v>9</v>
      </c>
      <c r="I21" s="4" t="s">
        <v>61</v>
      </c>
      <c r="J21" s="5" t="s">
        <v>85</v>
      </c>
      <c r="K21" s="6"/>
      <c r="L21" s="1">
        <v>1022</v>
      </c>
      <c r="M21" s="7" t="s">
        <v>451</v>
      </c>
      <c r="N21" s="8"/>
      <c r="O21" s="8"/>
      <c r="P21" s="9">
        <v>8</v>
      </c>
      <c r="Q21" s="8">
        <v>98</v>
      </c>
      <c r="R21" s="8">
        <v>100</v>
      </c>
      <c r="S21" s="9" t="s">
        <v>58</v>
      </c>
      <c r="T21" s="25"/>
    </row>
    <row r="22" spans="1:20" ht="42" customHeight="1">
      <c r="A22" s="23">
        <v>43393</v>
      </c>
      <c r="B22" s="13">
        <v>6</v>
      </c>
      <c r="C22" s="12">
        <v>12</v>
      </c>
      <c r="D22" s="4"/>
      <c r="E22" s="10">
        <v>0</v>
      </c>
      <c r="F22" s="39">
        <v>2</v>
      </c>
      <c r="G22" s="41" t="s">
        <v>207</v>
      </c>
      <c r="H22" s="15">
        <v>17</v>
      </c>
      <c r="I22" s="4" t="s">
        <v>61</v>
      </c>
      <c r="J22" s="5" t="s">
        <v>64</v>
      </c>
      <c r="K22" s="6"/>
      <c r="L22" s="1">
        <v>1028</v>
      </c>
      <c r="M22" s="7" t="s">
        <v>452</v>
      </c>
      <c r="N22" s="8"/>
      <c r="O22" s="8">
        <v>3</v>
      </c>
      <c r="P22" s="9">
        <v>3</v>
      </c>
      <c r="Q22" s="8">
        <v>82</v>
      </c>
      <c r="R22" s="8">
        <v>72</v>
      </c>
      <c r="S22" s="9"/>
      <c r="T22" s="25"/>
    </row>
    <row r="23" spans="1:20" ht="42" customHeight="1">
      <c r="A23" s="23">
        <v>43394</v>
      </c>
      <c r="B23" s="13">
        <v>1</v>
      </c>
      <c r="C23" s="12">
        <v>13</v>
      </c>
      <c r="D23" s="4"/>
      <c r="E23" s="10">
        <v>0</v>
      </c>
      <c r="F23" s="39">
        <v>2</v>
      </c>
      <c r="G23" s="41" t="s">
        <v>170</v>
      </c>
      <c r="H23" s="15">
        <v>17</v>
      </c>
      <c r="I23" s="4" t="s">
        <v>54</v>
      </c>
      <c r="J23" s="5" t="s">
        <v>54</v>
      </c>
      <c r="K23" s="6"/>
      <c r="L23" s="1">
        <v>1029</v>
      </c>
      <c r="M23" s="7" t="s">
        <v>453</v>
      </c>
      <c r="N23" s="8"/>
      <c r="O23" s="8">
        <v>4</v>
      </c>
      <c r="P23" s="9">
        <v>0</v>
      </c>
      <c r="Q23" s="8">
        <v>76</v>
      </c>
      <c r="R23" s="8">
        <v>63</v>
      </c>
      <c r="S23" s="9"/>
      <c r="T23" s="25"/>
    </row>
    <row r="24" spans="1:20" ht="42" customHeight="1">
      <c r="A24" s="23">
        <v>43395</v>
      </c>
      <c r="B24" s="13">
        <v>0</v>
      </c>
      <c r="C24" s="12">
        <v>12</v>
      </c>
      <c r="D24" s="4" t="s">
        <v>454</v>
      </c>
      <c r="E24" s="10">
        <v>2.5</v>
      </c>
      <c r="F24" s="39">
        <v>3</v>
      </c>
      <c r="G24" s="41" t="s">
        <v>170</v>
      </c>
      <c r="H24" s="15">
        <v>23</v>
      </c>
      <c r="I24" s="4" t="s">
        <v>83</v>
      </c>
      <c r="J24" s="5" t="s">
        <v>64</v>
      </c>
      <c r="K24" s="6"/>
      <c r="L24" s="1">
        <v>1029</v>
      </c>
      <c r="M24" s="7" t="s">
        <v>455</v>
      </c>
      <c r="N24" s="8"/>
      <c r="O24" s="8">
        <v>2</v>
      </c>
      <c r="P24" s="9">
        <v>-2</v>
      </c>
      <c r="Q24" s="8">
        <v>75</v>
      </c>
      <c r="R24" s="8">
        <v>81</v>
      </c>
      <c r="S24" s="9" t="s">
        <v>58</v>
      </c>
      <c r="T24" s="25"/>
    </row>
    <row r="25" spans="1:20" ht="42" customHeight="1">
      <c r="A25" s="23">
        <v>43396</v>
      </c>
      <c r="B25" s="13">
        <v>3</v>
      </c>
      <c r="C25" s="12">
        <v>8</v>
      </c>
      <c r="D25" s="4" t="s">
        <v>456</v>
      </c>
      <c r="E25" s="10">
        <v>8.4</v>
      </c>
      <c r="F25" s="39">
        <v>6</v>
      </c>
      <c r="G25" s="41" t="s">
        <v>82</v>
      </c>
      <c r="H25" s="15">
        <v>51</v>
      </c>
      <c r="I25" s="4" t="s">
        <v>54</v>
      </c>
      <c r="J25" s="5" t="s">
        <v>61</v>
      </c>
      <c r="K25" s="6"/>
      <c r="L25" s="1">
        <v>1009</v>
      </c>
      <c r="M25" s="7" t="s">
        <v>457</v>
      </c>
      <c r="N25" s="8"/>
      <c r="O25" s="8"/>
      <c r="P25" s="9">
        <v>2</v>
      </c>
      <c r="Q25" s="8">
        <v>92</v>
      </c>
      <c r="R25" s="8">
        <v>98</v>
      </c>
      <c r="S25" s="9" t="s">
        <v>58</v>
      </c>
      <c r="T25" s="25"/>
    </row>
    <row r="26" spans="1:20" ht="42" customHeight="1">
      <c r="A26" s="23">
        <v>43397</v>
      </c>
      <c r="B26" s="13">
        <v>6</v>
      </c>
      <c r="C26" s="12">
        <v>9</v>
      </c>
      <c r="D26" s="4" t="s">
        <v>458</v>
      </c>
      <c r="E26" s="10">
        <v>26.5</v>
      </c>
      <c r="F26" s="39">
        <v>4</v>
      </c>
      <c r="G26" s="41" t="s">
        <v>74</v>
      </c>
      <c r="H26" s="15">
        <v>39</v>
      </c>
      <c r="I26" s="4" t="s">
        <v>61</v>
      </c>
      <c r="J26" s="5" t="s">
        <v>64</v>
      </c>
      <c r="K26" s="6"/>
      <c r="L26" s="1">
        <v>1008</v>
      </c>
      <c r="M26" s="7" t="s">
        <v>459</v>
      </c>
      <c r="N26" s="8"/>
      <c r="O26" s="8">
        <v>1</v>
      </c>
      <c r="P26" s="9">
        <v>3</v>
      </c>
      <c r="Q26" s="8">
        <v>83</v>
      </c>
      <c r="R26" s="8">
        <v>90</v>
      </c>
      <c r="S26" s="9" t="s">
        <v>58</v>
      </c>
      <c r="T26" s="25"/>
    </row>
    <row r="27" spans="1:20" ht="42" customHeight="1">
      <c r="A27" s="23">
        <v>43398</v>
      </c>
      <c r="B27" s="13">
        <v>7</v>
      </c>
      <c r="C27" s="12">
        <v>11</v>
      </c>
      <c r="D27" s="4" t="s">
        <v>63</v>
      </c>
      <c r="E27" s="10">
        <v>4.1</v>
      </c>
      <c r="F27" s="39">
        <v>5</v>
      </c>
      <c r="G27" s="41" t="s">
        <v>170</v>
      </c>
      <c r="H27" s="15">
        <v>42</v>
      </c>
      <c r="I27" s="4" t="s">
        <v>54</v>
      </c>
      <c r="J27" s="5" t="s">
        <v>61</v>
      </c>
      <c r="K27" s="6"/>
      <c r="L27" s="1">
        <v>1012</v>
      </c>
      <c r="M27" s="7" t="s">
        <v>460</v>
      </c>
      <c r="N27" s="8"/>
      <c r="O27" s="8"/>
      <c r="P27" s="9">
        <v>5</v>
      </c>
      <c r="Q27" s="8">
        <v>89</v>
      </c>
      <c r="R27" s="8">
        <v>97</v>
      </c>
      <c r="S27" s="9" t="s">
        <v>58</v>
      </c>
      <c r="T27" s="25"/>
    </row>
    <row r="28" spans="1:20" ht="42" customHeight="1">
      <c r="A28" s="23">
        <v>43399</v>
      </c>
      <c r="B28" s="13">
        <v>5</v>
      </c>
      <c r="C28" s="12">
        <v>10</v>
      </c>
      <c r="D28" s="4" t="s">
        <v>201</v>
      </c>
      <c r="E28" s="10">
        <v>2.8</v>
      </c>
      <c r="F28" s="39">
        <v>4</v>
      </c>
      <c r="G28" s="41" t="s">
        <v>60</v>
      </c>
      <c r="H28" s="15">
        <v>32</v>
      </c>
      <c r="I28" s="4" t="s">
        <v>61</v>
      </c>
      <c r="J28" s="5" t="s">
        <v>54</v>
      </c>
      <c r="K28" s="6"/>
      <c r="L28" s="1">
        <v>1007</v>
      </c>
      <c r="M28" s="7" t="s">
        <v>461</v>
      </c>
      <c r="N28" s="8"/>
      <c r="O28" s="8">
        <v>2.5</v>
      </c>
      <c r="P28" s="9">
        <v>4</v>
      </c>
      <c r="Q28" s="8">
        <v>78</v>
      </c>
      <c r="R28" s="8">
        <v>71</v>
      </c>
      <c r="S28" s="9" t="s">
        <v>58</v>
      </c>
      <c r="T28" s="25"/>
    </row>
    <row r="29" spans="1:20" ht="42" customHeight="1">
      <c r="A29" s="23">
        <v>43400</v>
      </c>
      <c r="B29" s="13">
        <v>3</v>
      </c>
      <c r="C29" s="12">
        <v>7</v>
      </c>
      <c r="D29" s="4"/>
      <c r="E29" s="10">
        <v>0</v>
      </c>
      <c r="F29" s="39">
        <v>3</v>
      </c>
      <c r="G29" s="41" t="s">
        <v>82</v>
      </c>
      <c r="H29" s="15">
        <v>22</v>
      </c>
      <c r="I29" s="4" t="s">
        <v>61</v>
      </c>
      <c r="J29" s="5" t="s">
        <v>61</v>
      </c>
      <c r="K29" s="6"/>
      <c r="L29" s="1">
        <v>1002</v>
      </c>
      <c r="M29" s="7" t="s">
        <v>462</v>
      </c>
      <c r="N29" s="8"/>
      <c r="O29" s="8"/>
      <c r="P29" s="9">
        <v>1</v>
      </c>
      <c r="Q29" s="8">
        <v>82</v>
      </c>
      <c r="R29" s="8">
        <v>98</v>
      </c>
      <c r="S29" s="9"/>
      <c r="T29" s="25"/>
    </row>
    <row r="30" spans="1:20" ht="42" customHeight="1">
      <c r="A30" s="23">
        <v>43401</v>
      </c>
      <c r="B30" s="13">
        <v>0</v>
      </c>
      <c r="C30" s="12">
        <v>3</v>
      </c>
      <c r="D30" s="4" t="s">
        <v>463</v>
      </c>
      <c r="E30" s="10">
        <v>5.8</v>
      </c>
      <c r="F30" s="39">
        <v>4</v>
      </c>
      <c r="G30" s="41" t="s">
        <v>74</v>
      </c>
      <c r="H30" s="15">
        <v>33</v>
      </c>
      <c r="I30" s="4" t="s">
        <v>61</v>
      </c>
      <c r="J30" s="5" t="s">
        <v>61</v>
      </c>
      <c r="K30" s="6"/>
      <c r="L30" s="1">
        <v>1010</v>
      </c>
      <c r="M30" s="7" t="s">
        <v>465</v>
      </c>
      <c r="N30" s="8"/>
      <c r="O30" s="8"/>
      <c r="P30" s="9">
        <v>-1</v>
      </c>
      <c r="Q30" s="8">
        <v>97</v>
      </c>
      <c r="R30" s="8">
        <v>100</v>
      </c>
      <c r="S30" s="9" t="s">
        <v>57</v>
      </c>
      <c r="T30" s="25" t="s">
        <v>66</v>
      </c>
    </row>
    <row r="31" spans="1:20" ht="42" customHeight="1">
      <c r="A31" s="23">
        <v>43402</v>
      </c>
      <c r="B31" s="13">
        <v>0</v>
      </c>
      <c r="C31" s="12">
        <v>7</v>
      </c>
      <c r="D31" s="4" t="s">
        <v>464</v>
      </c>
      <c r="E31" s="10">
        <v>1.7</v>
      </c>
      <c r="F31" s="39">
        <v>3</v>
      </c>
      <c r="G31" s="41" t="s">
        <v>74</v>
      </c>
      <c r="H31" s="15">
        <v>22</v>
      </c>
      <c r="I31" s="4" t="s">
        <v>61</v>
      </c>
      <c r="J31" s="5" t="s">
        <v>61</v>
      </c>
      <c r="K31" s="6"/>
      <c r="L31" s="1">
        <v>1008</v>
      </c>
      <c r="M31" s="7" t="s">
        <v>467</v>
      </c>
      <c r="N31" s="8"/>
      <c r="O31" s="8"/>
      <c r="P31" s="9">
        <v>0</v>
      </c>
      <c r="Q31" s="8">
        <v>98</v>
      </c>
      <c r="R31" s="8">
        <v>100</v>
      </c>
      <c r="S31" s="9" t="s">
        <v>58</v>
      </c>
      <c r="T31" s="25"/>
    </row>
    <row r="32" spans="1:20" ht="42" customHeight="1">
      <c r="A32" s="23">
        <v>43403</v>
      </c>
      <c r="B32" s="13">
        <v>6</v>
      </c>
      <c r="C32" s="12">
        <v>16</v>
      </c>
      <c r="D32" s="4" t="s">
        <v>466</v>
      </c>
      <c r="E32" s="10">
        <v>1</v>
      </c>
      <c r="F32" s="39">
        <v>6</v>
      </c>
      <c r="G32" s="41" t="s">
        <v>57</v>
      </c>
      <c r="H32" s="15">
        <v>58</v>
      </c>
      <c r="I32" s="4" t="s">
        <v>54</v>
      </c>
      <c r="J32" s="5" t="s">
        <v>54</v>
      </c>
      <c r="K32" s="6"/>
      <c r="L32" s="1">
        <v>998</v>
      </c>
      <c r="M32" s="7" t="s">
        <v>468</v>
      </c>
      <c r="N32" s="8"/>
      <c r="O32" s="8">
        <v>6</v>
      </c>
      <c r="P32" s="9">
        <v>6</v>
      </c>
      <c r="Q32" s="8">
        <v>69</v>
      </c>
      <c r="R32" s="8">
        <v>46</v>
      </c>
      <c r="S32" s="9" t="s">
        <v>58</v>
      </c>
      <c r="T32" s="25"/>
    </row>
    <row r="33" spans="1:20" ht="42" customHeight="1">
      <c r="A33" s="26">
        <v>43404</v>
      </c>
      <c r="B33" s="27">
        <v>1</v>
      </c>
      <c r="C33" s="28">
        <v>13</v>
      </c>
      <c r="D33" s="29"/>
      <c r="E33" s="30">
        <v>0</v>
      </c>
      <c r="F33" s="40">
        <v>3</v>
      </c>
      <c r="G33" s="42" t="s">
        <v>469</v>
      </c>
      <c r="H33" s="31">
        <v>27</v>
      </c>
      <c r="I33" s="29" t="s">
        <v>83</v>
      </c>
      <c r="J33" s="32" t="s">
        <v>80</v>
      </c>
      <c r="K33" s="33"/>
      <c r="L33" s="34">
        <v>1018</v>
      </c>
      <c r="M33" s="35" t="s">
        <v>470</v>
      </c>
      <c r="N33" s="36"/>
      <c r="O33" s="36">
        <v>8</v>
      </c>
      <c r="P33" s="37">
        <v>1</v>
      </c>
      <c r="Q33" s="36">
        <v>53</v>
      </c>
      <c r="R33" s="36">
        <v>28</v>
      </c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9" t="s">
        <v>22</v>
      </c>
      <c r="B100" s="69"/>
      <c r="C100" s="69"/>
      <c r="D100" s="16">
        <f>AVERAGE(B3:B33,C3:C33)</f>
        <v>9.838709677419354</v>
      </c>
      <c r="E100" s="69" t="s">
        <v>31</v>
      </c>
      <c r="F100" s="69"/>
      <c r="G100" s="69"/>
      <c r="H100" s="69"/>
      <c r="I100" s="17">
        <f>SUM(E3:E33)</f>
        <v>59.6</v>
      </c>
      <c r="J100" s="69" t="s">
        <v>38</v>
      </c>
      <c r="K100" s="69"/>
      <c r="L100" s="18">
        <f>SUM(O3:O33)</f>
        <v>147</v>
      </c>
    </row>
    <row r="101" spans="1:12" ht="30" customHeight="1">
      <c r="A101" s="69" t="s">
        <v>27</v>
      </c>
      <c r="B101" s="69"/>
      <c r="C101" s="69"/>
      <c r="D101" s="16">
        <f>AVERAGE(B3:B33)</f>
        <v>5.193548387096774</v>
      </c>
      <c r="E101" s="69" t="s">
        <v>32</v>
      </c>
      <c r="F101" s="69"/>
      <c r="G101" s="69"/>
      <c r="H101" s="69"/>
      <c r="I101" s="17">
        <f>AVERAGE(E3:E33)</f>
        <v>1.9225806451612903</v>
      </c>
      <c r="J101" s="69" t="s">
        <v>39</v>
      </c>
      <c r="K101" s="69"/>
      <c r="L101" s="18">
        <f>COUNTIF(R3:R33,"&lt;31")</f>
        <v>10</v>
      </c>
    </row>
    <row r="102" spans="1:12" ht="30" customHeight="1">
      <c r="A102" s="69" t="s">
        <v>28</v>
      </c>
      <c r="B102" s="69"/>
      <c r="C102" s="69"/>
      <c r="D102" s="16">
        <f>AVERAGE(C3:C33)</f>
        <v>14.483870967741936</v>
      </c>
      <c r="E102" s="69" t="s">
        <v>33</v>
      </c>
      <c r="F102" s="69"/>
      <c r="G102" s="69"/>
      <c r="H102" s="69"/>
      <c r="I102" s="17">
        <f>MAX(E3:E33)</f>
        <v>26.5</v>
      </c>
      <c r="J102" s="69" t="s">
        <v>41</v>
      </c>
      <c r="K102" s="69"/>
      <c r="L102" s="18">
        <f>COUNTIF(C3:C33,"&gt;19")</f>
        <v>9</v>
      </c>
    </row>
    <row r="103" spans="1:12" ht="30" customHeight="1">
      <c r="A103" s="69" t="s">
        <v>23</v>
      </c>
      <c r="B103" s="69"/>
      <c r="C103" s="69"/>
      <c r="D103" s="18">
        <f>MAX(B3:B33,C3:C33)</f>
        <v>23</v>
      </c>
      <c r="E103" s="69" t="s">
        <v>34</v>
      </c>
      <c r="F103" s="69"/>
      <c r="G103" s="69"/>
      <c r="H103" s="69"/>
      <c r="I103" s="18">
        <f>COUNTA(S3:S33)</f>
        <v>12</v>
      </c>
      <c r="J103" s="69" t="s">
        <v>37</v>
      </c>
      <c r="K103" s="69"/>
      <c r="L103" s="18">
        <f>COUNTA(N3:N33)</f>
        <v>0</v>
      </c>
    </row>
    <row r="104" spans="1:12" ht="30" customHeight="1">
      <c r="A104" s="69" t="s">
        <v>24</v>
      </c>
      <c r="B104" s="69"/>
      <c r="C104" s="69"/>
      <c r="D104" s="18">
        <f>MIN(B3:B33,C3:C33)</f>
        <v>0</v>
      </c>
      <c r="E104" s="69" t="s">
        <v>35</v>
      </c>
      <c r="F104" s="69"/>
      <c r="G104" s="69"/>
      <c r="H104" s="69"/>
      <c r="I104" s="18">
        <f>COUNTIF(S3:S33,"R")</f>
        <v>11</v>
      </c>
      <c r="J104" s="69" t="s">
        <v>45</v>
      </c>
      <c r="K104" s="69"/>
      <c r="L104" s="43">
        <f>AVERAGE(F3:F33)</f>
        <v>3.193548387096774</v>
      </c>
    </row>
    <row r="105" spans="1:12" ht="30" customHeight="1">
      <c r="A105" s="69" t="s">
        <v>26</v>
      </c>
      <c r="B105" s="69"/>
      <c r="C105" s="69"/>
      <c r="D105" s="18">
        <f>MAX(B3:B33)</f>
        <v>12</v>
      </c>
      <c r="E105" s="69" t="s">
        <v>36</v>
      </c>
      <c r="F105" s="69"/>
      <c r="G105" s="69"/>
      <c r="H105" s="69"/>
      <c r="I105" s="18">
        <f>COUNTIF(S3:S33,"S")</f>
        <v>1</v>
      </c>
      <c r="J105" s="69" t="s">
        <v>46</v>
      </c>
      <c r="K105" s="69"/>
      <c r="L105" s="43">
        <f>AVERAGE(H3:H33)</f>
        <v>26.838709677419356</v>
      </c>
    </row>
    <row r="106" spans="1:12" ht="30" customHeight="1">
      <c r="A106" s="69" t="s">
        <v>25</v>
      </c>
      <c r="B106" s="69"/>
      <c r="C106" s="69"/>
      <c r="D106" s="18">
        <f>MIN(C3:C33)</f>
        <v>3</v>
      </c>
      <c r="E106" s="69" t="s">
        <v>50</v>
      </c>
      <c r="F106" s="69"/>
      <c r="G106" s="69"/>
      <c r="H106" s="69"/>
      <c r="I106" s="18">
        <f>COUNTIF(F3:F33,"&gt;5")</f>
        <v>2</v>
      </c>
      <c r="J106" s="69" t="s">
        <v>47</v>
      </c>
      <c r="K106" s="69"/>
      <c r="L106" s="19">
        <f>COUNTA(T3:T33)</f>
        <v>1</v>
      </c>
    </row>
    <row r="107" spans="1:12" ht="30" customHeight="1">
      <c r="A107" s="69" t="s">
        <v>29</v>
      </c>
      <c r="B107" s="69"/>
      <c r="C107" s="69"/>
      <c r="D107" s="18">
        <f>COUNTIF(B3:B33,"&lt;1")</f>
        <v>3</v>
      </c>
      <c r="E107" s="69" t="s">
        <v>42</v>
      </c>
      <c r="F107" s="69"/>
      <c r="G107" s="69"/>
      <c r="H107" s="69"/>
      <c r="I107" s="17">
        <f>MAX(H3:H33)</f>
        <v>58</v>
      </c>
      <c r="J107" s="69" t="s">
        <v>48</v>
      </c>
      <c r="K107" s="69"/>
      <c r="L107" s="19">
        <v>55.5</v>
      </c>
    </row>
    <row r="108" spans="1:12" ht="30" customHeight="1">
      <c r="A108" s="69" t="s">
        <v>30</v>
      </c>
      <c r="B108" s="69"/>
      <c r="C108" s="69"/>
      <c r="D108" s="18">
        <f>COUNTIF(C3:C33,"&lt;1")</f>
        <v>0</v>
      </c>
      <c r="E108" s="69" t="s">
        <v>43</v>
      </c>
      <c r="F108" s="69"/>
      <c r="G108" s="69"/>
      <c r="H108" s="69"/>
      <c r="I108" s="18">
        <f>MAX(L3:L33)</f>
        <v>1029</v>
      </c>
      <c r="J108" s="69" t="s">
        <v>49</v>
      </c>
      <c r="K108" s="69"/>
      <c r="L108" s="19">
        <v>4.1</v>
      </c>
    </row>
    <row r="109" spans="1:12" ht="30" customHeight="1">
      <c r="A109" s="69" t="s">
        <v>40</v>
      </c>
      <c r="B109" s="69"/>
      <c r="C109" s="69"/>
      <c r="D109" s="18">
        <f>MIN(P3:P33)</f>
        <v>-2</v>
      </c>
      <c r="E109" s="69" t="s">
        <v>44</v>
      </c>
      <c r="F109" s="69"/>
      <c r="G109" s="69"/>
      <c r="H109" s="69"/>
      <c r="I109" s="18">
        <f>MIN(L3:L33)</f>
        <v>998</v>
      </c>
      <c r="J109" s="69"/>
      <c r="K109" s="69"/>
      <c r="L109" s="19"/>
    </row>
  </sheetData>
  <sheetProtection/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6"/>
      <c r="H1" s="67"/>
      <c r="I1" s="57" t="s">
        <v>1</v>
      </c>
      <c r="J1" s="58"/>
      <c r="K1" s="62" t="s">
        <v>8</v>
      </c>
      <c r="L1" s="60" t="s">
        <v>10</v>
      </c>
      <c r="M1" s="64" t="s">
        <v>2</v>
      </c>
      <c r="N1" s="52" t="s">
        <v>19</v>
      </c>
      <c r="O1" s="52" t="s">
        <v>20</v>
      </c>
      <c r="P1" s="54" t="s">
        <v>21</v>
      </c>
      <c r="Q1" s="52" t="s">
        <v>14</v>
      </c>
      <c r="R1" s="52" t="s">
        <v>51</v>
      </c>
      <c r="S1" s="54" t="s">
        <v>52</v>
      </c>
      <c r="T1" s="50" t="s">
        <v>53</v>
      </c>
    </row>
    <row r="2" spans="1:20" ht="42" customHeight="1">
      <c r="A2" s="22" t="s">
        <v>471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3"/>
      <c r="L2" s="61"/>
      <c r="M2" s="65"/>
      <c r="N2" s="68"/>
      <c r="O2" s="68"/>
      <c r="P2" s="59"/>
      <c r="Q2" s="56"/>
      <c r="R2" s="53"/>
      <c r="S2" s="55"/>
      <c r="T2" s="51"/>
    </row>
    <row r="3" spans="1:20" ht="42" customHeight="1">
      <c r="A3" s="23">
        <v>43405</v>
      </c>
      <c r="B3" s="13">
        <v>1</v>
      </c>
      <c r="C3" s="12">
        <v>12</v>
      </c>
      <c r="D3" s="4"/>
      <c r="E3" s="10">
        <v>0</v>
      </c>
      <c r="F3" s="39">
        <v>3</v>
      </c>
      <c r="G3" s="41" t="s">
        <v>77</v>
      </c>
      <c r="H3" s="15">
        <v>28</v>
      </c>
      <c r="I3" s="4" t="s">
        <v>54</v>
      </c>
      <c r="J3" s="5" t="s">
        <v>64</v>
      </c>
      <c r="K3" s="6"/>
      <c r="L3" s="1">
        <v>1016</v>
      </c>
      <c r="M3" s="7" t="s">
        <v>472</v>
      </c>
      <c r="N3" s="8"/>
      <c r="O3" s="8">
        <v>2.5</v>
      </c>
      <c r="P3" s="9">
        <v>1</v>
      </c>
      <c r="Q3" s="8">
        <v>78</v>
      </c>
      <c r="R3" s="20">
        <v>82</v>
      </c>
      <c r="S3" s="48"/>
      <c r="T3" s="24"/>
    </row>
    <row r="4" spans="1:20" ht="42" customHeight="1">
      <c r="A4" s="23">
        <v>43406</v>
      </c>
      <c r="B4" s="13">
        <v>4</v>
      </c>
      <c r="C4" s="12">
        <v>12</v>
      </c>
      <c r="D4" s="4"/>
      <c r="E4" s="10">
        <v>0</v>
      </c>
      <c r="F4" s="39">
        <v>3</v>
      </c>
      <c r="G4" s="41" t="s">
        <v>154</v>
      </c>
      <c r="H4" s="15">
        <v>29</v>
      </c>
      <c r="I4" s="4" t="s">
        <v>54</v>
      </c>
      <c r="J4" s="5" t="s">
        <v>64</v>
      </c>
      <c r="K4" s="6"/>
      <c r="L4" s="1">
        <v>1019</v>
      </c>
      <c r="M4" s="7" t="s">
        <v>473</v>
      </c>
      <c r="N4" s="8"/>
      <c r="O4" s="8">
        <v>1.5</v>
      </c>
      <c r="P4" s="9">
        <v>3</v>
      </c>
      <c r="Q4" s="8">
        <v>84</v>
      </c>
      <c r="R4" s="8">
        <v>79</v>
      </c>
      <c r="S4" s="9"/>
      <c r="T4" s="25"/>
    </row>
    <row r="5" spans="1:20" ht="42" customHeight="1">
      <c r="A5" s="23">
        <v>43407</v>
      </c>
      <c r="B5" s="13">
        <v>6</v>
      </c>
      <c r="C5" s="12">
        <v>9</v>
      </c>
      <c r="D5" s="4" t="s">
        <v>474</v>
      </c>
      <c r="E5" s="10">
        <v>0</v>
      </c>
      <c r="F5" s="39">
        <v>2</v>
      </c>
      <c r="G5" s="41" t="s">
        <v>60</v>
      </c>
      <c r="H5" s="15">
        <v>18</v>
      </c>
      <c r="I5" s="4" t="s">
        <v>61</v>
      </c>
      <c r="J5" s="5" t="s">
        <v>85</v>
      </c>
      <c r="K5" s="6"/>
      <c r="L5" s="1">
        <v>1028</v>
      </c>
      <c r="M5" s="7" t="s">
        <v>475</v>
      </c>
      <c r="N5" s="8"/>
      <c r="O5" s="8"/>
      <c r="P5" s="9">
        <v>4</v>
      </c>
      <c r="Q5" s="8">
        <v>95</v>
      </c>
      <c r="R5" s="8">
        <v>100</v>
      </c>
      <c r="S5" s="9"/>
      <c r="T5" s="25"/>
    </row>
    <row r="6" spans="1:20" ht="42" customHeight="1">
      <c r="A6" s="23">
        <v>43408</v>
      </c>
      <c r="B6" s="13">
        <v>6</v>
      </c>
      <c r="C6" s="12">
        <v>11</v>
      </c>
      <c r="D6" s="4"/>
      <c r="E6" s="10">
        <v>0</v>
      </c>
      <c r="F6" s="39">
        <v>3</v>
      </c>
      <c r="G6" s="41" t="s">
        <v>77</v>
      </c>
      <c r="H6" s="15">
        <v>23</v>
      </c>
      <c r="I6" s="4" t="s">
        <v>61</v>
      </c>
      <c r="J6" s="5" t="s">
        <v>476</v>
      </c>
      <c r="K6" s="6"/>
      <c r="L6" s="1">
        <v>1018</v>
      </c>
      <c r="M6" s="7" t="s">
        <v>477</v>
      </c>
      <c r="N6" s="8"/>
      <c r="O6" s="8"/>
      <c r="P6" s="9">
        <v>4</v>
      </c>
      <c r="Q6" s="8">
        <v>91</v>
      </c>
      <c r="R6" s="8">
        <v>99</v>
      </c>
      <c r="S6" s="9"/>
      <c r="T6" s="25"/>
    </row>
    <row r="7" spans="1:20" ht="42" customHeight="1">
      <c r="A7" s="23">
        <v>43409</v>
      </c>
      <c r="B7" s="13">
        <v>9</v>
      </c>
      <c r="C7" s="12">
        <v>15</v>
      </c>
      <c r="D7" s="4"/>
      <c r="E7" s="10">
        <v>0</v>
      </c>
      <c r="F7" s="39">
        <v>3</v>
      </c>
      <c r="G7" s="41" t="s">
        <v>57</v>
      </c>
      <c r="H7" s="15">
        <v>29</v>
      </c>
      <c r="I7" s="4" t="s">
        <v>54</v>
      </c>
      <c r="J7" s="5" t="s">
        <v>54</v>
      </c>
      <c r="K7" s="6"/>
      <c r="L7" s="1">
        <v>1010</v>
      </c>
      <c r="M7" s="7" t="s">
        <v>478</v>
      </c>
      <c r="N7" s="8"/>
      <c r="O7" s="8">
        <v>4.5</v>
      </c>
      <c r="P7" s="9">
        <v>6</v>
      </c>
      <c r="Q7" s="8">
        <v>71</v>
      </c>
      <c r="R7" s="8">
        <v>57</v>
      </c>
      <c r="S7" s="9"/>
      <c r="T7" s="25"/>
    </row>
    <row r="8" spans="1:20" ht="42" customHeight="1">
      <c r="A8" s="23">
        <v>43410</v>
      </c>
      <c r="B8" s="13">
        <v>7</v>
      </c>
      <c r="C8" s="12">
        <v>14</v>
      </c>
      <c r="D8" s="4"/>
      <c r="E8" s="10">
        <v>0</v>
      </c>
      <c r="F8" s="39">
        <v>3</v>
      </c>
      <c r="G8" s="41" t="s">
        <v>77</v>
      </c>
      <c r="H8" s="15">
        <v>24</v>
      </c>
      <c r="I8" s="4" t="s">
        <v>54</v>
      </c>
      <c r="J8" s="5" t="s">
        <v>80</v>
      </c>
      <c r="K8" s="6"/>
      <c r="L8" s="1">
        <v>1009</v>
      </c>
      <c r="M8" s="7" t="s">
        <v>479</v>
      </c>
      <c r="N8" s="8"/>
      <c r="O8" s="8">
        <v>8</v>
      </c>
      <c r="P8" s="9">
        <v>4</v>
      </c>
      <c r="Q8" s="8">
        <v>79</v>
      </c>
      <c r="R8" s="8">
        <v>11</v>
      </c>
      <c r="S8" s="9"/>
      <c r="T8" s="25"/>
    </row>
    <row r="9" spans="1:20" ht="42" customHeight="1">
      <c r="A9" s="23">
        <v>43411</v>
      </c>
      <c r="B9" s="13">
        <v>6</v>
      </c>
      <c r="C9" s="12">
        <v>11</v>
      </c>
      <c r="D9" s="4"/>
      <c r="E9" s="10">
        <v>0</v>
      </c>
      <c r="F9" s="39">
        <v>3</v>
      </c>
      <c r="G9" s="41" t="s">
        <v>57</v>
      </c>
      <c r="H9" s="15">
        <v>26</v>
      </c>
      <c r="I9" s="4" t="s">
        <v>83</v>
      </c>
      <c r="J9" s="5" t="s">
        <v>80</v>
      </c>
      <c r="K9" s="6"/>
      <c r="L9" s="1">
        <v>1012</v>
      </c>
      <c r="M9" s="7" t="s">
        <v>480</v>
      </c>
      <c r="N9" s="8"/>
      <c r="O9" s="8">
        <v>6.5</v>
      </c>
      <c r="P9" s="9">
        <v>4</v>
      </c>
      <c r="Q9" s="8">
        <v>89</v>
      </c>
      <c r="R9" s="8">
        <v>28</v>
      </c>
      <c r="S9" s="9"/>
      <c r="T9" s="25"/>
    </row>
    <row r="10" spans="1:20" ht="42" customHeight="1">
      <c r="A10" s="23">
        <v>43412</v>
      </c>
      <c r="B10" s="13">
        <v>4</v>
      </c>
      <c r="C10" s="12">
        <v>13</v>
      </c>
      <c r="D10" s="4" t="s">
        <v>306</v>
      </c>
      <c r="E10" s="10">
        <v>0.8</v>
      </c>
      <c r="F10" s="39">
        <v>2</v>
      </c>
      <c r="G10" s="41" t="s">
        <v>170</v>
      </c>
      <c r="H10" s="15">
        <v>17</v>
      </c>
      <c r="I10" s="4" t="s">
        <v>54</v>
      </c>
      <c r="J10" s="5" t="s">
        <v>64</v>
      </c>
      <c r="K10" s="6"/>
      <c r="L10" s="1">
        <v>1022</v>
      </c>
      <c r="M10" s="7" t="s">
        <v>481</v>
      </c>
      <c r="N10" s="8"/>
      <c r="O10" s="8">
        <v>2.5</v>
      </c>
      <c r="P10" s="9">
        <v>3</v>
      </c>
      <c r="Q10" s="8">
        <v>84</v>
      </c>
      <c r="R10" s="8">
        <v>75</v>
      </c>
      <c r="S10" s="9" t="s">
        <v>58</v>
      </c>
      <c r="T10" s="25"/>
    </row>
    <row r="11" spans="1:20" ht="42" customHeight="1">
      <c r="A11" s="23">
        <v>43413</v>
      </c>
      <c r="B11" s="13">
        <v>3</v>
      </c>
      <c r="C11" s="12">
        <v>8</v>
      </c>
      <c r="D11" s="4"/>
      <c r="E11" s="10">
        <v>0</v>
      </c>
      <c r="F11" s="39">
        <v>2</v>
      </c>
      <c r="G11" s="41" t="s">
        <v>57</v>
      </c>
      <c r="H11" s="15">
        <v>18</v>
      </c>
      <c r="I11" s="4" t="s">
        <v>61</v>
      </c>
      <c r="J11" s="5" t="s">
        <v>61</v>
      </c>
      <c r="K11" s="6"/>
      <c r="L11" s="1">
        <v>1016</v>
      </c>
      <c r="M11" s="7" t="s">
        <v>482</v>
      </c>
      <c r="N11" s="8"/>
      <c r="O11" s="8"/>
      <c r="P11" s="9">
        <v>2</v>
      </c>
      <c r="Q11" s="8">
        <v>94</v>
      </c>
      <c r="R11" s="8">
        <v>98</v>
      </c>
      <c r="S11" s="9"/>
      <c r="T11" s="25"/>
    </row>
    <row r="12" spans="1:20" ht="42" customHeight="1">
      <c r="A12" s="23">
        <v>43414</v>
      </c>
      <c r="B12" s="13">
        <v>1</v>
      </c>
      <c r="C12" s="12">
        <v>10</v>
      </c>
      <c r="D12" s="4"/>
      <c r="E12" s="10">
        <v>0</v>
      </c>
      <c r="F12" s="39">
        <v>3</v>
      </c>
      <c r="G12" s="41" t="s">
        <v>77</v>
      </c>
      <c r="H12" s="15">
        <v>29</v>
      </c>
      <c r="I12" s="4" t="s">
        <v>54</v>
      </c>
      <c r="J12" s="5" t="s">
        <v>54</v>
      </c>
      <c r="K12" s="6"/>
      <c r="L12" s="1">
        <v>1012</v>
      </c>
      <c r="M12" s="7" t="s">
        <v>483</v>
      </c>
      <c r="N12" s="8"/>
      <c r="O12" s="8">
        <v>4.5</v>
      </c>
      <c r="P12" s="9">
        <v>1</v>
      </c>
      <c r="Q12" s="8">
        <v>91</v>
      </c>
      <c r="R12" s="8">
        <v>51</v>
      </c>
      <c r="S12" s="9"/>
      <c r="T12" s="25"/>
    </row>
    <row r="13" spans="1:20" ht="42" customHeight="1">
      <c r="A13" s="23">
        <v>43415</v>
      </c>
      <c r="B13" s="13">
        <v>4</v>
      </c>
      <c r="C13" s="12">
        <v>13</v>
      </c>
      <c r="D13" s="4"/>
      <c r="E13" s="10">
        <v>0</v>
      </c>
      <c r="F13" s="39">
        <v>3</v>
      </c>
      <c r="G13" s="41" t="s">
        <v>154</v>
      </c>
      <c r="H13" s="15">
        <v>28</v>
      </c>
      <c r="I13" s="4" t="s">
        <v>54</v>
      </c>
      <c r="J13" s="5" t="s">
        <v>54</v>
      </c>
      <c r="K13" s="6"/>
      <c r="L13" s="1">
        <v>1014</v>
      </c>
      <c r="M13" s="7" t="s">
        <v>484</v>
      </c>
      <c r="N13" s="8"/>
      <c r="O13" s="8">
        <v>3.5</v>
      </c>
      <c r="P13" s="9">
        <v>3</v>
      </c>
      <c r="Q13" s="8">
        <v>81</v>
      </c>
      <c r="R13" s="8">
        <v>58</v>
      </c>
      <c r="S13" s="9"/>
      <c r="T13" s="25"/>
    </row>
    <row r="14" spans="1:20" ht="42" customHeight="1">
      <c r="A14" s="23">
        <v>43416</v>
      </c>
      <c r="B14" s="13">
        <v>8</v>
      </c>
      <c r="C14" s="12">
        <v>14</v>
      </c>
      <c r="D14" s="4"/>
      <c r="E14" s="10">
        <v>0</v>
      </c>
      <c r="F14" s="39">
        <v>4</v>
      </c>
      <c r="G14" s="41" t="s">
        <v>57</v>
      </c>
      <c r="H14" s="15">
        <v>34</v>
      </c>
      <c r="I14" s="4" t="s">
        <v>54</v>
      </c>
      <c r="J14" s="5" t="s">
        <v>54</v>
      </c>
      <c r="K14" s="6"/>
      <c r="L14" s="1">
        <v>1018</v>
      </c>
      <c r="M14" s="7" t="s">
        <v>485</v>
      </c>
      <c r="N14" s="8"/>
      <c r="O14" s="8">
        <v>6</v>
      </c>
      <c r="P14" s="9">
        <v>5</v>
      </c>
      <c r="Q14" s="8">
        <v>72</v>
      </c>
      <c r="R14" s="8">
        <v>38</v>
      </c>
      <c r="S14" s="9"/>
      <c r="T14" s="25"/>
    </row>
    <row r="15" spans="1:20" ht="42" customHeight="1">
      <c r="A15" s="23">
        <v>43417</v>
      </c>
      <c r="B15" s="13">
        <v>6</v>
      </c>
      <c r="C15" s="12">
        <v>13</v>
      </c>
      <c r="D15" s="4" t="s">
        <v>487</v>
      </c>
      <c r="E15" s="10">
        <v>3.5</v>
      </c>
      <c r="F15" s="39">
        <v>3</v>
      </c>
      <c r="G15" s="41" t="s">
        <v>60</v>
      </c>
      <c r="H15" s="15">
        <v>24</v>
      </c>
      <c r="I15" s="4" t="s">
        <v>54</v>
      </c>
      <c r="J15" s="5" t="s">
        <v>64</v>
      </c>
      <c r="K15" s="6"/>
      <c r="L15" s="1">
        <v>1025</v>
      </c>
      <c r="M15" s="7" t="s">
        <v>486</v>
      </c>
      <c r="N15" s="8"/>
      <c r="O15" s="8">
        <v>1</v>
      </c>
      <c r="P15" s="9">
        <v>5</v>
      </c>
      <c r="Q15" s="8">
        <v>84</v>
      </c>
      <c r="R15" s="8">
        <v>92</v>
      </c>
      <c r="S15" s="9" t="s">
        <v>58</v>
      </c>
      <c r="T15" s="25"/>
    </row>
    <row r="16" spans="1:20" ht="42" customHeight="1">
      <c r="A16" s="23">
        <v>43418</v>
      </c>
      <c r="B16" s="13">
        <v>0</v>
      </c>
      <c r="C16" s="12">
        <v>10</v>
      </c>
      <c r="D16" s="4"/>
      <c r="E16" s="10">
        <v>0</v>
      </c>
      <c r="F16" s="39">
        <v>2</v>
      </c>
      <c r="G16" s="41" t="s">
        <v>60</v>
      </c>
      <c r="H16" s="15">
        <v>14</v>
      </c>
      <c r="I16" s="4" t="s">
        <v>54</v>
      </c>
      <c r="J16" s="5" t="s">
        <v>54</v>
      </c>
      <c r="K16" s="6"/>
      <c r="L16" s="1">
        <v>1030</v>
      </c>
      <c r="M16" s="7" t="s">
        <v>488</v>
      </c>
      <c r="N16" s="8"/>
      <c r="O16" s="8">
        <v>4.5</v>
      </c>
      <c r="P16" s="9">
        <v>0</v>
      </c>
      <c r="Q16" s="8">
        <v>77</v>
      </c>
      <c r="R16" s="8">
        <v>45</v>
      </c>
      <c r="S16" s="9"/>
      <c r="T16" s="25"/>
    </row>
    <row r="17" spans="1:20" ht="42" customHeight="1">
      <c r="A17" s="23">
        <v>43419</v>
      </c>
      <c r="B17" s="13">
        <v>-1</v>
      </c>
      <c r="C17" s="12">
        <v>10</v>
      </c>
      <c r="D17" s="4"/>
      <c r="E17" s="10">
        <v>0</v>
      </c>
      <c r="F17" s="39">
        <v>2</v>
      </c>
      <c r="G17" s="41" t="s">
        <v>77</v>
      </c>
      <c r="H17" s="15">
        <v>19</v>
      </c>
      <c r="I17" s="4" t="s">
        <v>54</v>
      </c>
      <c r="J17" s="5" t="s">
        <v>54</v>
      </c>
      <c r="K17" s="6"/>
      <c r="L17" s="1">
        <v>1028</v>
      </c>
      <c r="M17" s="7" t="s">
        <v>489</v>
      </c>
      <c r="N17" s="8"/>
      <c r="O17" s="8">
        <v>5</v>
      </c>
      <c r="P17" s="9">
        <v>-1</v>
      </c>
      <c r="Q17" s="8">
        <v>75</v>
      </c>
      <c r="R17" s="8">
        <v>38</v>
      </c>
      <c r="S17" s="9"/>
      <c r="T17" s="25"/>
    </row>
    <row r="18" spans="1:20" ht="42" customHeight="1">
      <c r="A18" s="23">
        <v>43420</v>
      </c>
      <c r="B18" s="13">
        <v>0</v>
      </c>
      <c r="C18" s="12">
        <v>7</v>
      </c>
      <c r="D18" s="4"/>
      <c r="E18" s="47">
        <v>0</v>
      </c>
      <c r="F18" s="39">
        <v>3</v>
      </c>
      <c r="G18" s="41" t="s">
        <v>77</v>
      </c>
      <c r="H18" s="15">
        <v>25</v>
      </c>
      <c r="I18" s="4" t="s">
        <v>83</v>
      </c>
      <c r="J18" s="5" t="s">
        <v>143</v>
      </c>
      <c r="K18" s="6"/>
      <c r="L18" s="1">
        <v>1032</v>
      </c>
      <c r="M18" s="7" t="s">
        <v>490</v>
      </c>
      <c r="N18" s="8"/>
      <c r="O18" s="8">
        <v>8</v>
      </c>
      <c r="P18" s="9">
        <v>-1</v>
      </c>
      <c r="Q18" s="8">
        <v>70</v>
      </c>
      <c r="R18" s="8">
        <v>2</v>
      </c>
      <c r="S18" s="9"/>
      <c r="T18" s="25"/>
    </row>
    <row r="19" spans="1:20" ht="42" customHeight="1">
      <c r="A19" s="23">
        <v>43421</v>
      </c>
      <c r="B19" s="13">
        <v>-5</v>
      </c>
      <c r="C19" s="12">
        <v>8</v>
      </c>
      <c r="D19" s="4"/>
      <c r="E19" s="10">
        <v>0</v>
      </c>
      <c r="F19" s="39">
        <v>3</v>
      </c>
      <c r="G19" s="41" t="s">
        <v>119</v>
      </c>
      <c r="H19" s="15">
        <v>21</v>
      </c>
      <c r="I19" s="4" t="s">
        <v>83</v>
      </c>
      <c r="J19" s="5" t="s">
        <v>80</v>
      </c>
      <c r="K19" s="6"/>
      <c r="L19" s="1">
        <v>1034</v>
      </c>
      <c r="M19" s="7" t="s">
        <v>491</v>
      </c>
      <c r="N19" s="8"/>
      <c r="O19" s="8">
        <v>7</v>
      </c>
      <c r="P19" s="9">
        <v>-6</v>
      </c>
      <c r="Q19" s="8">
        <v>51</v>
      </c>
      <c r="R19" s="8">
        <v>16</v>
      </c>
      <c r="S19" s="9"/>
      <c r="T19" s="25"/>
    </row>
    <row r="20" spans="1:20" ht="42" customHeight="1">
      <c r="A20" s="23">
        <v>43422</v>
      </c>
      <c r="B20" s="13">
        <v>-7</v>
      </c>
      <c r="C20" s="12">
        <v>2</v>
      </c>
      <c r="D20" s="4"/>
      <c r="E20" s="10">
        <v>0</v>
      </c>
      <c r="F20" s="39">
        <v>3</v>
      </c>
      <c r="G20" s="41" t="s">
        <v>207</v>
      </c>
      <c r="H20" s="15">
        <v>22</v>
      </c>
      <c r="I20" s="4" t="s">
        <v>83</v>
      </c>
      <c r="J20" s="5" t="s">
        <v>54</v>
      </c>
      <c r="K20" s="6"/>
      <c r="L20" s="1">
        <v>1026</v>
      </c>
      <c r="M20" s="7" t="s">
        <v>492</v>
      </c>
      <c r="N20" s="8"/>
      <c r="O20" s="8">
        <v>3.5</v>
      </c>
      <c r="P20" s="9">
        <v>-9</v>
      </c>
      <c r="Q20" s="8">
        <v>69</v>
      </c>
      <c r="R20" s="8">
        <v>55</v>
      </c>
      <c r="S20" s="9"/>
      <c r="T20" s="25"/>
    </row>
    <row r="21" spans="1:20" ht="42" customHeight="1">
      <c r="A21" s="23">
        <v>43423</v>
      </c>
      <c r="B21" s="13">
        <v>-3</v>
      </c>
      <c r="C21" s="12">
        <v>0</v>
      </c>
      <c r="D21" s="4" t="s">
        <v>493</v>
      </c>
      <c r="E21" s="10">
        <v>1.8</v>
      </c>
      <c r="F21" s="39">
        <v>3</v>
      </c>
      <c r="G21" s="41" t="s">
        <v>119</v>
      </c>
      <c r="H21" s="15">
        <v>29</v>
      </c>
      <c r="I21" s="4" t="s">
        <v>61</v>
      </c>
      <c r="J21" s="5" t="s">
        <v>61</v>
      </c>
      <c r="K21" s="6"/>
      <c r="L21" s="1">
        <v>1020</v>
      </c>
      <c r="M21" s="7" t="s">
        <v>494</v>
      </c>
      <c r="N21" s="8"/>
      <c r="O21" s="8"/>
      <c r="P21" s="9">
        <v>-4</v>
      </c>
      <c r="Q21" s="8">
        <v>87</v>
      </c>
      <c r="R21" s="8">
        <v>99</v>
      </c>
      <c r="S21" s="9" t="s">
        <v>57</v>
      </c>
      <c r="T21" s="25" t="s">
        <v>66</v>
      </c>
    </row>
    <row r="22" spans="1:20" ht="42" customHeight="1">
      <c r="A22" s="23">
        <v>43424</v>
      </c>
      <c r="B22" s="13">
        <v>-2</v>
      </c>
      <c r="C22" s="12">
        <v>1</v>
      </c>
      <c r="D22" s="4" t="s">
        <v>495</v>
      </c>
      <c r="E22" s="10">
        <v>1.7</v>
      </c>
      <c r="F22" s="39">
        <v>4</v>
      </c>
      <c r="G22" s="41" t="s">
        <v>119</v>
      </c>
      <c r="H22" s="15">
        <v>31</v>
      </c>
      <c r="I22" s="4" t="s">
        <v>61</v>
      </c>
      <c r="J22" s="5" t="s">
        <v>61</v>
      </c>
      <c r="K22" s="6"/>
      <c r="L22" s="1">
        <v>1012</v>
      </c>
      <c r="M22" s="7" t="s">
        <v>496</v>
      </c>
      <c r="N22" s="8"/>
      <c r="O22" s="8"/>
      <c r="P22" s="9">
        <v>-3</v>
      </c>
      <c r="Q22" s="8">
        <v>98</v>
      </c>
      <c r="R22" s="8">
        <v>99</v>
      </c>
      <c r="S22" s="9" t="s">
        <v>57</v>
      </c>
      <c r="T22" s="25" t="s">
        <v>66</v>
      </c>
    </row>
    <row r="23" spans="1:20" ht="42" customHeight="1">
      <c r="A23" s="23">
        <v>43425</v>
      </c>
      <c r="B23" s="13">
        <v>-1</v>
      </c>
      <c r="C23" s="12">
        <v>0</v>
      </c>
      <c r="D23" s="4" t="s">
        <v>497</v>
      </c>
      <c r="E23" s="10">
        <v>0.2</v>
      </c>
      <c r="F23" s="39">
        <v>2</v>
      </c>
      <c r="G23" s="41" t="s">
        <v>207</v>
      </c>
      <c r="H23" s="15">
        <v>19</v>
      </c>
      <c r="I23" s="4" t="s">
        <v>61</v>
      </c>
      <c r="J23" s="5" t="s">
        <v>85</v>
      </c>
      <c r="K23" s="6"/>
      <c r="L23" s="1">
        <v>1020</v>
      </c>
      <c r="M23" s="7" t="s">
        <v>498</v>
      </c>
      <c r="N23" s="8"/>
      <c r="O23" s="8"/>
      <c r="P23" s="9">
        <v>-2</v>
      </c>
      <c r="Q23" s="8">
        <v>98</v>
      </c>
      <c r="R23" s="8">
        <v>100</v>
      </c>
      <c r="S23" s="9"/>
      <c r="T23" s="25" t="s">
        <v>66</v>
      </c>
    </row>
    <row r="24" spans="1:20" ht="42" customHeight="1">
      <c r="A24" s="23">
        <v>43426</v>
      </c>
      <c r="B24" s="13">
        <v>-1</v>
      </c>
      <c r="C24" s="12">
        <v>1</v>
      </c>
      <c r="D24" s="4"/>
      <c r="E24" s="10">
        <v>0</v>
      </c>
      <c r="F24" s="39">
        <v>1</v>
      </c>
      <c r="G24" s="41" t="s">
        <v>74</v>
      </c>
      <c r="H24" s="15">
        <v>9</v>
      </c>
      <c r="I24" s="4" t="s">
        <v>61</v>
      </c>
      <c r="J24" s="5" t="s">
        <v>85</v>
      </c>
      <c r="K24" s="6"/>
      <c r="L24" s="1">
        <v>1022</v>
      </c>
      <c r="M24" s="7" t="s">
        <v>499</v>
      </c>
      <c r="N24" s="8"/>
      <c r="O24" s="8"/>
      <c r="P24" s="9">
        <v>-2</v>
      </c>
      <c r="Q24" s="8">
        <v>98</v>
      </c>
      <c r="R24" s="8">
        <v>100</v>
      </c>
      <c r="S24" s="9"/>
      <c r="T24" s="25"/>
    </row>
    <row r="25" spans="1:20" ht="42" customHeight="1">
      <c r="A25" s="23">
        <v>43427</v>
      </c>
      <c r="B25" s="13">
        <v>-1</v>
      </c>
      <c r="C25" s="12">
        <v>4</v>
      </c>
      <c r="D25" s="4"/>
      <c r="E25" s="10">
        <v>0</v>
      </c>
      <c r="F25" s="39">
        <v>3</v>
      </c>
      <c r="G25" s="41" t="s">
        <v>57</v>
      </c>
      <c r="H25" s="15">
        <v>26</v>
      </c>
      <c r="I25" s="4" t="s">
        <v>61</v>
      </c>
      <c r="J25" s="5" t="s">
        <v>54</v>
      </c>
      <c r="K25" s="6"/>
      <c r="L25" s="1">
        <v>1020</v>
      </c>
      <c r="M25" s="7" t="s">
        <v>500</v>
      </c>
      <c r="N25" s="8"/>
      <c r="O25" s="8">
        <v>5</v>
      </c>
      <c r="P25" s="9">
        <v>-1</v>
      </c>
      <c r="Q25" s="8">
        <v>91</v>
      </c>
      <c r="R25" s="8">
        <v>41</v>
      </c>
      <c r="S25" s="9"/>
      <c r="T25" s="25"/>
    </row>
    <row r="26" spans="1:20" ht="42" customHeight="1">
      <c r="A26" s="23">
        <v>43428</v>
      </c>
      <c r="B26" s="13">
        <v>0</v>
      </c>
      <c r="C26" s="12">
        <v>5</v>
      </c>
      <c r="D26" s="4" t="s">
        <v>501</v>
      </c>
      <c r="E26" s="10">
        <v>0.2</v>
      </c>
      <c r="F26" s="39">
        <v>3</v>
      </c>
      <c r="G26" s="41" t="s">
        <v>60</v>
      </c>
      <c r="H26" s="15">
        <v>21</v>
      </c>
      <c r="I26" s="4" t="s">
        <v>54</v>
      </c>
      <c r="J26" s="5" t="s">
        <v>61</v>
      </c>
      <c r="K26" s="6"/>
      <c r="L26" s="1">
        <v>1012</v>
      </c>
      <c r="M26" s="7" t="s">
        <v>134</v>
      </c>
      <c r="N26" s="8"/>
      <c r="O26" s="8"/>
      <c r="P26" s="9">
        <v>0</v>
      </c>
      <c r="Q26" s="8">
        <v>89</v>
      </c>
      <c r="R26" s="8">
        <v>99</v>
      </c>
      <c r="S26" s="9" t="s">
        <v>58</v>
      </c>
      <c r="T26" s="25"/>
    </row>
    <row r="27" spans="1:20" ht="42" customHeight="1">
      <c r="A27" s="23">
        <v>43429</v>
      </c>
      <c r="B27" s="13">
        <v>-2</v>
      </c>
      <c r="C27" s="12">
        <v>8</v>
      </c>
      <c r="D27" s="4"/>
      <c r="E27" s="10">
        <v>0</v>
      </c>
      <c r="F27" s="39">
        <v>2</v>
      </c>
      <c r="G27" s="41" t="s">
        <v>57</v>
      </c>
      <c r="H27" s="15">
        <v>14</v>
      </c>
      <c r="I27" s="4" t="s">
        <v>54</v>
      </c>
      <c r="J27" s="5" t="s">
        <v>54</v>
      </c>
      <c r="K27" s="6"/>
      <c r="L27" s="1">
        <v>1010</v>
      </c>
      <c r="M27" s="7" t="s">
        <v>503</v>
      </c>
      <c r="N27" s="8"/>
      <c r="O27" s="8">
        <v>3</v>
      </c>
      <c r="P27" s="9">
        <v>-4</v>
      </c>
      <c r="Q27" s="8">
        <v>88</v>
      </c>
      <c r="R27" s="8">
        <v>58</v>
      </c>
      <c r="S27" s="9"/>
      <c r="T27" s="25"/>
    </row>
    <row r="28" spans="1:20" ht="42" customHeight="1">
      <c r="A28" s="23">
        <v>43430</v>
      </c>
      <c r="B28" s="13">
        <v>0</v>
      </c>
      <c r="C28" s="12">
        <v>3</v>
      </c>
      <c r="D28" s="4" t="s">
        <v>464</v>
      </c>
      <c r="E28" s="10">
        <v>1</v>
      </c>
      <c r="F28" s="39">
        <v>3</v>
      </c>
      <c r="G28" s="41" t="s">
        <v>74</v>
      </c>
      <c r="H28" s="15">
        <v>26</v>
      </c>
      <c r="I28" s="4" t="s">
        <v>54</v>
      </c>
      <c r="J28" s="5" t="s">
        <v>85</v>
      </c>
      <c r="K28" s="6"/>
      <c r="L28" s="1">
        <v>1008</v>
      </c>
      <c r="M28" s="7" t="s">
        <v>502</v>
      </c>
      <c r="N28" s="8"/>
      <c r="O28" s="8"/>
      <c r="P28" s="9">
        <v>0</v>
      </c>
      <c r="Q28" s="8">
        <v>98</v>
      </c>
      <c r="R28" s="8">
        <v>100</v>
      </c>
      <c r="S28" s="9" t="s">
        <v>58</v>
      </c>
      <c r="T28" s="25"/>
    </row>
    <row r="29" spans="1:20" ht="42" customHeight="1">
      <c r="A29" s="23">
        <v>43431</v>
      </c>
      <c r="B29" s="13">
        <v>-3</v>
      </c>
      <c r="C29" s="12">
        <v>-1</v>
      </c>
      <c r="D29" s="4"/>
      <c r="E29" s="10">
        <v>0</v>
      </c>
      <c r="F29" s="39">
        <v>2</v>
      </c>
      <c r="G29" s="41" t="s">
        <v>74</v>
      </c>
      <c r="H29" s="15">
        <v>13</v>
      </c>
      <c r="I29" s="4" t="s">
        <v>61</v>
      </c>
      <c r="J29" s="5" t="s">
        <v>504</v>
      </c>
      <c r="K29" s="6"/>
      <c r="L29" s="1">
        <v>1022</v>
      </c>
      <c r="M29" s="7" t="s">
        <v>505</v>
      </c>
      <c r="N29" s="8"/>
      <c r="O29" s="8"/>
      <c r="P29" s="9">
        <v>-4</v>
      </c>
      <c r="Q29" s="8">
        <v>86</v>
      </c>
      <c r="R29" s="8">
        <v>100</v>
      </c>
      <c r="S29" s="9"/>
      <c r="T29" s="25"/>
    </row>
    <row r="30" spans="1:20" ht="42" customHeight="1">
      <c r="A30" s="23">
        <v>43432</v>
      </c>
      <c r="B30" s="13">
        <v>-9</v>
      </c>
      <c r="C30" s="12">
        <v>0</v>
      </c>
      <c r="D30" s="4"/>
      <c r="E30" s="10">
        <v>0</v>
      </c>
      <c r="F30" s="39">
        <v>4</v>
      </c>
      <c r="G30" s="41" t="s">
        <v>57</v>
      </c>
      <c r="H30" s="15">
        <v>31</v>
      </c>
      <c r="I30" s="4" t="s">
        <v>83</v>
      </c>
      <c r="J30" s="5" t="s">
        <v>143</v>
      </c>
      <c r="K30" s="6"/>
      <c r="L30" s="1">
        <v>1028</v>
      </c>
      <c r="M30" s="7" t="s">
        <v>506</v>
      </c>
      <c r="N30" s="8"/>
      <c r="O30" s="8">
        <v>7.5</v>
      </c>
      <c r="P30" s="9">
        <v>-11</v>
      </c>
      <c r="Q30" s="8">
        <v>79</v>
      </c>
      <c r="R30" s="8">
        <v>6</v>
      </c>
      <c r="S30" s="9"/>
      <c r="T30" s="25"/>
    </row>
    <row r="31" spans="1:20" ht="42" customHeight="1">
      <c r="A31" s="23">
        <v>43433</v>
      </c>
      <c r="B31" s="13">
        <v>-2</v>
      </c>
      <c r="C31" s="12">
        <v>0</v>
      </c>
      <c r="D31" s="4"/>
      <c r="E31" s="10">
        <v>0</v>
      </c>
      <c r="F31" s="39">
        <v>5</v>
      </c>
      <c r="G31" s="41" t="s">
        <v>77</v>
      </c>
      <c r="H31" s="15">
        <v>45</v>
      </c>
      <c r="I31" s="4" t="s">
        <v>54</v>
      </c>
      <c r="J31" s="5" t="s">
        <v>54</v>
      </c>
      <c r="K31" s="6"/>
      <c r="L31" s="1">
        <v>1022</v>
      </c>
      <c r="M31" s="7" t="s">
        <v>507</v>
      </c>
      <c r="N31" s="8"/>
      <c r="O31" s="8">
        <v>4.5</v>
      </c>
      <c r="P31" s="9">
        <v>-5</v>
      </c>
      <c r="Q31" s="8">
        <v>68</v>
      </c>
      <c r="R31" s="8">
        <v>37</v>
      </c>
      <c r="S31" s="9"/>
      <c r="T31" s="25"/>
    </row>
    <row r="32" spans="1:20" ht="42" customHeight="1">
      <c r="A32" s="23">
        <v>43434</v>
      </c>
      <c r="B32" s="13">
        <v>-5</v>
      </c>
      <c r="C32" s="12">
        <v>0</v>
      </c>
      <c r="D32" s="4" t="s">
        <v>508</v>
      </c>
      <c r="E32" s="10">
        <v>6</v>
      </c>
      <c r="F32" s="39">
        <v>5</v>
      </c>
      <c r="G32" s="41" t="s">
        <v>77</v>
      </c>
      <c r="H32" s="15">
        <v>44</v>
      </c>
      <c r="I32" s="4" t="s">
        <v>61</v>
      </c>
      <c r="J32" s="5" t="s">
        <v>61</v>
      </c>
      <c r="K32" s="6"/>
      <c r="L32" s="1">
        <v>1016</v>
      </c>
      <c r="M32" s="7" t="s">
        <v>509</v>
      </c>
      <c r="N32" s="8"/>
      <c r="O32" s="8"/>
      <c r="P32" s="9">
        <v>-5</v>
      </c>
      <c r="Q32" s="8">
        <v>91</v>
      </c>
      <c r="R32" s="8">
        <v>100</v>
      </c>
      <c r="S32" s="9" t="s">
        <v>58</v>
      </c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9" t="s">
        <v>22</v>
      </c>
      <c r="B100" s="69"/>
      <c r="C100" s="69"/>
      <c r="D100" s="16">
        <f>AVERAGE(B3:B33,C3:C33)</f>
        <v>3.933333333333333</v>
      </c>
      <c r="E100" s="69" t="s">
        <v>31</v>
      </c>
      <c r="F100" s="69"/>
      <c r="G100" s="69"/>
      <c r="H100" s="69"/>
      <c r="I100" s="17">
        <f>SUM(E3:E33)</f>
        <v>15.2</v>
      </c>
      <c r="J100" s="69" t="s">
        <v>38</v>
      </c>
      <c r="K100" s="69"/>
      <c r="L100" s="18">
        <f>SUM(O3:O33)</f>
        <v>88.5</v>
      </c>
    </row>
    <row r="101" spans="1:12" ht="30" customHeight="1">
      <c r="A101" s="69" t="s">
        <v>27</v>
      </c>
      <c r="B101" s="69"/>
      <c r="C101" s="69"/>
      <c r="D101" s="16">
        <f>AVERAGE(B3:B33)</f>
        <v>0.7666666666666667</v>
      </c>
      <c r="E101" s="69" t="s">
        <v>32</v>
      </c>
      <c r="F101" s="69"/>
      <c r="G101" s="69"/>
      <c r="H101" s="69"/>
      <c r="I101" s="17">
        <f>AVERAGE(E3:E33)</f>
        <v>0.5066666666666666</v>
      </c>
      <c r="J101" s="69" t="s">
        <v>39</v>
      </c>
      <c r="K101" s="69"/>
      <c r="L101" s="18">
        <f>COUNTIF(R3:R33,"&lt;31")</f>
        <v>5</v>
      </c>
    </row>
    <row r="102" spans="1:12" ht="30" customHeight="1">
      <c r="A102" s="69" t="s">
        <v>28</v>
      </c>
      <c r="B102" s="69"/>
      <c r="C102" s="69"/>
      <c r="D102" s="16">
        <f>AVERAGE(C3:C33)</f>
        <v>7.1</v>
      </c>
      <c r="E102" s="69" t="s">
        <v>33</v>
      </c>
      <c r="F102" s="69"/>
      <c r="G102" s="69"/>
      <c r="H102" s="69"/>
      <c r="I102" s="17">
        <f>MAX(E3:E33)</f>
        <v>6</v>
      </c>
      <c r="J102" s="69" t="s">
        <v>41</v>
      </c>
      <c r="K102" s="69"/>
      <c r="L102" s="18">
        <f>COUNTIF(C3:C33,"&gt;19")</f>
        <v>0</v>
      </c>
    </row>
    <row r="103" spans="1:12" ht="30" customHeight="1">
      <c r="A103" s="69" t="s">
        <v>23</v>
      </c>
      <c r="B103" s="69"/>
      <c r="C103" s="69"/>
      <c r="D103" s="18">
        <f>MAX(B3:B33,C3:C33)</f>
        <v>15</v>
      </c>
      <c r="E103" s="69" t="s">
        <v>34</v>
      </c>
      <c r="F103" s="69"/>
      <c r="G103" s="69"/>
      <c r="H103" s="69"/>
      <c r="I103" s="18">
        <f>COUNTA(S3:S33)</f>
        <v>7</v>
      </c>
      <c r="J103" s="69" t="s">
        <v>37</v>
      </c>
      <c r="K103" s="69"/>
      <c r="L103" s="18">
        <f>COUNTA(N3:N33)</f>
        <v>0</v>
      </c>
    </row>
    <row r="104" spans="1:12" ht="30" customHeight="1">
      <c r="A104" s="69" t="s">
        <v>24</v>
      </c>
      <c r="B104" s="69"/>
      <c r="C104" s="69"/>
      <c r="D104" s="18">
        <f>MIN(B3:B33,C3:C33)</f>
        <v>-9</v>
      </c>
      <c r="E104" s="69" t="s">
        <v>35</v>
      </c>
      <c r="F104" s="69"/>
      <c r="G104" s="69"/>
      <c r="H104" s="69"/>
      <c r="I104" s="18">
        <f>COUNTIF(S3:S33,"R")</f>
        <v>5</v>
      </c>
      <c r="J104" s="69" t="s">
        <v>45</v>
      </c>
      <c r="K104" s="69"/>
      <c r="L104" s="43">
        <f>AVERAGE(F3:F33)</f>
        <v>2.9</v>
      </c>
    </row>
    <row r="105" spans="1:12" ht="30" customHeight="1">
      <c r="A105" s="69" t="s">
        <v>26</v>
      </c>
      <c r="B105" s="69"/>
      <c r="C105" s="69"/>
      <c r="D105" s="18">
        <f>MAX(B3:B33)</f>
        <v>9</v>
      </c>
      <c r="E105" s="69" t="s">
        <v>36</v>
      </c>
      <c r="F105" s="69"/>
      <c r="G105" s="69"/>
      <c r="H105" s="69"/>
      <c r="I105" s="18">
        <f>COUNTIF(S3:S33,"S")</f>
        <v>2</v>
      </c>
      <c r="J105" s="69" t="s">
        <v>46</v>
      </c>
      <c r="K105" s="69"/>
      <c r="L105" s="43">
        <f>AVERAGE(H3:H33)</f>
        <v>24.533333333333335</v>
      </c>
    </row>
    <row r="106" spans="1:12" ht="30" customHeight="1">
      <c r="A106" s="69" t="s">
        <v>25</v>
      </c>
      <c r="B106" s="69"/>
      <c r="C106" s="69"/>
      <c r="D106" s="18">
        <f>MIN(C3:C33)</f>
        <v>-1</v>
      </c>
      <c r="E106" s="69" t="s">
        <v>50</v>
      </c>
      <c r="F106" s="69"/>
      <c r="G106" s="69"/>
      <c r="H106" s="69"/>
      <c r="I106" s="18">
        <f>COUNTIF(F3:F33,"&gt;5")</f>
        <v>0</v>
      </c>
      <c r="J106" s="69" t="s">
        <v>47</v>
      </c>
      <c r="K106" s="69"/>
      <c r="L106" s="19">
        <f>COUNTA(T3:T33)</f>
        <v>3</v>
      </c>
    </row>
    <row r="107" spans="1:12" ht="30" customHeight="1">
      <c r="A107" s="69" t="s">
        <v>29</v>
      </c>
      <c r="B107" s="69"/>
      <c r="C107" s="69"/>
      <c r="D107" s="18">
        <f>COUNTIF(B3:B33,"&lt;1")</f>
        <v>17</v>
      </c>
      <c r="E107" s="69" t="s">
        <v>42</v>
      </c>
      <c r="F107" s="69"/>
      <c r="G107" s="69"/>
      <c r="H107" s="69"/>
      <c r="I107" s="17">
        <f>MAX(H3:H33)</f>
        <v>45</v>
      </c>
      <c r="J107" s="69" t="s">
        <v>48</v>
      </c>
      <c r="K107" s="69"/>
      <c r="L107" s="19">
        <v>11.7</v>
      </c>
    </row>
    <row r="108" spans="1:12" ht="30" customHeight="1">
      <c r="A108" s="69" t="s">
        <v>30</v>
      </c>
      <c r="B108" s="69"/>
      <c r="C108" s="69"/>
      <c r="D108" s="18">
        <f>COUNTIF(C3:C33,"&lt;1")</f>
        <v>6</v>
      </c>
      <c r="E108" s="69" t="s">
        <v>43</v>
      </c>
      <c r="F108" s="69"/>
      <c r="G108" s="69"/>
      <c r="H108" s="69"/>
      <c r="I108" s="18">
        <f>MAX(L3:L33)</f>
        <v>1034</v>
      </c>
      <c r="J108" s="69" t="s">
        <v>49</v>
      </c>
      <c r="K108" s="69"/>
      <c r="L108" s="19">
        <v>3.5</v>
      </c>
    </row>
    <row r="109" spans="1:12" ht="30" customHeight="1">
      <c r="A109" s="69" t="s">
        <v>40</v>
      </c>
      <c r="B109" s="69"/>
      <c r="C109" s="69"/>
      <c r="D109" s="18">
        <f>MIN(P3:P33)</f>
        <v>-11</v>
      </c>
      <c r="E109" s="69" t="s">
        <v>44</v>
      </c>
      <c r="F109" s="69"/>
      <c r="G109" s="69"/>
      <c r="H109" s="69"/>
      <c r="I109" s="18">
        <f>MIN(L3:L33)</f>
        <v>1008</v>
      </c>
      <c r="J109" s="69"/>
      <c r="K109" s="69"/>
      <c r="L109" s="19"/>
    </row>
  </sheetData>
  <sheetProtection password="CF17" sheet="1" objects="1" scenarios="1"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0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6"/>
      <c r="H1" s="67"/>
      <c r="I1" s="57" t="s">
        <v>1</v>
      </c>
      <c r="J1" s="58"/>
      <c r="K1" s="62" t="s">
        <v>8</v>
      </c>
      <c r="L1" s="60" t="s">
        <v>10</v>
      </c>
      <c r="M1" s="64" t="s">
        <v>2</v>
      </c>
      <c r="N1" s="52" t="s">
        <v>19</v>
      </c>
      <c r="O1" s="52" t="s">
        <v>20</v>
      </c>
      <c r="P1" s="54" t="s">
        <v>21</v>
      </c>
      <c r="Q1" s="52" t="s">
        <v>14</v>
      </c>
      <c r="R1" s="52" t="s">
        <v>51</v>
      </c>
      <c r="S1" s="54" t="s">
        <v>52</v>
      </c>
      <c r="T1" s="50" t="s">
        <v>53</v>
      </c>
    </row>
    <row r="2" spans="1:20" ht="42" customHeight="1">
      <c r="A2" s="22" t="s">
        <v>510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3"/>
      <c r="L2" s="61"/>
      <c r="M2" s="65"/>
      <c r="N2" s="68"/>
      <c r="O2" s="68"/>
      <c r="P2" s="59"/>
      <c r="Q2" s="56"/>
      <c r="R2" s="53"/>
      <c r="S2" s="55"/>
      <c r="T2" s="51"/>
    </row>
    <row r="3" spans="1:20" ht="42" customHeight="1">
      <c r="A3" s="23">
        <v>43435</v>
      </c>
      <c r="B3" s="13">
        <v>0</v>
      </c>
      <c r="C3" s="12">
        <v>5</v>
      </c>
      <c r="D3" s="4"/>
      <c r="E3" s="10">
        <v>0</v>
      </c>
      <c r="F3" s="39">
        <v>2</v>
      </c>
      <c r="G3" s="41" t="s">
        <v>60</v>
      </c>
      <c r="H3" s="15">
        <v>17</v>
      </c>
      <c r="I3" s="4" t="s">
        <v>61</v>
      </c>
      <c r="J3" s="5" t="s">
        <v>54</v>
      </c>
      <c r="K3" s="6"/>
      <c r="L3" s="1">
        <v>1019</v>
      </c>
      <c r="M3" s="7" t="s">
        <v>511</v>
      </c>
      <c r="N3" s="8"/>
      <c r="O3" s="8">
        <v>2</v>
      </c>
      <c r="P3" s="9">
        <v>-1</v>
      </c>
      <c r="Q3" s="8">
        <v>92</v>
      </c>
      <c r="R3" s="20">
        <v>68</v>
      </c>
      <c r="S3" s="48"/>
      <c r="T3" s="24"/>
    </row>
    <row r="4" spans="1:20" ht="42" customHeight="1">
      <c r="A4" s="23">
        <v>43436</v>
      </c>
      <c r="B4" s="13">
        <v>1</v>
      </c>
      <c r="C4" s="12">
        <v>8</v>
      </c>
      <c r="D4" s="4" t="s">
        <v>512</v>
      </c>
      <c r="E4" s="10">
        <v>9.8</v>
      </c>
      <c r="F4" s="39">
        <v>4</v>
      </c>
      <c r="G4" s="41" t="s">
        <v>60</v>
      </c>
      <c r="H4" s="15">
        <v>35</v>
      </c>
      <c r="I4" s="4" t="s">
        <v>54</v>
      </c>
      <c r="J4" s="5" t="s">
        <v>61</v>
      </c>
      <c r="K4" s="6"/>
      <c r="L4" s="1">
        <v>1004</v>
      </c>
      <c r="M4" s="7" t="s">
        <v>513</v>
      </c>
      <c r="N4" s="8"/>
      <c r="O4" s="8"/>
      <c r="P4" s="9">
        <v>0</v>
      </c>
      <c r="Q4" s="8">
        <v>97</v>
      </c>
      <c r="R4" s="8">
        <v>99</v>
      </c>
      <c r="S4" s="9" t="s">
        <v>58</v>
      </c>
      <c r="T4" s="25"/>
    </row>
    <row r="5" spans="1:20" ht="42" customHeight="1">
      <c r="A5" s="23">
        <v>43437</v>
      </c>
      <c r="B5" s="13">
        <v>8</v>
      </c>
      <c r="C5" s="12">
        <v>11</v>
      </c>
      <c r="D5" s="4" t="s">
        <v>512</v>
      </c>
      <c r="E5" s="10">
        <v>8.5</v>
      </c>
      <c r="F5" s="39">
        <v>3</v>
      </c>
      <c r="G5" s="41" t="s">
        <v>60</v>
      </c>
      <c r="H5" s="15">
        <v>26</v>
      </c>
      <c r="I5" s="4" t="s">
        <v>61</v>
      </c>
      <c r="J5" s="5" t="s">
        <v>64</v>
      </c>
      <c r="K5" s="6"/>
      <c r="L5" s="1">
        <v>1002</v>
      </c>
      <c r="M5" s="7" t="s">
        <v>514</v>
      </c>
      <c r="N5" s="8"/>
      <c r="O5" s="8">
        <v>1.5</v>
      </c>
      <c r="P5" s="9">
        <v>6</v>
      </c>
      <c r="Q5" s="8">
        <v>89</v>
      </c>
      <c r="R5" s="8">
        <v>77</v>
      </c>
      <c r="S5" s="9" t="s">
        <v>58</v>
      </c>
      <c r="T5" s="25"/>
    </row>
    <row r="6" spans="1:20" ht="42" customHeight="1">
      <c r="A6" s="23">
        <v>43438</v>
      </c>
      <c r="B6" s="13">
        <v>-1</v>
      </c>
      <c r="C6" s="12">
        <v>8</v>
      </c>
      <c r="D6" s="4" t="s">
        <v>417</v>
      </c>
      <c r="E6" s="10">
        <v>6.1</v>
      </c>
      <c r="F6" s="39">
        <v>4</v>
      </c>
      <c r="G6" s="41" t="s">
        <v>170</v>
      </c>
      <c r="H6" s="15">
        <v>34</v>
      </c>
      <c r="I6" s="4" t="s">
        <v>54</v>
      </c>
      <c r="J6" s="5" t="s">
        <v>64</v>
      </c>
      <c r="K6" s="6"/>
      <c r="L6" s="1">
        <v>1014</v>
      </c>
      <c r="M6" s="7" t="s">
        <v>515</v>
      </c>
      <c r="N6" s="8"/>
      <c r="O6" s="8">
        <v>1</v>
      </c>
      <c r="P6" s="9">
        <v>-3</v>
      </c>
      <c r="Q6" s="8">
        <v>91</v>
      </c>
      <c r="R6" s="8">
        <v>87</v>
      </c>
      <c r="S6" s="9" t="s">
        <v>58</v>
      </c>
      <c r="T6" s="25"/>
    </row>
    <row r="7" spans="1:20" ht="42" customHeight="1">
      <c r="A7" s="23">
        <v>43439</v>
      </c>
      <c r="B7" s="13">
        <v>-4</v>
      </c>
      <c r="C7" s="12">
        <v>5</v>
      </c>
      <c r="D7" s="4"/>
      <c r="E7" s="10">
        <v>0</v>
      </c>
      <c r="F7" s="39">
        <v>2</v>
      </c>
      <c r="G7" s="41" t="s">
        <v>60</v>
      </c>
      <c r="H7" s="15">
        <v>28</v>
      </c>
      <c r="I7" s="4" t="s">
        <v>83</v>
      </c>
      <c r="J7" s="5" t="s">
        <v>80</v>
      </c>
      <c r="K7" s="6"/>
      <c r="L7" s="1">
        <v>1031</v>
      </c>
      <c r="M7" s="7" t="s">
        <v>516</v>
      </c>
      <c r="N7" s="8"/>
      <c r="O7" s="8">
        <v>6.5</v>
      </c>
      <c r="P7" s="9">
        <v>-7</v>
      </c>
      <c r="Q7" s="8">
        <v>72</v>
      </c>
      <c r="R7" s="8">
        <v>12</v>
      </c>
      <c r="S7" s="9"/>
      <c r="T7" s="25"/>
    </row>
    <row r="8" spans="1:20" ht="42" customHeight="1">
      <c r="A8" s="23">
        <v>43440</v>
      </c>
      <c r="B8" s="13">
        <v>1</v>
      </c>
      <c r="C8" s="12">
        <v>7</v>
      </c>
      <c r="D8" s="4" t="s">
        <v>193</v>
      </c>
      <c r="E8" s="10">
        <v>1</v>
      </c>
      <c r="F8" s="39">
        <v>3</v>
      </c>
      <c r="G8" s="41" t="s">
        <v>154</v>
      </c>
      <c r="H8" s="15">
        <v>21</v>
      </c>
      <c r="I8" s="4" t="s">
        <v>61</v>
      </c>
      <c r="J8" s="5" t="s">
        <v>61</v>
      </c>
      <c r="K8" s="6"/>
      <c r="L8" s="1">
        <v>1022</v>
      </c>
      <c r="M8" s="7" t="s">
        <v>517</v>
      </c>
      <c r="N8" s="8"/>
      <c r="O8" s="8"/>
      <c r="P8" s="9">
        <v>0</v>
      </c>
      <c r="Q8" s="8">
        <v>81</v>
      </c>
      <c r="R8" s="8">
        <v>97</v>
      </c>
      <c r="S8" s="9" t="s">
        <v>58</v>
      </c>
      <c r="T8" s="25"/>
    </row>
    <row r="9" spans="1:20" ht="42" customHeight="1">
      <c r="A9" s="23">
        <v>43441</v>
      </c>
      <c r="B9" s="13">
        <v>6</v>
      </c>
      <c r="C9" s="12">
        <v>11</v>
      </c>
      <c r="D9" s="4" t="s">
        <v>512</v>
      </c>
      <c r="E9" s="10">
        <v>3.8</v>
      </c>
      <c r="F9" s="39">
        <v>5</v>
      </c>
      <c r="G9" s="41" t="s">
        <v>60</v>
      </c>
      <c r="H9" s="15">
        <v>41</v>
      </c>
      <c r="I9" s="4" t="s">
        <v>61</v>
      </c>
      <c r="J9" s="5" t="s">
        <v>61</v>
      </c>
      <c r="K9" s="6"/>
      <c r="L9" s="1">
        <v>1001</v>
      </c>
      <c r="M9" s="7" t="s">
        <v>518</v>
      </c>
      <c r="N9" s="8"/>
      <c r="O9" s="8"/>
      <c r="P9" s="9">
        <v>5</v>
      </c>
      <c r="Q9" s="8">
        <v>91</v>
      </c>
      <c r="R9" s="8">
        <v>100</v>
      </c>
      <c r="S9" s="9" t="s">
        <v>58</v>
      </c>
      <c r="T9" s="25"/>
    </row>
    <row r="10" spans="1:20" ht="42" customHeight="1">
      <c r="A10" s="23">
        <v>43442</v>
      </c>
      <c r="B10" s="13">
        <v>4</v>
      </c>
      <c r="C10" s="12">
        <v>6</v>
      </c>
      <c r="D10" s="4" t="s">
        <v>375</v>
      </c>
      <c r="E10" s="10">
        <v>1.8</v>
      </c>
      <c r="F10" s="39">
        <v>6</v>
      </c>
      <c r="G10" s="41" t="s">
        <v>60</v>
      </c>
      <c r="H10" s="15">
        <v>51</v>
      </c>
      <c r="I10" s="4" t="s">
        <v>61</v>
      </c>
      <c r="J10" s="5" t="s">
        <v>64</v>
      </c>
      <c r="K10" s="6"/>
      <c r="L10" s="1">
        <v>1005</v>
      </c>
      <c r="M10" s="7" t="s">
        <v>519</v>
      </c>
      <c r="N10" s="8"/>
      <c r="O10" s="8">
        <v>1</v>
      </c>
      <c r="P10" s="9">
        <v>3</v>
      </c>
      <c r="Q10" s="8">
        <v>89</v>
      </c>
      <c r="R10" s="8">
        <v>88</v>
      </c>
      <c r="S10" s="9" t="s">
        <v>58</v>
      </c>
      <c r="T10" s="25"/>
    </row>
    <row r="11" spans="1:20" ht="42" customHeight="1">
      <c r="A11" s="23">
        <v>43443</v>
      </c>
      <c r="B11" s="13">
        <v>3</v>
      </c>
      <c r="C11" s="12">
        <v>7</v>
      </c>
      <c r="D11" s="4" t="s">
        <v>330</v>
      </c>
      <c r="E11" s="10">
        <v>7.2</v>
      </c>
      <c r="F11" s="39">
        <v>5</v>
      </c>
      <c r="G11" s="41" t="s">
        <v>82</v>
      </c>
      <c r="H11" s="15">
        <v>43</v>
      </c>
      <c r="I11" s="4" t="s">
        <v>61</v>
      </c>
      <c r="J11" s="5" t="s">
        <v>61</v>
      </c>
      <c r="K11" s="6"/>
      <c r="L11" s="1">
        <v>996</v>
      </c>
      <c r="M11" s="7" t="s">
        <v>520</v>
      </c>
      <c r="N11" s="8"/>
      <c r="O11" s="8"/>
      <c r="P11" s="9">
        <v>3</v>
      </c>
      <c r="Q11" s="8">
        <v>91</v>
      </c>
      <c r="R11" s="8">
        <v>100</v>
      </c>
      <c r="S11" s="9" t="s">
        <v>58</v>
      </c>
      <c r="T11" s="25"/>
    </row>
    <row r="12" spans="1:20" ht="42" customHeight="1">
      <c r="A12" s="23">
        <v>43444</v>
      </c>
      <c r="B12" s="13">
        <v>0</v>
      </c>
      <c r="C12" s="12">
        <v>3</v>
      </c>
      <c r="D12" s="4" t="s">
        <v>521</v>
      </c>
      <c r="E12" s="10">
        <v>2.9</v>
      </c>
      <c r="F12" s="39">
        <v>5</v>
      </c>
      <c r="G12" s="41" t="s">
        <v>82</v>
      </c>
      <c r="H12" s="15">
        <v>41</v>
      </c>
      <c r="I12" s="4" t="s">
        <v>61</v>
      </c>
      <c r="J12" s="5" t="s">
        <v>61</v>
      </c>
      <c r="K12" s="6"/>
      <c r="L12" s="1">
        <v>1015</v>
      </c>
      <c r="M12" s="7" t="s">
        <v>522</v>
      </c>
      <c r="N12" s="8"/>
      <c r="O12" s="8"/>
      <c r="P12" s="9">
        <v>0</v>
      </c>
      <c r="Q12" s="8">
        <v>92</v>
      </c>
      <c r="R12" s="8">
        <v>98</v>
      </c>
      <c r="S12" s="9" t="s">
        <v>57</v>
      </c>
      <c r="T12" s="25"/>
    </row>
    <row r="13" spans="1:20" ht="42" customHeight="1">
      <c r="A13" s="23">
        <v>43445</v>
      </c>
      <c r="B13" s="13">
        <v>0</v>
      </c>
      <c r="C13" s="12">
        <v>1</v>
      </c>
      <c r="D13" s="4" t="s">
        <v>523</v>
      </c>
      <c r="E13" s="10">
        <v>13.2</v>
      </c>
      <c r="F13" s="39">
        <v>4</v>
      </c>
      <c r="G13" s="41" t="s">
        <v>170</v>
      </c>
      <c r="H13" s="15">
        <v>37</v>
      </c>
      <c r="I13" s="4" t="s">
        <v>61</v>
      </c>
      <c r="J13" s="5" t="s">
        <v>61</v>
      </c>
      <c r="K13" s="6"/>
      <c r="L13" s="1">
        <v>1013</v>
      </c>
      <c r="M13" s="7" t="s">
        <v>525</v>
      </c>
      <c r="N13" s="8"/>
      <c r="O13" s="8"/>
      <c r="P13" s="9">
        <v>0</v>
      </c>
      <c r="Q13" s="8">
        <v>98</v>
      </c>
      <c r="R13" s="8">
        <v>100</v>
      </c>
      <c r="S13" s="9" t="s">
        <v>57</v>
      </c>
      <c r="T13" s="25" t="s">
        <v>66</v>
      </c>
    </row>
    <row r="14" spans="1:20" ht="42" customHeight="1">
      <c r="A14" s="23">
        <v>43446</v>
      </c>
      <c r="B14" s="13">
        <v>-3</v>
      </c>
      <c r="C14" s="12">
        <v>1</v>
      </c>
      <c r="D14" s="4" t="s">
        <v>524</v>
      </c>
      <c r="E14" s="10">
        <v>1.3</v>
      </c>
      <c r="F14" s="39">
        <v>2</v>
      </c>
      <c r="G14" s="41" t="s">
        <v>207</v>
      </c>
      <c r="H14" s="15">
        <v>17</v>
      </c>
      <c r="I14" s="4" t="s">
        <v>61</v>
      </c>
      <c r="J14" s="5" t="s">
        <v>64</v>
      </c>
      <c r="K14" s="6"/>
      <c r="L14" s="1">
        <v>1025</v>
      </c>
      <c r="M14" s="7" t="s">
        <v>526</v>
      </c>
      <c r="N14" s="8"/>
      <c r="O14" s="8"/>
      <c r="P14" s="9">
        <v>-4</v>
      </c>
      <c r="Q14" s="8">
        <v>98</v>
      </c>
      <c r="R14" s="8">
        <v>95</v>
      </c>
      <c r="S14" s="9" t="s">
        <v>57</v>
      </c>
      <c r="T14" s="25" t="s">
        <v>66</v>
      </c>
    </row>
    <row r="15" spans="1:20" ht="42" customHeight="1">
      <c r="A15" s="23">
        <v>43447</v>
      </c>
      <c r="B15" s="13">
        <v>-9</v>
      </c>
      <c r="C15" s="12">
        <v>-1</v>
      </c>
      <c r="D15" s="4"/>
      <c r="E15" s="10">
        <v>0</v>
      </c>
      <c r="F15" s="39">
        <v>2</v>
      </c>
      <c r="G15" s="41" t="s">
        <v>74</v>
      </c>
      <c r="H15" s="15">
        <v>14</v>
      </c>
      <c r="I15" s="4" t="s">
        <v>54</v>
      </c>
      <c r="J15" s="5" t="s">
        <v>54</v>
      </c>
      <c r="K15" s="6"/>
      <c r="L15" s="1">
        <v>1023</v>
      </c>
      <c r="M15" s="7" t="s">
        <v>527</v>
      </c>
      <c r="N15" s="8"/>
      <c r="O15" s="8">
        <v>2</v>
      </c>
      <c r="P15" s="9">
        <v>-11</v>
      </c>
      <c r="Q15" s="8">
        <v>91</v>
      </c>
      <c r="R15" s="8">
        <v>72</v>
      </c>
      <c r="S15" s="9"/>
      <c r="T15" s="25" t="s">
        <v>66</v>
      </c>
    </row>
    <row r="16" spans="1:20" ht="42" customHeight="1">
      <c r="A16" s="23">
        <v>43448</v>
      </c>
      <c r="B16" s="13">
        <v>-4</v>
      </c>
      <c r="C16" s="12">
        <v>-1</v>
      </c>
      <c r="D16" s="4"/>
      <c r="E16" s="10">
        <v>0</v>
      </c>
      <c r="F16" s="39">
        <v>2</v>
      </c>
      <c r="G16" s="41" t="s">
        <v>119</v>
      </c>
      <c r="H16" s="15">
        <v>17</v>
      </c>
      <c r="I16" s="4" t="s">
        <v>61</v>
      </c>
      <c r="J16" s="5" t="s">
        <v>61</v>
      </c>
      <c r="K16" s="6"/>
      <c r="L16" s="1">
        <v>1026</v>
      </c>
      <c r="M16" s="7" t="s">
        <v>528</v>
      </c>
      <c r="N16" s="8"/>
      <c r="O16" s="8"/>
      <c r="P16" s="9">
        <v>-7</v>
      </c>
      <c r="Q16" s="8">
        <v>89</v>
      </c>
      <c r="R16" s="8">
        <v>99</v>
      </c>
      <c r="S16" s="9"/>
      <c r="T16" s="25" t="s">
        <v>66</v>
      </c>
    </row>
    <row r="17" spans="1:20" ht="42" customHeight="1">
      <c r="A17" s="23">
        <v>43449</v>
      </c>
      <c r="B17" s="13">
        <v>-4</v>
      </c>
      <c r="C17" s="12">
        <v>-1</v>
      </c>
      <c r="D17" s="4"/>
      <c r="E17" s="10">
        <v>0</v>
      </c>
      <c r="F17" s="39">
        <v>2</v>
      </c>
      <c r="G17" s="41" t="s">
        <v>74</v>
      </c>
      <c r="H17" s="15">
        <v>16</v>
      </c>
      <c r="I17" s="4" t="s">
        <v>61</v>
      </c>
      <c r="J17" s="5" t="s">
        <v>64</v>
      </c>
      <c r="K17" s="6"/>
      <c r="L17" s="1">
        <v>1029</v>
      </c>
      <c r="M17" s="7" t="s">
        <v>530</v>
      </c>
      <c r="N17" s="8"/>
      <c r="O17" s="8">
        <v>0.5</v>
      </c>
      <c r="P17" s="9">
        <v>-6</v>
      </c>
      <c r="Q17" s="8">
        <v>90</v>
      </c>
      <c r="R17" s="8">
        <v>96</v>
      </c>
      <c r="S17" s="9"/>
      <c r="T17" s="25" t="s">
        <v>66</v>
      </c>
    </row>
    <row r="18" spans="1:20" ht="42" customHeight="1">
      <c r="A18" s="23">
        <v>43450</v>
      </c>
      <c r="B18" s="13">
        <v>-4</v>
      </c>
      <c r="C18" s="12">
        <v>-3</v>
      </c>
      <c r="D18" s="4" t="s">
        <v>529</v>
      </c>
      <c r="E18" s="47">
        <v>0.3</v>
      </c>
      <c r="F18" s="39">
        <v>3</v>
      </c>
      <c r="G18" s="41" t="s">
        <v>57</v>
      </c>
      <c r="H18" s="15">
        <v>29</v>
      </c>
      <c r="I18" s="4" t="s">
        <v>61</v>
      </c>
      <c r="J18" s="5" t="s">
        <v>64</v>
      </c>
      <c r="K18" s="6"/>
      <c r="L18" s="1">
        <v>1015</v>
      </c>
      <c r="M18" s="7" t="s">
        <v>531</v>
      </c>
      <c r="N18" s="8"/>
      <c r="O18" s="8">
        <v>1.5</v>
      </c>
      <c r="P18" s="9">
        <v>-5</v>
      </c>
      <c r="Q18" s="8">
        <v>87</v>
      </c>
      <c r="R18" s="8">
        <v>89</v>
      </c>
      <c r="S18" s="9"/>
      <c r="T18" s="25" t="s">
        <v>66</v>
      </c>
    </row>
    <row r="19" spans="1:20" ht="42" customHeight="1">
      <c r="A19" s="23">
        <v>43451</v>
      </c>
      <c r="B19" s="13">
        <v>-2</v>
      </c>
      <c r="C19" s="12">
        <v>2</v>
      </c>
      <c r="D19" s="4" t="s">
        <v>532</v>
      </c>
      <c r="E19" s="10">
        <v>0.5</v>
      </c>
      <c r="F19" s="39">
        <v>2</v>
      </c>
      <c r="G19" s="41" t="s">
        <v>60</v>
      </c>
      <c r="H19" s="15">
        <v>19</v>
      </c>
      <c r="I19" s="4" t="s">
        <v>61</v>
      </c>
      <c r="J19" s="5" t="s">
        <v>54</v>
      </c>
      <c r="K19" s="6"/>
      <c r="L19" s="1">
        <v>1023</v>
      </c>
      <c r="M19" s="7" t="s">
        <v>533</v>
      </c>
      <c r="N19" s="8"/>
      <c r="O19" s="8">
        <v>2.5</v>
      </c>
      <c r="P19" s="9">
        <v>-2</v>
      </c>
      <c r="Q19" s="8">
        <v>90</v>
      </c>
      <c r="R19" s="8">
        <v>68</v>
      </c>
      <c r="S19" s="9" t="s">
        <v>57</v>
      </c>
      <c r="T19" s="25" t="s">
        <v>66</v>
      </c>
    </row>
    <row r="20" spans="1:20" ht="42" customHeight="1">
      <c r="A20" s="23">
        <v>43452</v>
      </c>
      <c r="B20" s="13">
        <v>-2</v>
      </c>
      <c r="C20" s="12">
        <v>4</v>
      </c>
      <c r="D20" s="4"/>
      <c r="E20" s="10">
        <v>0</v>
      </c>
      <c r="F20" s="39">
        <v>3</v>
      </c>
      <c r="G20" s="41" t="s">
        <v>77</v>
      </c>
      <c r="H20" s="15">
        <v>28</v>
      </c>
      <c r="I20" s="4" t="s">
        <v>61</v>
      </c>
      <c r="J20" s="5" t="s">
        <v>54</v>
      </c>
      <c r="K20" s="6"/>
      <c r="L20" s="1">
        <v>1029</v>
      </c>
      <c r="M20" s="7" t="s">
        <v>534</v>
      </c>
      <c r="N20" s="8"/>
      <c r="O20" s="8">
        <v>2.5</v>
      </c>
      <c r="P20" s="9">
        <v>-4</v>
      </c>
      <c r="Q20" s="8">
        <v>89</v>
      </c>
      <c r="R20" s="8">
        <v>73</v>
      </c>
      <c r="S20" s="9"/>
      <c r="T20" s="25" t="s">
        <v>66</v>
      </c>
    </row>
    <row r="21" spans="1:20" ht="42" customHeight="1">
      <c r="A21" s="23">
        <v>43453</v>
      </c>
      <c r="B21" s="13">
        <v>-1</v>
      </c>
      <c r="C21" s="12">
        <v>1</v>
      </c>
      <c r="D21" s="4" t="s">
        <v>532</v>
      </c>
      <c r="E21" s="10">
        <v>1</v>
      </c>
      <c r="F21" s="39">
        <v>3</v>
      </c>
      <c r="G21" s="41" t="s">
        <v>57</v>
      </c>
      <c r="H21" s="15">
        <v>28</v>
      </c>
      <c r="I21" s="4" t="s">
        <v>61</v>
      </c>
      <c r="J21" s="5" t="s">
        <v>61</v>
      </c>
      <c r="K21" s="6"/>
      <c r="L21" s="1">
        <v>1020</v>
      </c>
      <c r="M21" s="7" t="s">
        <v>535</v>
      </c>
      <c r="N21" s="8"/>
      <c r="O21" s="8"/>
      <c r="P21" s="9">
        <v>-2</v>
      </c>
      <c r="Q21" s="8">
        <v>92</v>
      </c>
      <c r="R21" s="8">
        <v>98</v>
      </c>
      <c r="S21" s="9" t="s">
        <v>57</v>
      </c>
      <c r="T21" s="25" t="s">
        <v>66</v>
      </c>
    </row>
    <row r="22" spans="1:20" ht="42" customHeight="1">
      <c r="A22" s="23">
        <v>43454</v>
      </c>
      <c r="B22" s="13">
        <v>-1</v>
      </c>
      <c r="C22" s="12">
        <v>4</v>
      </c>
      <c r="D22" s="4" t="s">
        <v>536</v>
      </c>
      <c r="E22" s="10">
        <v>3</v>
      </c>
      <c r="F22" s="39">
        <v>3</v>
      </c>
      <c r="G22" s="41" t="s">
        <v>60</v>
      </c>
      <c r="H22" s="15">
        <v>25</v>
      </c>
      <c r="I22" s="4" t="s">
        <v>61</v>
      </c>
      <c r="J22" s="5" t="s">
        <v>64</v>
      </c>
      <c r="K22" s="6"/>
      <c r="L22" s="1">
        <v>1018</v>
      </c>
      <c r="M22" s="7" t="s">
        <v>551</v>
      </c>
      <c r="N22" s="8"/>
      <c r="O22" s="8">
        <v>1</v>
      </c>
      <c r="P22" s="9">
        <v>-1</v>
      </c>
      <c r="Q22" s="8">
        <v>93</v>
      </c>
      <c r="R22" s="8">
        <v>92</v>
      </c>
      <c r="S22" s="9" t="s">
        <v>57</v>
      </c>
      <c r="T22" s="25" t="s">
        <v>66</v>
      </c>
    </row>
    <row r="23" spans="1:20" ht="42" customHeight="1">
      <c r="A23" s="23">
        <v>43455</v>
      </c>
      <c r="B23" s="13">
        <v>3</v>
      </c>
      <c r="C23" s="12">
        <v>9</v>
      </c>
      <c r="D23" s="4" t="s">
        <v>512</v>
      </c>
      <c r="E23" s="10">
        <v>8.1</v>
      </c>
      <c r="F23" s="39">
        <v>6</v>
      </c>
      <c r="G23" s="41" t="s">
        <v>57</v>
      </c>
      <c r="H23" s="15">
        <v>51</v>
      </c>
      <c r="I23" s="4" t="s">
        <v>61</v>
      </c>
      <c r="J23" s="5" t="s">
        <v>61</v>
      </c>
      <c r="K23" s="6"/>
      <c r="L23" s="1">
        <v>1009</v>
      </c>
      <c r="M23" s="7" t="s">
        <v>537</v>
      </c>
      <c r="N23" s="8"/>
      <c r="O23" s="8"/>
      <c r="P23" s="9">
        <v>2</v>
      </c>
      <c r="Q23" s="8">
        <v>90</v>
      </c>
      <c r="R23" s="8">
        <v>98</v>
      </c>
      <c r="S23" s="9" t="s">
        <v>58</v>
      </c>
      <c r="T23" s="25" t="s">
        <v>66</v>
      </c>
    </row>
    <row r="24" spans="1:20" ht="42" customHeight="1">
      <c r="A24" s="23">
        <v>43456</v>
      </c>
      <c r="B24" s="13">
        <v>3</v>
      </c>
      <c r="C24" s="12">
        <v>7</v>
      </c>
      <c r="D24" s="4" t="s">
        <v>512</v>
      </c>
      <c r="E24" s="10">
        <v>11.8</v>
      </c>
      <c r="F24" s="39">
        <v>5</v>
      </c>
      <c r="G24" s="41" t="s">
        <v>170</v>
      </c>
      <c r="H24" s="15">
        <v>48</v>
      </c>
      <c r="I24" s="4" t="s">
        <v>61</v>
      </c>
      <c r="J24" s="5" t="s">
        <v>61</v>
      </c>
      <c r="K24" s="6"/>
      <c r="L24" s="1">
        <v>1003</v>
      </c>
      <c r="M24" s="7" t="s">
        <v>538</v>
      </c>
      <c r="N24" s="8"/>
      <c r="O24" s="8"/>
      <c r="P24" s="9">
        <v>1</v>
      </c>
      <c r="Q24" s="8">
        <v>94</v>
      </c>
      <c r="R24" s="8">
        <v>97</v>
      </c>
      <c r="S24" s="9" t="s">
        <v>58</v>
      </c>
      <c r="T24" s="25"/>
    </row>
    <row r="25" spans="1:20" ht="42" customHeight="1">
      <c r="A25" s="23">
        <v>43457</v>
      </c>
      <c r="B25" s="13">
        <v>2</v>
      </c>
      <c r="C25" s="12">
        <v>6</v>
      </c>
      <c r="D25" s="4" t="s">
        <v>512</v>
      </c>
      <c r="E25" s="10">
        <v>15.4</v>
      </c>
      <c r="F25" s="39">
        <v>3</v>
      </c>
      <c r="G25" s="41" t="s">
        <v>60</v>
      </c>
      <c r="H25" s="15">
        <v>28</v>
      </c>
      <c r="I25" s="4" t="s">
        <v>61</v>
      </c>
      <c r="J25" s="5" t="s">
        <v>61</v>
      </c>
      <c r="K25" s="6"/>
      <c r="L25" s="1">
        <v>1022</v>
      </c>
      <c r="M25" s="7" t="s">
        <v>539</v>
      </c>
      <c r="N25" s="8"/>
      <c r="O25" s="8"/>
      <c r="P25" s="9">
        <v>2</v>
      </c>
      <c r="Q25" s="8">
        <v>93</v>
      </c>
      <c r="R25" s="8">
        <v>99</v>
      </c>
      <c r="S25" s="9" t="s">
        <v>58</v>
      </c>
      <c r="T25" s="25"/>
    </row>
    <row r="26" spans="1:20" ht="42" customHeight="1">
      <c r="A26" s="23">
        <v>43458</v>
      </c>
      <c r="B26" s="13">
        <v>-2</v>
      </c>
      <c r="C26" s="12">
        <v>1</v>
      </c>
      <c r="D26" s="4" t="s">
        <v>540</v>
      </c>
      <c r="E26" s="10">
        <v>3.1</v>
      </c>
      <c r="F26" s="39">
        <v>4</v>
      </c>
      <c r="G26" s="41" t="s">
        <v>170</v>
      </c>
      <c r="H26" s="15">
        <v>33</v>
      </c>
      <c r="I26" s="4" t="s">
        <v>61</v>
      </c>
      <c r="J26" s="5" t="s">
        <v>61</v>
      </c>
      <c r="K26" s="6"/>
      <c r="L26" s="1">
        <v>1030</v>
      </c>
      <c r="M26" s="7" t="s">
        <v>542</v>
      </c>
      <c r="N26" s="8"/>
      <c r="O26" s="8"/>
      <c r="P26" s="9">
        <v>-2</v>
      </c>
      <c r="Q26" s="8">
        <v>94</v>
      </c>
      <c r="R26" s="8">
        <v>100</v>
      </c>
      <c r="S26" s="9" t="s">
        <v>57</v>
      </c>
      <c r="T26" s="25" t="s">
        <v>66</v>
      </c>
    </row>
    <row r="27" spans="1:20" ht="42" customHeight="1">
      <c r="A27" s="23">
        <v>43459</v>
      </c>
      <c r="B27" s="13">
        <v>-1</v>
      </c>
      <c r="C27" s="12">
        <v>1</v>
      </c>
      <c r="D27" s="4" t="s">
        <v>541</v>
      </c>
      <c r="E27" s="10">
        <v>1.8</v>
      </c>
      <c r="F27" s="39">
        <v>3</v>
      </c>
      <c r="G27" s="41" t="s">
        <v>82</v>
      </c>
      <c r="H27" s="15">
        <v>28</v>
      </c>
      <c r="I27" s="4" t="s">
        <v>61</v>
      </c>
      <c r="J27" s="5" t="s">
        <v>61</v>
      </c>
      <c r="K27" s="6"/>
      <c r="L27" s="1">
        <v>1033</v>
      </c>
      <c r="M27" s="7" t="s">
        <v>543</v>
      </c>
      <c r="N27" s="8"/>
      <c r="O27" s="8"/>
      <c r="P27" s="9">
        <v>-2</v>
      </c>
      <c r="Q27" s="8">
        <v>98</v>
      </c>
      <c r="R27" s="8">
        <v>100</v>
      </c>
      <c r="S27" s="9" t="s">
        <v>57</v>
      </c>
      <c r="T27" s="25" t="s">
        <v>66</v>
      </c>
    </row>
    <row r="28" spans="1:20" ht="42" customHeight="1">
      <c r="A28" s="23">
        <v>43460</v>
      </c>
      <c r="B28" s="13">
        <v>0</v>
      </c>
      <c r="C28" s="12">
        <v>3</v>
      </c>
      <c r="D28" s="4" t="s">
        <v>545</v>
      </c>
      <c r="E28" s="10">
        <v>2.2</v>
      </c>
      <c r="F28" s="39">
        <v>3</v>
      </c>
      <c r="G28" s="41" t="s">
        <v>82</v>
      </c>
      <c r="H28" s="15">
        <v>21</v>
      </c>
      <c r="I28" s="4" t="s">
        <v>61</v>
      </c>
      <c r="J28" s="5" t="s">
        <v>61</v>
      </c>
      <c r="K28" s="6"/>
      <c r="L28" s="1">
        <v>1030</v>
      </c>
      <c r="M28" s="7" t="s">
        <v>544</v>
      </c>
      <c r="N28" s="8"/>
      <c r="O28" s="8"/>
      <c r="P28" s="9">
        <v>0</v>
      </c>
      <c r="Q28" s="8">
        <v>99</v>
      </c>
      <c r="R28" s="8">
        <v>100</v>
      </c>
      <c r="S28" s="9" t="s">
        <v>58</v>
      </c>
      <c r="T28" s="25" t="s">
        <v>66</v>
      </c>
    </row>
    <row r="29" spans="1:20" ht="42" customHeight="1">
      <c r="A29" s="23">
        <v>43461</v>
      </c>
      <c r="B29" s="13">
        <v>2</v>
      </c>
      <c r="C29" s="12">
        <v>6</v>
      </c>
      <c r="D29" s="4"/>
      <c r="E29" s="10">
        <v>0</v>
      </c>
      <c r="F29" s="39">
        <v>3</v>
      </c>
      <c r="G29" s="41" t="s">
        <v>60</v>
      </c>
      <c r="H29" s="15">
        <v>21</v>
      </c>
      <c r="I29" s="4" t="s">
        <v>61</v>
      </c>
      <c r="J29" s="5" t="s">
        <v>64</v>
      </c>
      <c r="K29" s="6"/>
      <c r="L29" s="1">
        <v>1026</v>
      </c>
      <c r="M29" s="7" t="s">
        <v>546</v>
      </c>
      <c r="N29" s="8"/>
      <c r="O29" s="8">
        <v>1.5</v>
      </c>
      <c r="P29" s="9">
        <v>1</v>
      </c>
      <c r="Q29" s="8">
        <v>91</v>
      </c>
      <c r="R29" s="8">
        <v>81</v>
      </c>
      <c r="S29" s="9"/>
      <c r="T29" s="25"/>
    </row>
    <row r="30" spans="1:20" ht="42" customHeight="1">
      <c r="A30" s="23">
        <v>43462</v>
      </c>
      <c r="B30" s="13">
        <v>0</v>
      </c>
      <c r="C30" s="12">
        <v>2</v>
      </c>
      <c r="D30" s="4" t="s">
        <v>547</v>
      </c>
      <c r="E30" s="10">
        <v>2.2</v>
      </c>
      <c r="F30" s="39">
        <v>2</v>
      </c>
      <c r="G30" s="41" t="s">
        <v>82</v>
      </c>
      <c r="H30" s="15">
        <v>18</v>
      </c>
      <c r="I30" s="4" t="s">
        <v>61</v>
      </c>
      <c r="J30" s="5" t="s">
        <v>61</v>
      </c>
      <c r="K30" s="6"/>
      <c r="L30" s="1">
        <v>1027</v>
      </c>
      <c r="M30" s="7" t="s">
        <v>548</v>
      </c>
      <c r="N30" s="8"/>
      <c r="O30" s="8"/>
      <c r="P30" s="9">
        <v>0</v>
      </c>
      <c r="Q30" s="8">
        <v>99</v>
      </c>
      <c r="R30" s="8">
        <v>100</v>
      </c>
      <c r="S30" s="9" t="s">
        <v>58</v>
      </c>
      <c r="T30" s="25"/>
    </row>
    <row r="31" spans="1:20" ht="42" customHeight="1">
      <c r="A31" s="23">
        <v>43463</v>
      </c>
      <c r="B31" s="13">
        <v>1</v>
      </c>
      <c r="C31" s="12">
        <v>3</v>
      </c>
      <c r="D31" s="4" t="s">
        <v>549</v>
      </c>
      <c r="E31" s="10">
        <v>3.8</v>
      </c>
      <c r="F31" s="39">
        <v>3</v>
      </c>
      <c r="G31" s="41" t="s">
        <v>82</v>
      </c>
      <c r="H31" s="15">
        <v>22</v>
      </c>
      <c r="I31" s="4" t="s">
        <v>61</v>
      </c>
      <c r="J31" s="5" t="s">
        <v>61</v>
      </c>
      <c r="K31" s="6"/>
      <c r="L31" s="1">
        <v>1031</v>
      </c>
      <c r="M31" s="7" t="s">
        <v>550</v>
      </c>
      <c r="N31" s="8"/>
      <c r="O31" s="8"/>
      <c r="P31" s="9">
        <v>1</v>
      </c>
      <c r="Q31" s="8">
        <v>96</v>
      </c>
      <c r="R31" s="8">
        <v>100</v>
      </c>
      <c r="S31" s="9" t="s">
        <v>58</v>
      </c>
      <c r="T31" s="25"/>
    </row>
    <row r="32" spans="1:20" ht="42" customHeight="1">
      <c r="A32" s="23">
        <v>43464</v>
      </c>
      <c r="B32" s="13">
        <v>2</v>
      </c>
      <c r="C32" s="12">
        <v>4</v>
      </c>
      <c r="D32" s="4" t="s">
        <v>552</v>
      </c>
      <c r="E32" s="10">
        <v>13.8</v>
      </c>
      <c r="F32" s="39">
        <v>5</v>
      </c>
      <c r="G32" s="41" t="s">
        <v>170</v>
      </c>
      <c r="H32" s="15">
        <v>51</v>
      </c>
      <c r="I32" s="4" t="s">
        <v>61</v>
      </c>
      <c r="J32" s="5" t="s">
        <v>61</v>
      </c>
      <c r="K32" s="6"/>
      <c r="L32" s="1">
        <v>1021</v>
      </c>
      <c r="M32" s="7" t="s">
        <v>553</v>
      </c>
      <c r="N32" s="8"/>
      <c r="O32" s="8"/>
      <c r="P32" s="9">
        <v>2</v>
      </c>
      <c r="Q32" s="8">
        <v>95</v>
      </c>
      <c r="R32" s="8">
        <v>99</v>
      </c>
      <c r="S32" s="9" t="s">
        <v>58</v>
      </c>
      <c r="T32" s="25"/>
    </row>
    <row r="33" spans="1:20" ht="42" customHeight="1">
      <c r="A33" s="26">
        <v>43465</v>
      </c>
      <c r="B33" s="27">
        <v>3</v>
      </c>
      <c r="C33" s="28">
        <v>4</v>
      </c>
      <c r="D33" s="29" t="s">
        <v>554</v>
      </c>
      <c r="E33" s="30">
        <v>1</v>
      </c>
      <c r="F33" s="40">
        <v>3</v>
      </c>
      <c r="G33" s="42" t="s">
        <v>170</v>
      </c>
      <c r="H33" s="31">
        <v>21</v>
      </c>
      <c r="I33" s="29" t="s">
        <v>61</v>
      </c>
      <c r="J33" s="32" t="s">
        <v>85</v>
      </c>
      <c r="K33" s="33"/>
      <c r="L33" s="34">
        <v>1032</v>
      </c>
      <c r="M33" s="35" t="s">
        <v>555</v>
      </c>
      <c r="N33" s="36"/>
      <c r="O33" s="36"/>
      <c r="P33" s="37">
        <v>2</v>
      </c>
      <c r="Q33" s="36">
        <v>96</v>
      </c>
      <c r="R33" s="36">
        <v>100</v>
      </c>
      <c r="S33" s="37" t="s">
        <v>58</v>
      </c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9" t="s">
        <v>22</v>
      </c>
      <c r="B100" s="69"/>
      <c r="C100" s="69"/>
      <c r="D100" s="16">
        <f>AVERAGE(B3:B33,C3:C33)</f>
        <v>2.0161290322580645</v>
      </c>
      <c r="E100" s="69" t="s">
        <v>31</v>
      </c>
      <c r="F100" s="69"/>
      <c r="G100" s="69"/>
      <c r="H100" s="69"/>
      <c r="I100" s="17">
        <f>SUM(E3:E33)</f>
        <v>123.59999999999998</v>
      </c>
      <c r="J100" s="69" t="s">
        <v>38</v>
      </c>
      <c r="K100" s="69"/>
      <c r="L100" s="18">
        <f>SUM(O3:O33)</f>
        <v>23.5</v>
      </c>
    </row>
    <row r="101" spans="1:12" ht="30" customHeight="1">
      <c r="A101" s="69" t="s">
        <v>27</v>
      </c>
      <c r="B101" s="69"/>
      <c r="C101" s="69"/>
      <c r="D101" s="16">
        <f>AVERAGE(B3:B33)</f>
        <v>0.03225806451612903</v>
      </c>
      <c r="E101" s="69" t="s">
        <v>32</v>
      </c>
      <c r="F101" s="69"/>
      <c r="G101" s="69"/>
      <c r="H101" s="69"/>
      <c r="I101" s="17">
        <f>AVERAGE(E3:E33)</f>
        <v>3.9870967741935477</v>
      </c>
      <c r="J101" s="69" t="s">
        <v>39</v>
      </c>
      <c r="K101" s="69"/>
      <c r="L101" s="18">
        <f>COUNTIF(R3:R33,"&lt;31")</f>
        <v>1</v>
      </c>
    </row>
    <row r="102" spans="1:12" ht="30" customHeight="1">
      <c r="A102" s="69" t="s">
        <v>28</v>
      </c>
      <c r="B102" s="69"/>
      <c r="C102" s="69"/>
      <c r="D102" s="16">
        <f>AVERAGE(C3:C33)</f>
        <v>4</v>
      </c>
      <c r="E102" s="69" t="s">
        <v>33</v>
      </c>
      <c r="F102" s="69"/>
      <c r="G102" s="69"/>
      <c r="H102" s="69"/>
      <c r="I102" s="17">
        <f>MAX(E3:E33)</f>
        <v>15.4</v>
      </c>
      <c r="J102" s="69" t="s">
        <v>41</v>
      </c>
      <c r="K102" s="69"/>
      <c r="L102" s="18">
        <f>COUNTIF(C3:C33,"&gt;19")</f>
        <v>0</v>
      </c>
    </row>
    <row r="103" spans="1:12" ht="30" customHeight="1">
      <c r="A103" s="69" t="s">
        <v>23</v>
      </c>
      <c r="B103" s="69"/>
      <c r="C103" s="69"/>
      <c r="D103" s="18">
        <f>MAX(B3:B33,C3:C33)</f>
        <v>11</v>
      </c>
      <c r="E103" s="69" t="s">
        <v>34</v>
      </c>
      <c r="F103" s="69"/>
      <c r="G103" s="69"/>
      <c r="H103" s="69"/>
      <c r="I103" s="18">
        <f>COUNTA(S3:S33)</f>
        <v>23</v>
      </c>
      <c r="J103" s="69" t="s">
        <v>37</v>
      </c>
      <c r="K103" s="69"/>
      <c r="L103" s="18">
        <f>COUNTA(N3:N33)</f>
        <v>0</v>
      </c>
    </row>
    <row r="104" spans="1:12" ht="30" customHeight="1">
      <c r="A104" s="69" t="s">
        <v>24</v>
      </c>
      <c r="B104" s="69"/>
      <c r="C104" s="69"/>
      <c r="D104" s="18">
        <f>MIN(B3:B33,C3:C33)</f>
        <v>-9</v>
      </c>
      <c r="E104" s="69" t="s">
        <v>35</v>
      </c>
      <c r="F104" s="69"/>
      <c r="G104" s="69"/>
      <c r="H104" s="69"/>
      <c r="I104" s="18">
        <f>COUNTIF(S3:S33,"R")</f>
        <v>15</v>
      </c>
      <c r="J104" s="69" t="s">
        <v>45</v>
      </c>
      <c r="K104" s="69"/>
      <c r="L104" s="43">
        <f>AVERAGE(F3:F33)</f>
        <v>3.3870967741935485</v>
      </c>
    </row>
    <row r="105" spans="1:12" ht="30" customHeight="1">
      <c r="A105" s="69" t="s">
        <v>26</v>
      </c>
      <c r="B105" s="69"/>
      <c r="C105" s="69"/>
      <c r="D105" s="18">
        <f>MAX(B3:B33)</f>
        <v>8</v>
      </c>
      <c r="E105" s="69" t="s">
        <v>36</v>
      </c>
      <c r="F105" s="69"/>
      <c r="G105" s="69"/>
      <c r="H105" s="69"/>
      <c r="I105" s="18">
        <f>COUNTIF(S3:S33,"S")</f>
        <v>8</v>
      </c>
      <c r="J105" s="69" t="s">
        <v>46</v>
      </c>
      <c r="K105" s="69"/>
      <c r="L105" s="43">
        <f>AVERAGE(H3:H33)</f>
        <v>29.322580645161292</v>
      </c>
    </row>
    <row r="106" spans="1:12" ht="30" customHeight="1">
      <c r="A106" s="69" t="s">
        <v>25</v>
      </c>
      <c r="B106" s="69"/>
      <c r="C106" s="69"/>
      <c r="D106" s="18">
        <f>MIN(C3:C33)</f>
        <v>-3</v>
      </c>
      <c r="E106" s="69" t="s">
        <v>50</v>
      </c>
      <c r="F106" s="69"/>
      <c r="G106" s="69"/>
      <c r="H106" s="69"/>
      <c r="I106" s="18">
        <f>COUNTIF(F3:F33,"&gt;5")</f>
        <v>2</v>
      </c>
      <c r="J106" s="69" t="s">
        <v>47</v>
      </c>
      <c r="K106" s="69"/>
      <c r="L106" s="19">
        <f>COUNTA(T3:T33)</f>
        <v>14</v>
      </c>
    </row>
    <row r="107" spans="1:12" ht="30" customHeight="1">
      <c r="A107" s="69" t="s">
        <v>29</v>
      </c>
      <c r="B107" s="69"/>
      <c r="C107" s="69"/>
      <c r="D107" s="18">
        <f>COUNTIF(B3:B33,"&lt;1")</f>
        <v>18</v>
      </c>
      <c r="E107" s="69" t="s">
        <v>42</v>
      </c>
      <c r="F107" s="69"/>
      <c r="G107" s="69"/>
      <c r="H107" s="69"/>
      <c r="I107" s="17">
        <f>MAX(H3:H33)</f>
        <v>51</v>
      </c>
      <c r="J107" s="69" t="s">
        <v>48</v>
      </c>
      <c r="K107" s="69"/>
      <c r="L107" s="19">
        <v>100.6</v>
      </c>
    </row>
    <row r="108" spans="1:12" ht="30" customHeight="1">
      <c r="A108" s="69" t="s">
        <v>30</v>
      </c>
      <c r="B108" s="69"/>
      <c r="C108" s="69"/>
      <c r="D108" s="18">
        <f>COUNTIF(C3:C33,"&lt;1")</f>
        <v>4</v>
      </c>
      <c r="E108" s="69" t="s">
        <v>43</v>
      </c>
      <c r="F108" s="69"/>
      <c r="G108" s="69"/>
      <c r="H108" s="69"/>
      <c r="I108" s="18">
        <f>MAX(L3:L33)</f>
        <v>1033</v>
      </c>
      <c r="J108" s="69" t="s">
        <v>49</v>
      </c>
      <c r="K108" s="69"/>
      <c r="L108" s="19">
        <v>23</v>
      </c>
    </row>
    <row r="109" spans="1:12" ht="30" customHeight="1">
      <c r="A109" s="69" t="s">
        <v>40</v>
      </c>
      <c r="B109" s="69"/>
      <c r="C109" s="69"/>
      <c r="D109" s="18">
        <f>MIN(P3:P33)</f>
        <v>-11</v>
      </c>
      <c r="E109" s="69" t="s">
        <v>44</v>
      </c>
      <c r="F109" s="69"/>
      <c r="G109" s="69"/>
      <c r="H109" s="69"/>
      <c r="I109" s="18">
        <f>MIN(L3:L33)</f>
        <v>996</v>
      </c>
      <c r="J109" s="69"/>
      <c r="K109" s="69"/>
      <c r="L109" s="19"/>
    </row>
  </sheetData>
  <sheetProtection/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6"/>
      <c r="H1" s="67"/>
      <c r="I1" s="57" t="s">
        <v>1</v>
      </c>
      <c r="J1" s="58"/>
      <c r="K1" s="62" t="s">
        <v>8</v>
      </c>
      <c r="L1" s="60" t="s">
        <v>10</v>
      </c>
      <c r="M1" s="64" t="s">
        <v>2</v>
      </c>
      <c r="N1" s="52" t="s">
        <v>19</v>
      </c>
      <c r="O1" s="52" t="s">
        <v>20</v>
      </c>
      <c r="P1" s="54" t="s">
        <v>21</v>
      </c>
      <c r="Q1" s="52" t="s">
        <v>14</v>
      </c>
      <c r="R1" s="52" t="s">
        <v>51</v>
      </c>
      <c r="S1" s="54" t="s">
        <v>52</v>
      </c>
      <c r="T1" s="50" t="s">
        <v>53</v>
      </c>
    </row>
    <row r="2" spans="1:20" ht="42" customHeight="1">
      <c r="A2" s="22" t="s">
        <v>9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3"/>
      <c r="L2" s="61"/>
      <c r="M2" s="65"/>
      <c r="N2" s="68"/>
      <c r="O2" s="68"/>
      <c r="P2" s="59"/>
      <c r="Q2" s="56"/>
      <c r="R2" s="53"/>
      <c r="S2" s="55"/>
      <c r="T2" s="51"/>
    </row>
    <row r="3" spans="1:20" ht="42" customHeight="1">
      <c r="A3" s="23">
        <v>42736</v>
      </c>
      <c r="B3" s="13">
        <v>2</v>
      </c>
      <c r="C3" s="12">
        <v>8</v>
      </c>
      <c r="D3" s="4" t="s">
        <v>56</v>
      </c>
      <c r="E3" s="10">
        <v>0.6</v>
      </c>
      <c r="F3" s="39">
        <v>5</v>
      </c>
      <c r="G3" s="41" t="s">
        <v>57</v>
      </c>
      <c r="H3" s="15">
        <v>43</v>
      </c>
      <c r="I3" s="4" t="s">
        <v>54</v>
      </c>
      <c r="J3" s="5" t="s">
        <v>54</v>
      </c>
      <c r="K3" s="6"/>
      <c r="L3" s="1">
        <v>1005</v>
      </c>
      <c r="M3" s="7" t="s">
        <v>55</v>
      </c>
      <c r="N3" s="8"/>
      <c r="O3" s="8">
        <v>4</v>
      </c>
      <c r="P3" s="9">
        <v>1</v>
      </c>
      <c r="Q3" s="8">
        <v>82</v>
      </c>
      <c r="R3" s="20">
        <v>62</v>
      </c>
      <c r="S3" s="48" t="s">
        <v>58</v>
      </c>
      <c r="T3" s="24"/>
    </row>
    <row r="4" spans="1:20" ht="42" customHeight="1">
      <c r="A4" s="23">
        <v>42737</v>
      </c>
      <c r="B4" s="13">
        <v>0</v>
      </c>
      <c r="C4" s="12">
        <v>3</v>
      </c>
      <c r="D4" s="4" t="s">
        <v>59</v>
      </c>
      <c r="E4" s="10">
        <v>8.1</v>
      </c>
      <c r="F4" s="39">
        <v>3</v>
      </c>
      <c r="G4" s="41" t="s">
        <v>60</v>
      </c>
      <c r="H4" s="15">
        <v>28</v>
      </c>
      <c r="I4" s="4" t="s">
        <v>61</v>
      </c>
      <c r="J4" s="5" t="s">
        <v>61</v>
      </c>
      <c r="K4" s="6"/>
      <c r="L4" s="1">
        <v>1012</v>
      </c>
      <c r="M4" s="7" t="s">
        <v>62</v>
      </c>
      <c r="N4" s="8"/>
      <c r="O4" s="8"/>
      <c r="P4" s="9">
        <v>0</v>
      </c>
      <c r="Q4" s="8">
        <v>97</v>
      </c>
      <c r="R4" s="8">
        <v>100</v>
      </c>
      <c r="S4" s="9" t="s">
        <v>57</v>
      </c>
      <c r="T4" s="25"/>
    </row>
    <row r="5" spans="1:20" ht="42" customHeight="1">
      <c r="A5" s="23">
        <v>43103</v>
      </c>
      <c r="B5" s="13">
        <v>2</v>
      </c>
      <c r="C5" s="12">
        <v>7</v>
      </c>
      <c r="D5" s="4" t="s">
        <v>63</v>
      </c>
      <c r="E5" s="10">
        <v>9.8</v>
      </c>
      <c r="F5" s="39">
        <v>6</v>
      </c>
      <c r="G5" s="41" t="s">
        <v>60</v>
      </c>
      <c r="H5" s="15">
        <v>53</v>
      </c>
      <c r="I5" s="4" t="s">
        <v>54</v>
      </c>
      <c r="J5" s="5" t="s">
        <v>64</v>
      </c>
      <c r="K5" s="6"/>
      <c r="L5" s="1">
        <v>987</v>
      </c>
      <c r="M5" s="7" t="s">
        <v>65</v>
      </c>
      <c r="N5" s="8" t="s">
        <v>66</v>
      </c>
      <c r="O5" s="8">
        <v>1.5</v>
      </c>
      <c r="P5" s="9">
        <v>1</v>
      </c>
      <c r="Q5" s="8">
        <v>86</v>
      </c>
      <c r="R5" s="8">
        <v>87</v>
      </c>
      <c r="S5" s="9" t="s">
        <v>58</v>
      </c>
      <c r="T5" s="25"/>
    </row>
    <row r="6" spans="1:20" ht="42" customHeight="1">
      <c r="A6" s="23">
        <v>43104</v>
      </c>
      <c r="B6" s="13">
        <v>3</v>
      </c>
      <c r="C6" s="12">
        <v>5</v>
      </c>
      <c r="D6" s="4" t="s">
        <v>67</v>
      </c>
      <c r="E6" s="10">
        <v>0.5</v>
      </c>
      <c r="F6" s="39">
        <v>5</v>
      </c>
      <c r="G6" s="41" t="s">
        <v>60</v>
      </c>
      <c r="H6" s="15">
        <v>42</v>
      </c>
      <c r="I6" s="4" t="s">
        <v>61</v>
      </c>
      <c r="J6" s="5" t="s">
        <v>61</v>
      </c>
      <c r="K6" s="6"/>
      <c r="L6" s="1">
        <v>999</v>
      </c>
      <c r="M6" s="7" t="s">
        <v>68</v>
      </c>
      <c r="N6" s="8"/>
      <c r="O6" s="8"/>
      <c r="P6" s="9">
        <v>2</v>
      </c>
      <c r="Q6" s="8">
        <v>83</v>
      </c>
      <c r="R6" s="8">
        <v>98</v>
      </c>
      <c r="S6" s="9" t="s">
        <v>58</v>
      </c>
      <c r="T6" s="25"/>
    </row>
    <row r="7" spans="1:20" ht="42" customHeight="1">
      <c r="A7" s="23">
        <v>43105</v>
      </c>
      <c r="B7" s="13">
        <v>3</v>
      </c>
      <c r="C7" s="12">
        <v>8</v>
      </c>
      <c r="D7" s="4" t="s">
        <v>69</v>
      </c>
      <c r="E7" s="10">
        <v>1.3</v>
      </c>
      <c r="F7" s="39">
        <v>5</v>
      </c>
      <c r="G7" s="41" t="s">
        <v>60</v>
      </c>
      <c r="H7" s="15">
        <v>47</v>
      </c>
      <c r="I7" s="4" t="s">
        <v>54</v>
      </c>
      <c r="J7" s="5" t="s">
        <v>61</v>
      </c>
      <c r="K7" s="6"/>
      <c r="L7" s="1">
        <v>998</v>
      </c>
      <c r="M7" s="7" t="s">
        <v>70</v>
      </c>
      <c r="N7" s="8"/>
      <c r="O7" s="8"/>
      <c r="P7" s="9">
        <v>2</v>
      </c>
      <c r="Q7" s="8">
        <v>87</v>
      </c>
      <c r="R7" s="8">
        <v>98</v>
      </c>
      <c r="S7" s="9" t="s">
        <v>58</v>
      </c>
      <c r="T7" s="25"/>
    </row>
    <row r="8" spans="1:20" ht="42" customHeight="1">
      <c r="A8" s="23">
        <v>43106</v>
      </c>
      <c r="B8" s="13">
        <v>4</v>
      </c>
      <c r="C8" s="12">
        <v>7</v>
      </c>
      <c r="D8" s="4" t="s">
        <v>71</v>
      </c>
      <c r="E8" s="10">
        <v>2.1</v>
      </c>
      <c r="F8" s="39">
        <v>3</v>
      </c>
      <c r="G8" s="41" t="s">
        <v>60</v>
      </c>
      <c r="H8" s="15">
        <v>21</v>
      </c>
      <c r="I8" s="4" t="s">
        <v>61</v>
      </c>
      <c r="J8" s="5" t="s">
        <v>61</v>
      </c>
      <c r="K8" s="6"/>
      <c r="L8" s="1">
        <v>1007</v>
      </c>
      <c r="M8" s="7" t="s">
        <v>72</v>
      </c>
      <c r="N8" s="8"/>
      <c r="O8" s="8"/>
      <c r="P8" s="9">
        <v>3</v>
      </c>
      <c r="Q8" s="8">
        <v>89</v>
      </c>
      <c r="R8" s="8">
        <v>99</v>
      </c>
      <c r="S8" s="9" t="s">
        <v>58</v>
      </c>
      <c r="T8" s="25"/>
    </row>
    <row r="9" spans="1:20" ht="42" customHeight="1">
      <c r="A9" s="23">
        <v>43107</v>
      </c>
      <c r="B9" s="13">
        <v>0</v>
      </c>
      <c r="C9" s="12">
        <v>4</v>
      </c>
      <c r="D9" s="4" t="s">
        <v>73</v>
      </c>
      <c r="E9" s="10">
        <v>2.2</v>
      </c>
      <c r="F9" s="39">
        <v>3</v>
      </c>
      <c r="G9" s="41" t="s">
        <v>74</v>
      </c>
      <c r="H9" s="15">
        <v>26</v>
      </c>
      <c r="I9" s="4" t="s">
        <v>61</v>
      </c>
      <c r="J9" s="5" t="s">
        <v>61</v>
      </c>
      <c r="K9" s="6"/>
      <c r="L9" s="1">
        <v>1026</v>
      </c>
      <c r="M9" s="7" t="s">
        <v>75</v>
      </c>
      <c r="N9" s="8"/>
      <c r="O9" s="8"/>
      <c r="P9" s="9">
        <v>0</v>
      </c>
      <c r="Q9" s="8">
        <v>98</v>
      </c>
      <c r="R9" s="8">
        <v>100</v>
      </c>
      <c r="S9" s="9" t="s">
        <v>58</v>
      </c>
      <c r="T9" s="25"/>
    </row>
    <row r="10" spans="1:20" ht="42" customHeight="1">
      <c r="A10" s="23">
        <v>43108</v>
      </c>
      <c r="B10" s="13">
        <v>-1</v>
      </c>
      <c r="C10" s="12">
        <v>3</v>
      </c>
      <c r="D10" s="4"/>
      <c r="E10" s="10">
        <v>0</v>
      </c>
      <c r="F10" s="39">
        <v>3</v>
      </c>
      <c r="G10" s="41" t="s">
        <v>74</v>
      </c>
      <c r="H10" s="15">
        <v>22</v>
      </c>
      <c r="I10" s="4" t="s">
        <v>61</v>
      </c>
      <c r="J10" s="5" t="s">
        <v>64</v>
      </c>
      <c r="K10" s="6"/>
      <c r="L10" s="1">
        <v>1029</v>
      </c>
      <c r="M10" s="7" t="s">
        <v>76</v>
      </c>
      <c r="N10" s="8"/>
      <c r="O10" s="8">
        <v>0.5</v>
      </c>
      <c r="P10" s="9">
        <v>-2</v>
      </c>
      <c r="Q10" s="8">
        <v>98</v>
      </c>
      <c r="R10" s="8">
        <v>91</v>
      </c>
      <c r="S10" s="9"/>
      <c r="T10" s="25"/>
    </row>
    <row r="11" spans="1:20" ht="42" customHeight="1">
      <c r="A11" s="23">
        <v>43109</v>
      </c>
      <c r="B11" s="13">
        <v>4</v>
      </c>
      <c r="C11" s="12">
        <v>7</v>
      </c>
      <c r="D11" s="4" t="s">
        <v>79</v>
      </c>
      <c r="E11" s="10">
        <v>0.3</v>
      </c>
      <c r="F11" s="39">
        <v>6</v>
      </c>
      <c r="G11" s="41" t="s">
        <v>77</v>
      </c>
      <c r="H11" s="15">
        <v>52</v>
      </c>
      <c r="I11" s="4" t="s">
        <v>61</v>
      </c>
      <c r="J11" s="5" t="s">
        <v>64</v>
      </c>
      <c r="K11" s="6"/>
      <c r="L11" s="1">
        <v>1013</v>
      </c>
      <c r="M11" s="7" t="s">
        <v>78</v>
      </c>
      <c r="N11" s="8"/>
      <c r="O11" s="8">
        <v>1</v>
      </c>
      <c r="P11" s="9">
        <v>2</v>
      </c>
      <c r="Q11" s="8">
        <v>87</v>
      </c>
      <c r="R11" s="8">
        <v>90</v>
      </c>
      <c r="S11" s="9" t="s">
        <v>58</v>
      </c>
      <c r="T11" s="25"/>
    </row>
    <row r="12" spans="1:20" ht="42" customHeight="1">
      <c r="A12" s="23">
        <v>43110</v>
      </c>
      <c r="B12" s="13">
        <v>1</v>
      </c>
      <c r="C12" s="12">
        <v>10</v>
      </c>
      <c r="D12" s="4"/>
      <c r="E12" s="10">
        <v>0</v>
      </c>
      <c r="F12" s="39">
        <v>1</v>
      </c>
      <c r="G12" s="41" t="s">
        <v>57</v>
      </c>
      <c r="H12" s="15">
        <v>10</v>
      </c>
      <c r="I12" s="4" t="s">
        <v>54</v>
      </c>
      <c r="J12" s="5" t="s">
        <v>80</v>
      </c>
      <c r="K12" s="6"/>
      <c r="L12" s="1">
        <v>1012</v>
      </c>
      <c r="M12" s="7" t="s">
        <v>81</v>
      </c>
      <c r="N12" s="8"/>
      <c r="O12" s="8">
        <v>6</v>
      </c>
      <c r="P12" s="9">
        <v>1</v>
      </c>
      <c r="Q12" s="8">
        <v>71</v>
      </c>
      <c r="R12" s="8">
        <v>22</v>
      </c>
      <c r="S12" s="9"/>
      <c r="T12" s="25"/>
    </row>
    <row r="13" spans="1:20" ht="42" customHeight="1">
      <c r="A13" s="23">
        <v>43111</v>
      </c>
      <c r="B13" s="13">
        <v>-3</v>
      </c>
      <c r="C13" s="12">
        <v>7</v>
      </c>
      <c r="D13" s="4"/>
      <c r="E13" s="10">
        <v>0</v>
      </c>
      <c r="F13" s="39">
        <v>2</v>
      </c>
      <c r="G13" s="41" t="s">
        <v>82</v>
      </c>
      <c r="H13" s="15">
        <v>12</v>
      </c>
      <c r="I13" s="4" t="s">
        <v>83</v>
      </c>
      <c r="J13" s="5" t="s">
        <v>80</v>
      </c>
      <c r="K13" s="6"/>
      <c r="L13" s="1">
        <v>1017</v>
      </c>
      <c r="M13" s="7" t="s">
        <v>106</v>
      </c>
      <c r="N13" s="8"/>
      <c r="O13" s="8">
        <v>7</v>
      </c>
      <c r="P13" s="9">
        <v>-5</v>
      </c>
      <c r="Q13" s="8">
        <v>82</v>
      </c>
      <c r="R13" s="8">
        <v>14</v>
      </c>
      <c r="S13" s="9"/>
      <c r="T13" s="25"/>
    </row>
    <row r="14" spans="1:20" ht="42" customHeight="1">
      <c r="A14" s="23">
        <v>43112</v>
      </c>
      <c r="B14" s="13">
        <v>0</v>
      </c>
      <c r="C14" s="12">
        <v>3</v>
      </c>
      <c r="D14" s="4" t="s">
        <v>84</v>
      </c>
      <c r="E14" s="10">
        <v>0.5</v>
      </c>
      <c r="F14" s="39">
        <v>1</v>
      </c>
      <c r="G14" s="41" t="s">
        <v>74</v>
      </c>
      <c r="H14" s="15">
        <v>11</v>
      </c>
      <c r="I14" s="4" t="s">
        <v>61</v>
      </c>
      <c r="J14" s="5" t="s">
        <v>85</v>
      </c>
      <c r="K14" s="6"/>
      <c r="L14" s="1">
        <v>1026</v>
      </c>
      <c r="M14" s="7" t="s">
        <v>86</v>
      </c>
      <c r="N14" s="8"/>
      <c r="O14" s="8"/>
      <c r="P14" s="9">
        <v>-1</v>
      </c>
      <c r="Q14" s="8">
        <v>99</v>
      </c>
      <c r="R14" s="8">
        <v>100</v>
      </c>
      <c r="S14" s="9" t="s">
        <v>58</v>
      </c>
      <c r="T14" s="25"/>
    </row>
    <row r="15" spans="1:20" ht="42" customHeight="1">
      <c r="A15" s="23">
        <v>43113</v>
      </c>
      <c r="B15" s="13">
        <v>-2</v>
      </c>
      <c r="C15" s="12">
        <v>1</v>
      </c>
      <c r="D15" s="4"/>
      <c r="E15" s="10">
        <v>0</v>
      </c>
      <c r="F15" s="39">
        <v>2</v>
      </c>
      <c r="G15" s="41" t="s">
        <v>77</v>
      </c>
      <c r="H15" s="15">
        <v>18</v>
      </c>
      <c r="I15" s="4" t="s">
        <v>61</v>
      </c>
      <c r="J15" s="5" t="s">
        <v>61</v>
      </c>
      <c r="K15" s="6"/>
      <c r="L15" s="1">
        <v>1028</v>
      </c>
      <c r="M15" s="7" t="s">
        <v>87</v>
      </c>
      <c r="N15" s="8"/>
      <c r="O15" s="8"/>
      <c r="P15" s="9">
        <v>-3</v>
      </c>
      <c r="Q15" s="8">
        <v>95</v>
      </c>
      <c r="R15" s="8">
        <v>100</v>
      </c>
      <c r="S15" s="9"/>
      <c r="T15" s="25"/>
    </row>
    <row r="16" spans="1:20" ht="42" customHeight="1">
      <c r="A16" s="23">
        <v>43114</v>
      </c>
      <c r="B16" s="13">
        <v>-3</v>
      </c>
      <c r="C16" s="12">
        <v>0</v>
      </c>
      <c r="D16" s="4"/>
      <c r="E16" s="10">
        <v>0</v>
      </c>
      <c r="F16" s="39">
        <v>2</v>
      </c>
      <c r="G16" s="41" t="s">
        <v>77</v>
      </c>
      <c r="H16" s="15">
        <v>19</v>
      </c>
      <c r="I16" s="4" t="s">
        <v>61</v>
      </c>
      <c r="J16" s="5" t="s">
        <v>54</v>
      </c>
      <c r="K16" s="6"/>
      <c r="L16" s="1">
        <v>1026</v>
      </c>
      <c r="M16" s="7" t="s">
        <v>88</v>
      </c>
      <c r="N16" s="8"/>
      <c r="O16" s="8">
        <v>3</v>
      </c>
      <c r="P16" s="9">
        <v>-4</v>
      </c>
      <c r="Q16" s="8">
        <v>86</v>
      </c>
      <c r="R16" s="8">
        <v>65</v>
      </c>
      <c r="S16" s="9"/>
      <c r="T16" s="25"/>
    </row>
    <row r="17" spans="1:20" ht="42" customHeight="1">
      <c r="A17" s="23">
        <v>43115</v>
      </c>
      <c r="B17" s="13">
        <v>-3</v>
      </c>
      <c r="C17" s="12">
        <v>0</v>
      </c>
      <c r="D17" s="4" t="s">
        <v>89</v>
      </c>
      <c r="E17" s="10">
        <v>0.3</v>
      </c>
      <c r="F17" s="39">
        <v>5</v>
      </c>
      <c r="G17" s="41" t="s">
        <v>60</v>
      </c>
      <c r="H17" s="15">
        <v>45</v>
      </c>
      <c r="I17" s="4" t="s">
        <v>54</v>
      </c>
      <c r="J17" s="5" t="s">
        <v>54</v>
      </c>
      <c r="K17" s="6"/>
      <c r="L17" s="1">
        <v>1020</v>
      </c>
      <c r="M17" s="7" t="s">
        <v>90</v>
      </c>
      <c r="N17" s="8"/>
      <c r="O17" s="8">
        <v>5</v>
      </c>
      <c r="P17" s="9">
        <v>-4</v>
      </c>
      <c r="Q17" s="8">
        <v>83</v>
      </c>
      <c r="R17" s="8">
        <v>42</v>
      </c>
      <c r="S17" s="9"/>
      <c r="T17" s="25"/>
    </row>
    <row r="18" spans="1:20" ht="42" customHeight="1">
      <c r="A18" s="23">
        <v>43116</v>
      </c>
      <c r="B18" s="13">
        <v>0</v>
      </c>
      <c r="C18" s="12">
        <v>3</v>
      </c>
      <c r="D18" s="4" t="s">
        <v>91</v>
      </c>
      <c r="E18" s="47">
        <v>4.8</v>
      </c>
      <c r="F18" s="39">
        <v>4</v>
      </c>
      <c r="G18" s="41" t="s">
        <v>60</v>
      </c>
      <c r="H18" s="15">
        <v>32</v>
      </c>
      <c r="I18" s="4" t="s">
        <v>61</v>
      </c>
      <c r="J18" s="5" t="s">
        <v>64</v>
      </c>
      <c r="K18" s="6"/>
      <c r="L18" s="1">
        <v>990</v>
      </c>
      <c r="M18" s="7" t="s">
        <v>92</v>
      </c>
      <c r="N18" s="8" t="s">
        <v>66</v>
      </c>
      <c r="O18" s="8">
        <v>1</v>
      </c>
      <c r="P18" s="9">
        <v>-2</v>
      </c>
      <c r="Q18" s="8">
        <v>93</v>
      </c>
      <c r="R18" s="8">
        <v>90</v>
      </c>
      <c r="S18" s="9" t="s">
        <v>57</v>
      </c>
      <c r="T18" s="25" t="s">
        <v>66</v>
      </c>
    </row>
    <row r="19" spans="1:20" ht="42" customHeight="1">
      <c r="A19" s="23">
        <v>43117</v>
      </c>
      <c r="B19" s="13">
        <v>-2</v>
      </c>
      <c r="C19" s="12">
        <v>0</v>
      </c>
      <c r="D19" s="4" t="s">
        <v>93</v>
      </c>
      <c r="E19" s="10">
        <v>3.1</v>
      </c>
      <c r="F19" s="39">
        <v>4</v>
      </c>
      <c r="G19" s="41" t="s">
        <v>82</v>
      </c>
      <c r="H19" s="15">
        <v>37</v>
      </c>
      <c r="I19" s="4" t="s">
        <v>61</v>
      </c>
      <c r="J19" s="5" t="s">
        <v>61</v>
      </c>
      <c r="K19" s="6"/>
      <c r="L19" s="1">
        <v>1002</v>
      </c>
      <c r="M19" s="7" t="s">
        <v>94</v>
      </c>
      <c r="N19" s="8"/>
      <c r="O19" s="8"/>
      <c r="P19" s="9">
        <v>-4</v>
      </c>
      <c r="Q19" s="8">
        <v>91</v>
      </c>
      <c r="R19" s="8">
        <v>97</v>
      </c>
      <c r="S19" s="9" t="s">
        <v>57</v>
      </c>
      <c r="T19" s="25" t="s">
        <v>66</v>
      </c>
    </row>
    <row r="20" spans="1:20" ht="42" customHeight="1">
      <c r="A20" s="23">
        <v>43118</v>
      </c>
      <c r="B20" s="13">
        <v>0</v>
      </c>
      <c r="C20" s="12">
        <v>5</v>
      </c>
      <c r="D20" s="4" t="s">
        <v>96</v>
      </c>
      <c r="E20" s="10">
        <v>2.6</v>
      </c>
      <c r="F20" s="39">
        <v>7</v>
      </c>
      <c r="G20" s="41" t="s">
        <v>82</v>
      </c>
      <c r="H20" s="15">
        <v>68</v>
      </c>
      <c r="I20" s="4" t="s">
        <v>61</v>
      </c>
      <c r="J20" s="5" t="s">
        <v>54</v>
      </c>
      <c r="K20" s="6"/>
      <c r="L20" s="1">
        <v>988</v>
      </c>
      <c r="M20" s="7" t="s">
        <v>95</v>
      </c>
      <c r="N20" s="8"/>
      <c r="O20" s="8">
        <v>2</v>
      </c>
      <c r="P20" s="9">
        <v>0</v>
      </c>
      <c r="Q20" s="8">
        <v>77</v>
      </c>
      <c r="R20" s="8">
        <v>69</v>
      </c>
      <c r="S20" s="9" t="s">
        <v>58</v>
      </c>
      <c r="T20" s="25" t="s">
        <v>66</v>
      </c>
    </row>
    <row r="21" spans="1:20" ht="42" customHeight="1">
      <c r="A21" s="23">
        <v>43119</v>
      </c>
      <c r="B21" s="13">
        <v>-1</v>
      </c>
      <c r="C21" s="12">
        <v>1</v>
      </c>
      <c r="D21" s="4" t="s">
        <v>100</v>
      </c>
      <c r="E21" s="10">
        <v>2.5</v>
      </c>
      <c r="F21" s="39">
        <v>3</v>
      </c>
      <c r="G21" s="41" t="s">
        <v>82</v>
      </c>
      <c r="H21" s="15"/>
      <c r="I21" s="4" t="s">
        <v>61</v>
      </c>
      <c r="J21" s="5" t="s">
        <v>61</v>
      </c>
      <c r="K21" s="6"/>
      <c r="L21" s="1">
        <v>999</v>
      </c>
      <c r="M21" s="49" t="s">
        <v>103</v>
      </c>
      <c r="N21" s="8"/>
      <c r="O21" s="8"/>
      <c r="P21" s="9"/>
      <c r="Q21" s="8"/>
      <c r="R21" s="8"/>
      <c r="S21" s="9" t="s">
        <v>57</v>
      </c>
      <c r="T21" s="25" t="s">
        <v>66</v>
      </c>
    </row>
    <row r="22" spans="1:20" ht="42" customHeight="1">
      <c r="A22" s="23">
        <v>43120</v>
      </c>
      <c r="B22" s="13">
        <v>-3</v>
      </c>
      <c r="C22" s="12">
        <v>2</v>
      </c>
      <c r="D22" s="4"/>
      <c r="E22" s="10">
        <v>0</v>
      </c>
      <c r="F22" s="39">
        <v>3</v>
      </c>
      <c r="G22" s="41" t="s">
        <v>60</v>
      </c>
      <c r="H22" s="15"/>
      <c r="I22" s="4" t="s">
        <v>54</v>
      </c>
      <c r="J22" s="5" t="s">
        <v>54</v>
      </c>
      <c r="K22" s="6"/>
      <c r="L22" s="1">
        <v>1010</v>
      </c>
      <c r="M22" s="7"/>
      <c r="N22" s="8"/>
      <c r="O22" s="8">
        <v>4</v>
      </c>
      <c r="P22" s="9"/>
      <c r="Q22" s="8"/>
      <c r="R22" s="8"/>
      <c r="S22" s="9"/>
      <c r="T22" s="25" t="s">
        <v>66</v>
      </c>
    </row>
    <row r="23" spans="1:20" ht="42" customHeight="1">
      <c r="A23" s="23">
        <v>43121</v>
      </c>
      <c r="B23" s="13">
        <v>-3</v>
      </c>
      <c r="C23" s="12">
        <v>0</v>
      </c>
      <c r="D23" s="4"/>
      <c r="E23" s="10">
        <v>0</v>
      </c>
      <c r="F23" s="39">
        <v>2</v>
      </c>
      <c r="G23" s="41" t="s">
        <v>77</v>
      </c>
      <c r="H23" s="15"/>
      <c r="I23" s="4" t="s">
        <v>54</v>
      </c>
      <c r="J23" s="5" t="s">
        <v>61</v>
      </c>
      <c r="K23" s="6"/>
      <c r="L23" s="1">
        <v>1001</v>
      </c>
      <c r="M23" s="7"/>
      <c r="N23" s="8"/>
      <c r="O23" s="8"/>
      <c r="P23" s="9"/>
      <c r="Q23" s="8"/>
      <c r="R23" s="8"/>
      <c r="S23" s="9"/>
      <c r="T23" s="25" t="s">
        <v>66</v>
      </c>
    </row>
    <row r="24" spans="1:20" ht="42" customHeight="1">
      <c r="A24" s="23">
        <v>43122</v>
      </c>
      <c r="B24" s="13">
        <v>-4</v>
      </c>
      <c r="C24" s="12">
        <v>-2</v>
      </c>
      <c r="D24" s="4" t="s">
        <v>104</v>
      </c>
      <c r="E24" s="10">
        <v>1</v>
      </c>
      <c r="F24" s="39">
        <v>4</v>
      </c>
      <c r="G24" s="41" t="s">
        <v>57</v>
      </c>
      <c r="H24" s="15"/>
      <c r="I24" s="4" t="s">
        <v>54</v>
      </c>
      <c r="J24" s="5" t="s">
        <v>61</v>
      </c>
      <c r="K24" s="6"/>
      <c r="L24" s="1">
        <v>1022</v>
      </c>
      <c r="M24" s="7" t="s">
        <v>105</v>
      </c>
      <c r="N24" s="8"/>
      <c r="O24" s="8"/>
      <c r="P24" s="9"/>
      <c r="Q24" s="8"/>
      <c r="R24" s="8"/>
      <c r="S24" s="9" t="s">
        <v>57</v>
      </c>
      <c r="T24" s="25" t="s">
        <v>66</v>
      </c>
    </row>
    <row r="25" spans="1:20" ht="42" customHeight="1">
      <c r="A25" s="23">
        <v>43123</v>
      </c>
      <c r="B25" s="13">
        <v>0</v>
      </c>
      <c r="C25" s="12">
        <v>2</v>
      </c>
      <c r="D25" s="4" t="s">
        <v>101</v>
      </c>
      <c r="E25" s="10">
        <v>3.5</v>
      </c>
      <c r="F25" s="39">
        <v>2</v>
      </c>
      <c r="G25" s="41" t="s">
        <v>60</v>
      </c>
      <c r="H25" s="15"/>
      <c r="I25" s="4" t="s">
        <v>61</v>
      </c>
      <c r="J25" s="5" t="s">
        <v>61</v>
      </c>
      <c r="K25" s="6"/>
      <c r="L25" s="1">
        <v>1025</v>
      </c>
      <c r="M25" s="7"/>
      <c r="N25" s="8"/>
      <c r="O25" s="8"/>
      <c r="P25" s="9"/>
      <c r="Q25" s="8"/>
      <c r="R25" s="8"/>
      <c r="S25" s="9" t="s">
        <v>58</v>
      </c>
      <c r="T25" s="25" t="s">
        <v>66</v>
      </c>
    </row>
    <row r="26" spans="1:20" ht="42" customHeight="1">
      <c r="A26" s="23">
        <v>43124</v>
      </c>
      <c r="B26" s="13">
        <v>3</v>
      </c>
      <c r="C26" s="12">
        <v>9</v>
      </c>
      <c r="D26" s="4" t="s">
        <v>63</v>
      </c>
      <c r="E26" s="10">
        <v>3.1</v>
      </c>
      <c r="F26" s="39">
        <v>3</v>
      </c>
      <c r="G26" s="41" t="s">
        <v>60</v>
      </c>
      <c r="H26" s="15"/>
      <c r="I26" s="4" t="s">
        <v>54</v>
      </c>
      <c r="J26" s="5" t="s">
        <v>54</v>
      </c>
      <c r="K26" s="6"/>
      <c r="L26" s="1">
        <v>1020</v>
      </c>
      <c r="M26" s="7"/>
      <c r="N26" s="8"/>
      <c r="O26" s="8">
        <v>4</v>
      </c>
      <c r="P26" s="9"/>
      <c r="Q26" s="8"/>
      <c r="R26" s="8"/>
      <c r="S26" s="9" t="s">
        <v>58</v>
      </c>
      <c r="T26" s="25"/>
    </row>
    <row r="27" spans="1:20" ht="42" customHeight="1">
      <c r="A27" s="23">
        <v>43125</v>
      </c>
      <c r="B27" s="13">
        <v>6</v>
      </c>
      <c r="C27" s="12">
        <v>9</v>
      </c>
      <c r="D27" s="4"/>
      <c r="E27" s="10">
        <v>0</v>
      </c>
      <c r="F27" s="39">
        <v>4</v>
      </c>
      <c r="G27" s="41" t="s">
        <v>82</v>
      </c>
      <c r="H27" s="15"/>
      <c r="I27" s="4" t="s">
        <v>61</v>
      </c>
      <c r="J27" s="5" t="s">
        <v>64</v>
      </c>
      <c r="K27" s="6"/>
      <c r="L27" s="1">
        <v>1014</v>
      </c>
      <c r="M27" s="7"/>
      <c r="N27" s="8"/>
      <c r="O27" s="8">
        <v>1</v>
      </c>
      <c r="P27" s="9"/>
      <c r="Q27" s="8"/>
      <c r="R27" s="8"/>
      <c r="S27" s="9"/>
      <c r="T27" s="25"/>
    </row>
    <row r="28" spans="1:20" ht="42" customHeight="1">
      <c r="A28" s="23">
        <v>43126</v>
      </c>
      <c r="B28" s="13">
        <v>2</v>
      </c>
      <c r="C28" s="12">
        <v>6</v>
      </c>
      <c r="D28" s="4"/>
      <c r="E28" s="10">
        <v>0</v>
      </c>
      <c r="F28" s="39">
        <v>3</v>
      </c>
      <c r="G28" s="41" t="s">
        <v>57</v>
      </c>
      <c r="H28" s="15"/>
      <c r="I28" s="4" t="s">
        <v>54</v>
      </c>
      <c r="J28" s="5" t="s">
        <v>64</v>
      </c>
      <c r="K28" s="6"/>
      <c r="L28" s="1">
        <v>1020</v>
      </c>
      <c r="M28" s="7"/>
      <c r="N28" s="8"/>
      <c r="O28" s="8">
        <v>0.5</v>
      </c>
      <c r="P28" s="9"/>
      <c r="Q28" s="8"/>
      <c r="R28" s="8"/>
      <c r="S28" s="9"/>
      <c r="T28" s="25"/>
    </row>
    <row r="29" spans="1:20" ht="42" customHeight="1">
      <c r="A29" s="23">
        <v>43127</v>
      </c>
      <c r="B29" s="13">
        <v>2</v>
      </c>
      <c r="C29" s="12">
        <v>4</v>
      </c>
      <c r="D29" s="4" t="s">
        <v>102</v>
      </c>
      <c r="E29" s="10">
        <v>5</v>
      </c>
      <c r="F29" s="39">
        <v>1</v>
      </c>
      <c r="G29" s="41" t="s">
        <v>74</v>
      </c>
      <c r="H29" s="15"/>
      <c r="I29" s="4" t="s">
        <v>61</v>
      </c>
      <c r="J29" s="5" t="s">
        <v>61</v>
      </c>
      <c r="K29" s="6"/>
      <c r="L29" s="1">
        <v>1031</v>
      </c>
      <c r="M29" s="7"/>
      <c r="N29" s="8"/>
      <c r="O29" s="8"/>
      <c r="P29" s="9"/>
      <c r="Q29" s="8"/>
      <c r="R29" s="8"/>
      <c r="S29" s="9" t="s">
        <v>58</v>
      </c>
      <c r="T29" s="25"/>
    </row>
    <row r="30" spans="1:20" ht="42" customHeight="1">
      <c r="A30" s="23">
        <v>43128</v>
      </c>
      <c r="B30" s="13">
        <v>2</v>
      </c>
      <c r="C30" s="12">
        <v>6</v>
      </c>
      <c r="D30" s="4" t="s">
        <v>67</v>
      </c>
      <c r="E30" s="10">
        <v>0.4</v>
      </c>
      <c r="F30" s="39">
        <v>4</v>
      </c>
      <c r="G30" s="41" t="s">
        <v>60</v>
      </c>
      <c r="H30" s="15">
        <v>36</v>
      </c>
      <c r="I30" s="4" t="s">
        <v>61</v>
      </c>
      <c r="J30" s="5" t="s">
        <v>61</v>
      </c>
      <c r="K30" s="6"/>
      <c r="L30" s="1">
        <v>1029</v>
      </c>
      <c r="M30" s="7" t="s">
        <v>97</v>
      </c>
      <c r="N30" s="8"/>
      <c r="O30" s="8"/>
      <c r="P30" s="9">
        <v>1</v>
      </c>
      <c r="Q30" s="8">
        <v>89</v>
      </c>
      <c r="R30" s="8">
        <v>98</v>
      </c>
      <c r="S30" s="9" t="s">
        <v>58</v>
      </c>
      <c r="T30" s="25"/>
    </row>
    <row r="31" spans="1:20" ht="42" customHeight="1">
      <c r="A31" s="23">
        <v>43129</v>
      </c>
      <c r="B31" s="13">
        <v>6</v>
      </c>
      <c r="C31" s="12">
        <v>8</v>
      </c>
      <c r="D31" s="4" t="s">
        <v>98</v>
      </c>
      <c r="E31" s="10">
        <v>5.5</v>
      </c>
      <c r="F31" s="39">
        <v>5</v>
      </c>
      <c r="G31" s="41" t="s">
        <v>82</v>
      </c>
      <c r="H31" s="15">
        <v>42</v>
      </c>
      <c r="I31" s="4" t="s">
        <v>61</v>
      </c>
      <c r="J31" s="5" t="s">
        <v>64</v>
      </c>
      <c r="K31" s="6"/>
      <c r="L31" s="1">
        <v>1017</v>
      </c>
      <c r="M31" s="7" t="s">
        <v>99</v>
      </c>
      <c r="N31" s="8"/>
      <c r="O31" s="8">
        <v>2.5</v>
      </c>
      <c r="P31" s="9">
        <v>4</v>
      </c>
      <c r="Q31" s="8">
        <v>87</v>
      </c>
      <c r="R31" s="8">
        <v>72</v>
      </c>
      <c r="S31" s="9" t="s">
        <v>58</v>
      </c>
      <c r="T31" s="25"/>
    </row>
    <row r="32" spans="1:20" ht="42" customHeight="1">
      <c r="A32" s="23">
        <v>43130</v>
      </c>
      <c r="B32" s="13">
        <v>-2</v>
      </c>
      <c r="C32" s="12">
        <v>4</v>
      </c>
      <c r="D32" s="4"/>
      <c r="E32" s="10">
        <v>0</v>
      </c>
      <c r="F32" s="39">
        <v>4</v>
      </c>
      <c r="G32" s="41" t="s">
        <v>82</v>
      </c>
      <c r="H32" s="15">
        <v>34</v>
      </c>
      <c r="I32" s="4" t="s">
        <v>54</v>
      </c>
      <c r="J32" s="5" t="s">
        <v>54</v>
      </c>
      <c r="K32" s="6"/>
      <c r="L32" s="1">
        <v>1027</v>
      </c>
      <c r="M32" s="7" t="s">
        <v>108</v>
      </c>
      <c r="N32" s="8"/>
      <c r="O32" s="8">
        <v>3.5</v>
      </c>
      <c r="P32" s="9">
        <v>-4</v>
      </c>
      <c r="Q32" s="8">
        <v>85</v>
      </c>
      <c r="R32" s="8">
        <v>45</v>
      </c>
      <c r="S32" s="9"/>
      <c r="T32" s="25"/>
    </row>
    <row r="33" spans="1:20" ht="42" customHeight="1">
      <c r="A33" s="26">
        <v>43131</v>
      </c>
      <c r="B33" s="27">
        <v>0</v>
      </c>
      <c r="C33" s="28">
        <v>7</v>
      </c>
      <c r="D33" s="29" t="s">
        <v>63</v>
      </c>
      <c r="E33" s="30">
        <v>3.9</v>
      </c>
      <c r="F33" s="40">
        <v>5</v>
      </c>
      <c r="G33" s="42" t="s">
        <v>57</v>
      </c>
      <c r="H33" s="31">
        <v>42</v>
      </c>
      <c r="I33" s="29" t="s">
        <v>54</v>
      </c>
      <c r="J33" s="32" t="s">
        <v>64</v>
      </c>
      <c r="K33" s="33"/>
      <c r="L33" s="34">
        <v>1005</v>
      </c>
      <c r="M33" s="35" t="s">
        <v>109</v>
      </c>
      <c r="N33" s="36"/>
      <c r="O33" s="36">
        <v>0.5</v>
      </c>
      <c r="P33" s="37">
        <v>-1</v>
      </c>
      <c r="Q33" s="36">
        <v>87</v>
      </c>
      <c r="R33" s="36">
        <v>95</v>
      </c>
      <c r="S33" s="37" t="s">
        <v>58</v>
      </c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9" t="s">
        <v>22</v>
      </c>
      <c r="B100" s="69"/>
      <c r="C100" s="69"/>
      <c r="D100" s="16">
        <f>AVERAGE(B3:B33,C3:C33)</f>
        <v>2.4193548387096775</v>
      </c>
      <c r="E100" s="69" t="s">
        <v>31</v>
      </c>
      <c r="F100" s="69"/>
      <c r="G100" s="69"/>
      <c r="H100" s="69"/>
      <c r="I100" s="17">
        <f>SUM(E3:E33)</f>
        <v>61.1</v>
      </c>
      <c r="J100" s="69" t="s">
        <v>38</v>
      </c>
      <c r="K100" s="69"/>
      <c r="L100" s="18">
        <f>SUM(O3:O33)</f>
        <v>47</v>
      </c>
    </row>
    <row r="101" spans="1:12" ht="30" customHeight="1">
      <c r="A101" s="69" t="s">
        <v>27</v>
      </c>
      <c r="B101" s="69"/>
      <c r="C101" s="69"/>
      <c r="D101" s="16">
        <f>AVERAGE(B3:B33)</f>
        <v>0.41935483870967744</v>
      </c>
      <c r="E101" s="69" t="s">
        <v>32</v>
      </c>
      <c r="F101" s="69"/>
      <c r="G101" s="69"/>
      <c r="H101" s="69"/>
      <c r="I101" s="17">
        <f>AVERAGE(E3:E33)</f>
        <v>1.9709677419354839</v>
      </c>
      <c r="J101" s="69" t="s">
        <v>39</v>
      </c>
      <c r="K101" s="69"/>
      <c r="L101" s="18">
        <f>COUNTIF(R3:R33,"&lt;31")</f>
        <v>2</v>
      </c>
    </row>
    <row r="102" spans="1:12" ht="30" customHeight="1">
      <c r="A102" s="69" t="s">
        <v>28</v>
      </c>
      <c r="B102" s="69"/>
      <c r="C102" s="69"/>
      <c r="D102" s="16">
        <f>AVERAGE(C3:C33)</f>
        <v>4.419354838709677</v>
      </c>
      <c r="E102" s="69" t="s">
        <v>33</v>
      </c>
      <c r="F102" s="69"/>
      <c r="G102" s="69"/>
      <c r="H102" s="69"/>
      <c r="I102" s="17">
        <f>MAX(E3:E33)</f>
        <v>9.8</v>
      </c>
      <c r="J102" s="69" t="s">
        <v>41</v>
      </c>
      <c r="K102" s="69"/>
      <c r="L102" s="18">
        <f>COUNTIF(C3:C33,"&gt;19")</f>
        <v>0</v>
      </c>
    </row>
    <row r="103" spans="1:12" ht="30" customHeight="1">
      <c r="A103" s="69" t="s">
        <v>23</v>
      </c>
      <c r="B103" s="69"/>
      <c r="C103" s="69"/>
      <c r="D103" s="18">
        <f>MAX(B3:B33,C3:C33)</f>
        <v>10</v>
      </c>
      <c r="E103" s="69" t="s">
        <v>34</v>
      </c>
      <c r="F103" s="69"/>
      <c r="G103" s="69"/>
      <c r="H103" s="69"/>
      <c r="I103" s="18">
        <f>COUNTA(S3:S33)</f>
        <v>20</v>
      </c>
      <c r="J103" s="69" t="s">
        <v>37</v>
      </c>
      <c r="K103" s="69"/>
      <c r="L103" s="18">
        <f>COUNTA(N3:N33)</f>
        <v>2</v>
      </c>
    </row>
    <row r="104" spans="1:12" ht="30" customHeight="1">
      <c r="A104" s="69" t="s">
        <v>24</v>
      </c>
      <c r="B104" s="69"/>
      <c r="C104" s="69"/>
      <c r="D104" s="18">
        <f>MIN(B3:B33,C3:C33)</f>
        <v>-4</v>
      </c>
      <c r="E104" s="69" t="s">
        <v>35</v>
      </c>
      <c r="F104" s="69"/>
      <c r="G104" s="69"/>
      <c r="H104" s="69"/>
      <c r="I104" s="18">
        <f>COUNTIF(S3:S33,"R")</f>
        <v>15</v>
      </c>
      <c r="J104" s="69" t="s">
        <v>45</v>
      </c>
      <c r="K104" s="69"/>
      <c r="L104" s="43">
        <f>AVERAGE(F3:F33)</f>
        <v>3.5483870967741935</v>
      </c>
    </row>
    <row r="105" spans="1:12" ht="30" customHeight="1">
      <c r="A105" s="69" t="s">
        <v>26</v>
      </c>
      <c r="B105" s="69"/>
      <c r="C105" s="69"/>
      <c r="D105" s="18">
        <f>MAX(B3:B33)</f>
        <v>6</v>
      </c>
      <c r="E105" s="69" t="s">
        <v>36</v>
      </c>
      <c r="F105" s="69"/>
      <c r="G105" s="69"/>
      <c r="H105" s="69"/>
      <c r="I105" s="18">
        <f>COUNTIF(S3:S33,"S")</f>
        <v>5</v>
      </c>
      <c r="J105" s="69" t="s">
        <v>46</v>
      </c>
      <c r="K105" s="69"/>
      <c r="L105" s="43">
        <f>AVERAGE(H3:H33)</f>
        <v>33.63636363636363</v>
      </c>
    </row>
    <row r="106" spans="1:12" ht="30" customHeight="1">
      <c r="A106" s="69" t="s">
        <v>25</v>
      </c>
      <c r="B106" s="69"/>
      <c r="C106" s="69"/>
      <c r="D106" s="18">
        <f>MIN(C3:C33)</f>
        <v>-2</v>
      </c>
      <c r="E106" s="69" t="s">
        <v>50</v>
      </c>
      <c r="F106" s="69"/>
      <c r="G106" s="69"/>
      <c r="H106" s="69"/>
      <c r="I106" s="18">
        <f>COUNTIF(F3:F33,"&gt;5")</f>
        <v>3</v>
      </c>
      <c r="J106" s="69" t="s">
        <v>47</v>
      </c>
      <c r="K106" s="69"/>
      <c r="L106" s="19">
        <f>COUNTA(T3:T33)</f>
        <v>8</v>
      </c>
    </row>
    <row r="107" spans="1:12" ht="30" customHeight="1">
      <c r="A107" s="69" t="s">
        <v>29</v>
      </c>
      <c r="B107" s="69"/>
      <c r="C107" s="69"/>
      <c r="D107" s="18">
        <f>COUNTIF(B3:B33,"&lt;1")</f>
        <v>18</v>
      </c>
      <c r="E107" s="69" t="s">
        <v>42</v>
      </c>
      <c r="F107" s="69"/>
      <c r="G107" s="69"/>
      <c r="H107" s="69"/>
      <c r="I107" s="17">
        <f>MAX(H3:H33)</f>
        <v>68</v>
      </c>
      <c r="J107" s="69" t="s">
        <v>48</v>
      </c>
      <c r="K107" s="69"/>
      <c r="L107" s="19">
        <v>46</v>
      </c>
    </row>
    <row r="108" spans="1:12" ht="30" customHeight="1">
      <c r="A108" s="69" t="s">
        <v>30</v>
      </c>
      <c r="B108" s="69"/>
      <c r="C108" s="69"/>
      <c r="D108" s="18">
        <f>COUNTIF(C3:C33,"&lt;1")</f>
        <v>5</v>
      </c>
      <c r="E108" s="69" t="s">
        <v>43</v>
      </c>
      <c r="F108" s="69"/>
      <c r="G108" s="69"/>
      <c r="H108" s="69"/>
      <c r="I108" s="18">
        <f>MAX(L3:L33)</f>
        <v>1031</v>
      </c>
      <c r="J108" s="69" t="s">
        <v>49</v>
      </c>
      <c r="K108" s="69"/>
      <c r="L108" s="19">
        <v>15.1</v>
      </c>
    </row>
    <row r="109" spans="1:12" ht="30" customHeight="1">
      <c r="A109" s="69" t="s">
        <v>40</v>
      </c>
      <c r="B109" s="69"/>
      <c r="C109" s="69"/>
      <c r="D109" s="18">
        <f>MIN(P3:P33)</f>
        <v>-5</v>
      </c>
      <c r="E109" s="69" t="s">
        <v>44</v>
      </c>
      <c r="F109" s="69"/>
      <c r="G109" s="69"/>
      <c r="H109" s="69"/>
      <c r="I109" s="18">
        <f>MIN(L3:L33)</f>
        <v>987</v>
      </c>
      <c r="J109" s="69"/>
      <c r="K109" s="69"/>
      <c r="L109" s="19"/>
    </row>
  </sheetData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6"/>
      <c r="H1" s="67"/>
      <c r="I1" s="57" t="s">
        <v>1</v>
      </c>
      <c r="J1" s="58"/>
      <c r="K1" s="62" t="s">
        <v>8</v>
      </c>
      <c r="L1" s="60" t="s">
        <v>10</v>
      </c>
      <c r="M1" s="64" t="s">
        <v>2</v>
      </c>
      <c r="N1" s="52" t="s">
        <v>19</v>
      </c>
      <c r="O1" s="52" t="s">
        <v>20</v>
      </c>
      <c r="P1" s="54" t="s">
        <v>21</v>
      </c>
      <c r="Q1" s="52" t="s">
        <v>14</v>
      </c>
      <c r="R1" s="52" t="s">
        <v>51</v>
      </c>
      <c r="S1" s="54" t="s">
        <v>52</v>
      </c>
      <c r="T1" s="50" t="s">
        <v>53</v>
      </c>
    </row>
    <row r="2" spans="1:20" ht="42" customHeight="1">
      <c r="A2" s="22" t="s">
        <v>107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3"/>
      <c r="L2" s="61"/>
      <c r="M2" s="65"/>
      <c r="N2" s="68"/>
      <c r="O2" s="68"/>
      <c r="P2" s="59"/>
      <c r="Q2" s="56"/>
      <c r="R2" s="53"/>
      <c r="S2" s="55"/>
      <c r="T2" s="51"/>
    </row>
    <row r="3" spans="1:20" ht="42" customHeight="1">
      <c r="A3" s="23">
        <v>43132</v>
      </c>
      <c r="B3" s="13">
        <v>-1</v>
      </c>
      <c r="C3" s="12">
        <v>3</v>
      </c>
      <c r="D3" s="4" t="s">
        <v>63</v>
      </c>
      <c r="E3" s="10">
        <v>2.2</v>
      </c>
      <c r="F3" s="39">
        <v>3</v>
      </c>
      <c r="G3" s="41" t="s">
        <v>82</v>
      </c>
      <c r="H3" s="15">
        <v>22</v>
      </c>
      <c r="I3" s="4" t="s">
        <v>61</v>
      </c>
      <c r="J3" s="5" t="s">
        <v>64</v>
      </c>
      <c r="K3" s="6"/>
      <c r="L3" s="1">
        <v>1000</v>
      </c>
      <c r="M3" s="7" t="s">
        <v>110</v>
      </c>
      <c r="N3" s="8"/>
      <c r="O3" s="8">
        <v>2.5</v>
      </c>
      <c r="P3" s="9">
        <v>-2</v>
      </c>
      <c r="Q3" s="8">
        <v>84</v>
      </c>
      <c r="R3" s="20">
        <v>77</v>
      </c>
      <c r="S3" s="48" t="s">
        <v>58</v>
      </c>
      <c r="T3" s="24"/>
    </row>
    <row r="4" spans="1:20" ht="42" customHeight="1">
      <c r="A4" s="23">
        <v>43133</v>
      </c>
      <c r="B4" s="13">
        <v>-1</v>
      </c>
      <c r="C4" s="12">
        <v>2</v>
      </c>
      <c r="D4" s="4"/>
      <c r="E4" s="10">
        <v>0</v>
      </c>
      <c r="F4" s="39">
        <v>4</v>
      </c>
      <c r="G4" s="41" t="s">
        <v>57</v>
      </c>
      <c r="H4" s="15">
        <v>33</v>
      </c>
      <c r="I4" s="4" t="s">
        <v>54</v>
      </c>
      <c r="J4" s="5" t="s">
        <v>54</v>
      </c>
      <c r="K4" s="6"/>
      <c r="L4" s="1">
        <v>1003</v>
      </c>
      <c r="M4" s="7" t="s">
        <v>111</v>
      </c>
      <c r="N4" s="8"/>
      <c r="O4" s="8">
        <v>4.5</v>
      </c>
      <c r="P4" s="9">
        <v>-3</v>
      </c>
      <c r="Q4" s="8">
        <v>71</v>
      </c>
      <c r="R4" s="8">
        <v>42</v>
      </c>
      <c r="S4" s="9"/>
      <c r="T4" s="25"/>
    </row>
    <row r="5" spans="1:20" ht="42" customHeight="1">
      <c r="A5" s="23">
        <v>43134</v>
      </c>
      <c r="B5" s="13">
        <v>-3</v>
      </c>
      <c r="C5" s="12">
        <v>1</v>
      </c>
      <c r="D5" s="4" t="s">
        <v>112</v>
      </c>
      <c r="E5" s="10">
        <v>2.4</v>
      </c>
      <c r="F5" s="39">
        <v>2</v>
      </c>
      <c r="G5" s="41" t="s">
        <v>74</v>
      </c>
      <c r="H5" s="15">
        <v>15</v>
      </c>
      <c r="I5" s="4" t="s">
        <v>54</v>
      </c>
      <c r="J5" s="5" t="s">
        <v>64</v>
      </c>
      <c r="K5" s="6"/>
      <c r="L5" s="1">
        <v>1004</v>
      </c>
      <c r="M5" s="7" t="s">
        <v>114</v>
      </c>
      <c r="N5" s="8"/>
      <c r="O5" s="8">
        <v>0.5</v>
      </c>
      <c r="P5" s="9">
        <v>-5</v>
      </c>
      <c r="Q5" s="8">
        <v>89</v>
      </c>
      <c r="R5" s="8">
        <v>92</v>
      </c>
      <c r="S5" s="9" t="s">
        <v>57</v>
      </c>
      <c r="T5" s="25" t="s">
        <v>66</v>
      </c>
    </row>
    <row r="6" spans="1:20" ht="42" customHeight="1">
      <c r="A6" s="23">
        <v>43135</v>
      </c>
      <c r="B6" s="13">
        <v>-5</v>
      </c>
      <c r="C6" s="12">
        <v>-1</v>
      </c>
      <c r="D6" s="4" t="s">
        <v>113</v>
      </c>
      <c r="E6" s="10">
        <v>0.3</v>
      </c>
      <c r="F6" s="39">
        <v>2</v>
      </c>
      <c r="G6" s="41" t="s">
        <v>74</v>
      </c>
      <c r="H6" s="15">
        <v>13</v>
      </c>
      <c r="I6" s="4" t="s">
        <v>61</v>
      </c>
      <c r="J6" s="5" t="s">
        <v>61</v>
      </c>
      <c r="K6" s="6"/>
      <c r="L6" s="1">
        <v>1015</v>
      </c>
      <c r="M6" s="7" t="s">
        <v>115</v>
      </c>
      <c r="N6" s="8"/>
      <c r="O6" s="8"/>
      <c r="P6" s="9">
        <v>-6</v>
      </c>
      <c r="Q6" s="8">
        <v>97</v>
      </c>
      <c r="R6" s="8">
        <v>100</v>
      </c>
      <c r="S6" s="9" t="s">
        <v>57</v>
      </c>
      <c r="T6" s="25" t="s">
        <v>66</v>
      </c>
    </row>
    <row r="7" spans="1:20" ht="42" customHeight="1">
      <c r="A7" s="23">
        <v>43136</v>
      </c>
      <c r="B7" s="13">
        <v>-10</v>
      </c>
      <c r="C7" s="12">
        <v>-1</v>
      </c>
      <c r="D7" s="4"/>
      <c r="E7" s="10">
        <v>0</v>
      </c>
      <c r="F7" s="39">
        <v>3</v>
      </c>
      <c r="G7" s="41" t="s">
        <v>74</v>
      </c>
      <c r="H7" s="15">
        <v>21</v>
      </c>
      <c r="I7" s="4" t="s">
        <v>54</v>
      </c>
      <c r="J7" s="5" t="s">
        <v>54</v>
      </c>
      <c r="K7" s="6"/>
      <c r="L7" s="1">
        <v>1028</v>
      </c>
      <c r="M7" s="7" t="s">
        <v>116</v>
      </c>
      <c r="N7" s="8"/>
      <c r="O7" s="8">
        <v>5</v>
      </c>
      <c r="P7" s="9">
        <v>-11</v>
      </c>
      <c r="Q7" s="8">
        <v>85</v>
      </c>
      <c r="R7" s="8">
        <v>45</v>
      </c>
      <c r="S7" s="9"/>
      <c r="T7" s="25" t="s">
        <v>66</v>
      </c>
    </row>
    <row r="8" spans="1:20" ht="42" customHeight="1">
      <c r="A8" s="23">
        <v>43137</v>
      </c>
      <c r="B8" s="13">
        <v>-13</v>
      </c>
      <c r="C8" s="12">
        <v>-1</v>
      </c>
      <c r="D8" s="4"/>
      <c r="E8" s="10">
        <v>0</v>
      </c>
      <c r="F8" s="39">
        <v>3</v>
      </c>
      <c r="G8" s="41" t="s">
        <v>77</v>
      </c>
      <c r="H8" s="15">
        <v>20</v>
      </c>
      <c r="I8" s="4" t="s">
        <v>117</v>
      </c>
      <c r="J8" s="5" t="s">
        <v>80</v>
      </c>
      <c r="K8" s="6"/>
      <c r="L8" s="1">
        <v>1017</v>
      </c>
      <c r="M8" s="7" t="s">
        <v>118</v>
      </c>
      <c r="N8" s="8"/>
      <c r="O8" s="8">
        <v>8.5</v>
      </c>
      <c r="P8" s="9">
        <v>-15</v>
      </c>
      <c r="Q8" s="8">
        <v>76</v>
      </c>
      <c r="R8" s="8">
        <v>15</v>
      </c>
      <c r="S8" s="9"/>
      <c r="T8" s="25" t="s">
        <v>66</v>
      </c>
    </row>
    <row r="9" spans="1:20" ht="42" customHeight="1">
      <c r="A9" s="23">
        <v>43138</v>
      </c>
      <c r="B9" s="13">
        <v>-9</v>
      </c>
      <c r="C9" s="12">
        <v>1</v>
      </c>
      <c r="D9" s="4"/>
      <c r="E9" s="10">
        <v>0</v>
      </c>
      <c r="F9" s="39">
        <v>2</v>
      </c>
      <c r="G9" s="41" t="s">
        <v>119</v>
      </c>
      <c r="H9" s="15">
        <v>14</v>
      </c>
      <c r="I9" s="4" t="s">
        <v>117</v>
      </c>
      <c r="J9" s="5" t="s">
        <v>80</v>
      </c>
      <c r="K9" s="6"/>
      <c r="L9" s="1">
        <v>1015</v>
      </c>
      <c r="M9" s="7" t="s">
        <v>121</v>
      </c>
      <c r="N9" s="8"/>
      <c r="O9" s="8">
        <v>7</v>
      </c>
      <c r="P9" s="9">
        <v>-11</v>
      </c>
      <c r="Q9" s="8">
        <v>75</v>
      </c>
      <c r="R9" s="8">
        <v>75</v>
      </c>
      <c r="S9" s="9"/>
      <c r="T9" s="25" t="s">
        <v>66</v>
      </c>
    </row>
    <row r="10" spans="1:20" ht="42" customHeight="1">
      <c r="A10" s="23">
        <v>43139</v>
      </c>
      <c r="B10" s="13">
        <v>-9</v>
      </c>
      <c r="C10" s="12">
        <v>-1</v>
      </c>
      <c r="D10" s="4"/>
      <c r="E10" s="10">
        <v>0</v>
      </c>
      <c r="F10" s="39">
        <v>2</v>
      </c>
      <c r="G10" s="41" t="s">
        <v>119</v>
      </c>
      <c r="H10" s="15">
        <v>15</v>
      </c>
      <c r="I10" s="4" t="s">
        <v>54</v>
      </c>
      <c r="J10" s="5" t="s">
        <v>64</v>
      </c>
      <c r="K10" s="6"/>
      <c r="L10" s="1">
        <v>1021</v>
      </c>
      <c r="M10" s="7" t="s">
        <v>120</v>
      </c>
      <c r="N10" s="8"/>
      <c r="O10" s="8">
        <v>1</v>
      </c>
      <c r="P10" s="9">
        <v>-10</v>
      </c>
      <c r="Q10" s="8">
        <v>81</v>
      </c>
      <c r="R10" s="8">
        <v>92</v>
      </c>
      <c r="S10" s="9"/>
      <c r="T10" s="25" t="s">
        <v>66</v>
      </c>
    </row>
    <row r="11" spans="1:20" ht="42" customHeight="1">
      <c r="A11" s="23">
        <v>43140</v>
      </c>
      <c r="B11" s="13">
        <v>-8</v>
      </c>
      <c r="C11" s="12">
        <v>3</v>
      </c>
      <c r="D11" s="4"/>
      <c r="E11" s="10">
        <v>0</v>
      </c>
      <c r="F11" s="39">
        <v>2</v>
      </c>
      <c r="G11" s="41" t="s">
        <v>57</v>
      </c>
      <c r="H11" s="15">
        <v>16</v>
      </c>
      <c r="I11" s="4" t="s">
        <v>61</v>
      </c>
      <c r="J11" s="5" t="s">
        <v>80</v>
      </c>
      <c r="K11" s="6"/>
      <c r="L11" s="1">
        <v>1015</v>
      </c>
      <c r="M11" s="7" t="s">
        <v>122</v>
      </c>
      <c r="N11" s="8"/>
      <c r="O11" s="8">
        <v>7</v>
      </c>
      <c r="P11" s="9">
        <v>-9</v>
      </c>
      <c r="Q11" s="8">
        <v>70</v>
      </c>
      <c r="R11" s="8">
        <v>71</v>
      </c>
      <c r="S11" s="9"/>
      <c r="T11" s="25" t="s">
        <v>66</v>
      </c>
    </row>
    <row r="12" spans="1:20" ht="42" customHeight="1">
      <c r="A12" s="23">
        <v>43141</v>
      </c>
      <c r="B12" s="13">
        <v>-3</v>
      </c>
      <c r="C12" s="12">
        <v>0</v>
      </c>
      <c r="D12" s="4"/>
      <c r="E12" s="10">
        <v>0</v>
      </c>
      <c r="F12" s="39">
        <v>2</v>
      </c>
      <c r="G12" s="41" t="s">
        <v>60</v>
      </c>
      <c r="H12" s="15">
        <v>17</v>
      </c>
      <c r="I12" s="4" t="s">
        <v>54</v>
      </c>
      <c r="J12" s="5" t="s">
        <v>61</v>
      </c>
      <c r="K12" s="6"/>
      <c r="L12" s="1">
        <v>1015</v>
      </c>
      <c r="M12" s="7" t="s">
        <v>124</v>
      </c>
      <c r="N12" s="8"/>
      <c r="O12" s="8"/>
      <c r="P12" s="9">
        <v>-5</v>
      </c>
      <c r="Q12" s="8">
        <v>86</v>
      </c>
      <c r="R12" s="8">
        <v>99</v>
      </c>
      <c r="S12" s="9"/>
      <c r="T12" s="25"/>
    </row>
    <row r="13" spans="1:20" ht="42" customHeight="1">
      <c r="A13" s="23">
        <v>43142</v>
      </c>
      <c r="B13" s="13">
        <v>-3</v>
      </c>
      <c r="C13" s="12">
        <v>3</v>
      </c>
      <c r="D13" s="4" t="s">
        <v>123</v>
      </c>
      <c r="E13" s="10">
        <v>0.4</v>
      </c>
      <c r="F13" s="39">
        <v>4</v>
      </c>
      <c r="G13" s="41" t="s">
        <v>60</v>
      </c>
      <c r="H13" s="15">
        <v>31</v>
      </c>
      <c r="I13" s="4" t="s">
        <v>54</v>
      </c>
      <c r="J13" s="5" t="s">
        <v>64</v>
      </c>
      <c r="K13" s="6"/>
      <c r="L13" s="1">
        <v>1003</v>
      </c>
      <c r="M13" s="7" t="s">
        <v>125</v>
      </c>
      <c r="N13" s="8"/>
      <c r="O13" s="8">
        <v>2.5</v>
      </c>
      <c r="P13" s="9">
        <v>-4</v>
      </c>
      <c r="Q13" s="8">
        <v>77</v>
      </c>
      <c r="R13" s="8">
        <v>75</v>
      </c>
      <c r="S13" s="9" t="s">
        <v>57</v>
      </c>
      <c r="T13" s="25"/>
    </row>
    <row r="14" spans="1:20" ht="42" customHeight="1">
      <c r="A14" s="23">
        <v>43143</v>
      </c>
      <c r="B14" s="13">
        <v>-1</v>
      </c>
      <c r="C14" s="12">
        <v>2</v>
      </c>
      <c r="D14" s="4" t="s">
        <v>126</v>
      </c>
      <c r="E14" s="10">
        <v>1.2</v>
      </c>
      <c r="F14" s="39">
        <v>2</v>
      </c>
      <c r="G14" s="41" t="s">
        <v>82</v>
      </c>
      <c r="H14" s="15">
        <v>18</v>
      </c>
      <c r="I14" s="4" t="s">
        <v>61</v>
      </c>
      <c r="J14" s="5" t="s">
        <v>64</v>
      </c>
      <c r="K14" s="6"/>
      <c r="L14" s="1">
        <v>1010</v>
      </c>
      <c r="M14" s="7" t="s">
        <v>127</v>
      </c>
      <c r="N14" s="8"/>
      <c r="O14" s="8">
        <v>1.5</v>
      </c>
      <c r="P14" s="9">
        <v>-3</v>
      </c>
      <c r="Q14" s="8">
        <v>83</v>
      </c>
      <c r="R14" s="8">
        <v>78</v>
      </c>
      <c r="S14" s="9" t="s">
        <v>57</v>
      </c>
      <c r="T14" s="25" t="s">
        <v>66</v>
      </c>
    </row>
    <row r="15" spans="1:20" ht="42" customHeight="1">
      <c r="A15" s="23">
        <v>43144</v>
      </c>
      <c r="B15" s="13">
        <v>-7</v>
      </c>
      <c r="C15" s="12">
        <v>2</v>
      </c>
      <c r="D15" s="4"/>
      <c r="E15" s="10">
        <v>0</v>
      </c>
      <c r="F15" s="39">
        <v>2</v>
      </c>
      <c r="G15" s="41" t="s">
        <v>60</v>
      </c>
      <c r="H15" s="15">
        <v>15</v>
      </c>
      <c r="I15" s="4" t="s">
        <v>54</v>
      </c>
      <c r="J15" s="5" t="s">
        <v>54</v>
      </c>
      <c r="K15" s="6"/>
      <c r="L15" s="1">
        <v>1015</v>
      </c>
      <c r="M15" s="7" t="s">
        <v>128</v>
      </c>
      <c r="N15" s="8"/>
      <c r="O15" s="8">
        <v>6</v>
      </c>
      <c r="P15" s="9">
        <v>-8</v>
      </c>
      <c r="Q15" s="8">
        <v>78</v>
      </c>
      <c r="R15" s="8">
        <v>36</v>
      </c>
      <c r="S15" s="9"/>
      <c r="T15" s="25"/>
    </row>
    <row r="16" spans="1:20" ht="42" customHeight="1">
      <c r="A16" s="23">
        <v>43145</v>
      </c>
      <c r="B16" s="13">
        <v>-10</v>
      </c>
      <c r="C16" s="12">
        <v>1</v>
      </c>
      <c r="D16" s="4"/>
      <c r="E16" s="10">
        <v>0</v>
      </c>
      <c r="F16" s="39">
        <v>2</v>
      </c>
      <c r="G16" s="41" t="s">
        <v>74</v>
      </c>
      <c r="H16" s="15">
        <v>18</v>
      </c>
      <c r="I16" s="4" t="s">
        <v>117</v>
      </c>
      <c r="J16" s="5" t="s">
        <v>80</v>
      </c>
      <c r="K16" s="6"/>
      <c r="L16" s="1">
        <v>1022</v>
      </c>
      <c r="M16" s="7" t="s">
        <v>129</v>
      </c>
      <c r="N16" s="8"/>
      <c r="O16" s="8">
        <v>8.5</v>
      </c>
      <c r="P16" s="9">
        <v>-12</v>
      </c>
      <c r="Q16" s="8">
        <v>67</v>
      </c>
      <c r="R16" s="8">
        <v>12</v>
      </c>
      <c r="S16" s="9"/>
      <c r="T16" s="25"/>
    </row>
    <row r="17" spans="1:20" ht="42" customHeight="1">
      <c r="A17" s="23">
        <v>43146</v>
      </c>
      <c r="B17" s="13">
        <v>-10</v>
      </c>
      <c r="C17" s="12">
        <v>0</v>
      </c>
      <c r="D17" s="4" t="s">
        <v>130</v>
      </c>
      <c r="E17" s="10">
        <v>0.5</v>
      </c>
      <c r="F17" s="39">
        <v>5</v>
      </c>
      <c r="G17" s="41" t="s">
        <v>57</v>
      </c>
      <c r="H17" s="15">
        <v>41</v>
      </c>
      <c r="I17" s="4" t="s">
        <v>117</v>
      </c>
      <c r="J17" s="5" t="s">
        <v>64</v>
      </c>
      <c r="K17" s="6"/>
      <c r="L17" s="1">
        <v>1018</v>
      </c>
      <c r="M17" s="7" t="s">
        <v>131</v>
      </c>
      <c r="N17" s="8"/>
      <c r="O17" s="8">
        <v>1.5</v>
      </c>
      <c r="P17" s="9">
        <v>-11</v>
      </c>
      <c r="Q17" s="8">
        <v>73</v>
      </c>
      <c r="R17" s="8">
        <v>81</v>
      </c>
      <c r="S17" s="9" t="s">
        <v>57</v>
      </c>
      <c r="T17" s="25" t="s">
        <v>66</v>
      </c>
    </row>
    <row r="18" spans="1:20" ht="42" customHeight="1">
      <c r="A18" s="23">
        <v>43147</v>
      </c>
      <c r="B18" s="13">
        <v>-1</v>
      </c>
      <c r="C18" s="12">
        <v>5</v>
      </c>
      <c r="D18" s="4" t="s">
        <v>132</v>
      </c>
      <c r="E18" s="47">
        <v>0.4</v>
      </c>
      <c r="F18" s="39">
        <v>3</v>
      </c>
      <c r="G18" s="41" t="s">
        <v>57</v>
      </c>
      <c r="H18" s="15">
        <v>23</v>
      </c>
      <c r="I18" s="4" t="s">
        <v>61</v>
      </c>
      <c r="J18" s="5" t="s">
        <v>80</v>
      </c>
      <c r="K18" s="6"/>
      <c r="L18" s="1">
        <v>1025</v>
      </c>
      <c r="M18" s="7" t="s">
        <v>133</v>
      </c>
      <c r="N18" s="8"/>
      <c r="O18" s="8">
        <v>6</v>
      </c>
      <c r="P18" s="9">
        <v>-3</v>
      </c>
      <c r="Q18" s="8">
        <v>67</v>
      </c>
      <c r="R18" s="8">
        <v>29</v>
      </c>
      <c r="S18" s="9"/>
      <c r="T18" s="25" t="s">
        <v>66</v>
      </c>
    </row>
    <row r="19" spans="1:20" ht="42" customHeight="1">
      <c r="A19" s="23">
        <v>43148</v>
      </c>
      <c r="B19" s="13">
        <v>-5</v>
      </c>
      <c r="C19" s="12">
        <v>2</v>
      </c>
      <c r="D19" s="4"/>
      <c r="E19" s="10">
        <v>0</v>
      </c>
      <c r="F19" s="39">
        <v>2</v>
      </c>
      <c r="G19" s="41" t="s">
        <v>74</v>
      </c>
      <c r="H19" s="15">
        <v>18</v>
      </c>
      <c r="I19" s="4" t="s">
        <v>61</v>
      </c>
      <c r="J19" s="5" t="s">
        <v>61</v>
      </c>
      <c r="K19" s="6"/>
      <c r="L19" s="1">
        <v>1026</v>
      </c>
      <c r="M19" s="7" t="s">
        <v>134</v>
      </c>
      <c r="N19" s="8"/>
      <c r="O19" s="8"/>
      <c r="P19" s="9">
        <v>-7</v>
      </c>
      <c r="Q19" s="8">
        <v>84</v>
      </c>
      <c r="R19" s="8">
        <v>97</v>
      </c>
      <c r="S19" s="9"/>
      <c r="T19" s="25"/>
    </row>
    <row r="20" spans="1:20" ht="42" customHeight="1">
      <c r="A20" s="23">
        <v>43149</v>
      </c>
      <c r="B20" s="13">
        <v>-1</v>
      </c>
      <c r="C20" s="12">
        <v>1</v>
      </c>
      <c r="D20" s="4"/>
      <c r="E20" s="10">
        <v>0</v>
      </c>
      <c r="F20" s="39">
        <v>2</v>
      </c>
      <c r="G20" s="41" t="s">
        <v>74</v>
      </c>
      <c r="H20" s="15">
        <v>11</v>
      </c>
      <c r="I20" s="4" t="s">
        <v>61</v>
      </c>
      <c r="J20" s="5" t="s">
        <v>61</v>
      </c>
      <c r="K20" s="6"/>
      <c r="L20" s="1">
        <v>1020</v>
      </c>
      <c r="M20" s="7" t="s">
        <v>135</v>
      </c>
      <c r="N20" s="8"/>
      <c r="O20" s="8"/>
      <c r="P20" s="9">
        <v>-3</v>
      </c>
      <c r="Q20" s="8">
        <v>83</v>
      </c>
      <c r="R20" s="8">
        <v>100</v>
      </c>
      <c r="S20" s="9"/>
      <c r="T20" s="25"/>
    </row>
    <row r="21" spans="1:20" ht="42" customHeight="1">
      <c r="A21" s="23">
        <v>43150</v>
      </c>
      <c r="B21" s="13">
        <v>-7</v>
      </c>
      <c r="C21" s="12">
        <v>2</v>
      </c>
      <c r="D21" s="4"/>
      <c r="E21" s="10">
        <v>0</v>
      </c>
      <c r="F21" s="39">
        <v>3</v>
      </c>
      <c r="G21" s="41" t="s">
        <v>57</v>
      </c>
      <c r="H21" s="15">
        <v>22</v>
      </c>
      <c r="I21" s="4" t="s">
        <v>54</v>
      </c>
      <c r="J21" s="5" t="s">
        <v>80</v>
      </c>
      <c r="K21" s="6"/>
      <c r="L21" s="1">
        <v>1018</v>
      </c>
      <c r="M21" s="7" t="s">
        <v>136</v>
      </c>
      <c r="N21" s="8"/>
      <c r="O21" s="8">
        <v>6.5</v>
      </c>
      <c r="P21" s="9">
        <v>-9</v>
      </c>
      <c r="Q21" s="8">
        <v>69</v>
      </c>
      <c r="R21" s="8">
        <v>28</v>
      </c>
      <c r="S21" s="9"/>
      <c r="T21" s="25"/>
    </row>
    <row r="22" spans="1:20" ht="42" customHeight="1">
      <c r="A22" s="23">
        <v>43151</v>
      </c>
      <c r="B22" s="13">
        <v>-7</v>
      </c>
      <c r="C22" s="12">
        <v>2</v>
      </c>
      <c r="D22" s="4"/>
      <c r="E22" s="10">
        <v>0</v>
      </c>
      <c r="F22" s="39">
        <v>2</v>
      </c>
      <c r="G22" s="41" t="s">
        <v>57</v>
      </c>
      <c r="H22" s="15">
        <v>18</v>
      </c>
      <c r="I22" s="4" t="s">
        <v>54</v>
      </c>
      <c r="J22" s="5" t="s">
        <v>54</v>
      </c>
      <c r="K22" s="6"/>
      <c r="L22" s="1">
        <v>1016</v>
      </c>
      <c r="M22" s="7" t="s">
        <v>137</v>
      </c>
      <c r="N22" s="8"/>
      <c r="O22" s="8">
        <v>5</v>
      </c>
      <c r="P22" s="9">
        <v>-10</v>
      </c>
      <c r="Q22" s="8">
        <v>72</v>
      </c>
      <c r="R22" s="8">
        <v>38</v>
      </c>
      <c r="S22" s="9"/>
      <c r="T22" s="25"/>
    </row>
    <row r="23" spans="1:20" ht="42" customHeight="1">
      <c r="A23" s="23">
        <v>43152</v>
      </c>
      <c r="B23" s="13">
        <v>-9</v>
      </c>
      <c r="C23" s="12">
        <v>0</v>
      </c>
      <c r="D23" s="4"/>
      <c r="E23" s="10">
        <v>0</v>
      </c>
      <c r="F23" s="39">
        <v>4</v>
      </c>
      <c r="G23" s="41" t="s">
        <v>74</v>
      </c>
      <c r="H23" s="15">
        <v>31</v>
      </c>
      <c r="I23" s="4" t="s">
        <v>54</v>
      </c>
      <c r="J23" s="5" t="s">
        <v>138</v>
      </c>
      <c r="K23" s="6"/>
      <c r="L23" s="1">
        <v>1023</v>
      </c>
      <c r="M23" s="7" t="s">
        <v>139</v>
      </c>
      <c r="N23" s="8"/>
      <c r="O23" s="8">
        <v>5</v>
      </c>
      <c r="P23" s="9">
        <v>-11</v>
      </c>
      <c r="Q23" s="8">
        <v>71</v>
      </c>
      <c r="R23" s="8">
        <v>37</v>
      </c>
      <c r="S23" s="9"/>
      <c r="T23" s="25"/>
    </row>
    <row r="24" spans="1:20" ht="42" customHeight="1">
      <c r="A24" s="23">
        <v>43153</v>
      </c>
      <c r="B24" s="13">
        <v>-8</v>
      </c>
      <c r="C24" s="12">
        <v>-1</v>
      </c>
      <c r="D24" s="4"/>
      <c r="E24" s="10">
        <v>0</v>
      </c>
      <c r="F24" s="39">
        <v>4</v>
      </c>
      <c r="G24" s="41" t="s">
        <v>119</v>
      </c>
      <c r="H24" s="15">
        <v>35</v>
      </c>
      <c r="I24" s="4" t="s">
        <v>83</v>
      </c>
      <c r="J24" s="5" t="s">
        <v>138</v>
      </c>
      <c r="K24" s="6"/>
      <c r="L24" s="1">
        <v>1024</v>
      </c>
      <c r="M24" s="7" t="s">
        <v>140</v>
      </c>
      <c r="N24" s="8"/>
      <c r="O24" s="8">
        <v>7</v>
      </c>
      <c r="P24" s="9">
        <v>-11</v>
      </c>
      <c r="Q24" s="8">
        <v>71</v>
      </c>
      <c r="R24" s="8">
        <v>28</v>
      </c>
      <c r="S24" s="9"/>
      <c r="T24" s="25"/>
    </row>
    <row r="25" spans="1:20" ht="42" customHeight="1">
      <c r="A25" s="23">
        <v>43154</v>
      </c>
      <c r="B25" s="13">
        <v>-10</v>
      </c>
      <c r="C25" s="12">
        <v>-3</v>
      </c>
      <c r="D25" s="4"/>
      <c r="E25" s="10">
        <v>0</v>
      </c>
      <c r="F25" s="39">
        <v>3</v>
      </c>
      <c r="G25" s="41" t="s">
        <v>119</v>
      </c>
      <c r="H25" s="15">
        <v>24</v>
      </c>
      <c r="I25" s="4" t="s">
        <v>83</v>
      </c>
      <c r="J25" s="5" t="s">
        <v>80</v>
      </c>
      <c r="K25" s="6"/>
      <c r="L25" s="1">
        <v>1022</v>
      </c>
      <c r="M25" s="7" t="s">
        <v>141</v>
      </c>
      <c r="N25" s="8"/>
      <c r="O25" s="8">
        <v>8</v>
      </c>
      <c r="P25" s="9">
        <v>-13</v>
      </c>
      <c r="Q25" s="8">
        <v>68</v>
      </c>
      <c r="R25" s="8">
        <v>21</v>
      </c>
      <c r="S25" s="9"/>
      <c r="T25" s="25"/>
    </row>
    <row r="26" spans="1:20" ht="42" customHeight="1">
      <c r="A26" s="23">
        <v>43155</v>
      </c>
      <c r="B26" s="13">
        <v>-11</v>
      </c>
      <c r="C26" s="12">
        <v>-3</v>
      </c>
      <c r="D26" s="4"/>
      <c r="E26" s="10">
        <v>0</v>
      </c>
      <c r="F26" s="39">
        <v>4</v>
      </c>
      <c r="G26" s="41" t="s">
        <v>119</v>
      </c>
      <c r="H26" s="15">
        <v>34</v>
      </c>
      <c r="I26" s="4" t="s">
        <v>83</v>
      </c>
      <c r="J26" s="5" t="s">
        <v>54</v>
      </c>
      <c r="K26" s="6"/>
      <c r="L26" s="1">
        <v>1027</v>
      </c>
      <c r="M26" s="7" t="s">
        <v>142</v>
      </c>
      <c r="N26" s="8"/>
      <c r="O26" s="8">
        <v>6</v>
      </c>
      <c r="P26" s="9">
        <v>-13</v>
      </c>
      <c r="Q26" s="8">
        <v>62</v>
      </c>
      <c r="R26" s="8">
        <v>39</v>
      </c>
      <c r="S26" s="9"/>
      <c r="T26" s="25"/>
    </row>
    <row r="27" spans="1:20" ht="42" customHeight="1">
      <c r="A27" s="23">
        <v>43156</v>
      </c>
      <c r="B27" s="13">
        <v>-14</v>
      </c>
      <c r="C27" s="12">
        <v>-6</v>
      </c>
      <c r="D27" s="4"/>
      <c r="E27" s="10">
        <v>0</v>
      </c>
      <c r="F27" s="39">
        <v>3</v>
      </c>
      <c r="G27" s="41" t="s">
        <v>119</v>
      </c>
      <c r="H27" s="15">
        <v>29</v>
      </c>
      <c r="I27" s="4" t="s">
        <v>83</v>
      </c>
      <c r="J27" s="5" t="s">
        <v>143</v>
      </c>
      <c r="K27" s="6"/>
      <c r="L27" s="1">
        <v>1030</v>
      </c>
      <c r="M27" s="7" t="s">
        <v>144</v>
      </c>
      <c r="N27" s="8"/>
      <c r="O27" s="8">
        <v>9</v>
      </c>
      <c r="P27" s="9">
        <v>-16</v>
      </c>
      <c r="Q27" s="8">
        <v>50</v>
      </c>
      <c r="R27" s="8">
        <v>7</v>
      </c>
      <c r="S27" s="9"/>
      <c r="T27" s="25"/>
    </row>
    <row r="28" spans="1:20" ht="42" customHeight="1">
      <c r="A28" s="23">
        <v>43157</v>
      </c>
      <c r="B28" s="13">
        <v>-14</v>
      </c>
      <c r="C28" s="12">
        <v>-8</v>
      </c>
      <c r="D28" s="4" t="s">
        <v>113</v>
      </c>
      <c r="E28" s="10">
        <v>0.4</v>
      </c>
      <c r="F28" s="39">
        <v>4</v>
      </c>
      <c r="G28" s="41" t="s">
        <v>119</v>
      </c>
      <c r="H28" s="15">
        <v>37</v>
      </c>
      <c r="I28" s="4" t="s">
        <v>54</v>
      </c>
      <c r="J28" s="5" t="s">
        <v>54</v>
      </c>
      <c r="K28" s="6"/>
      <c r="L28" s="1">
        <v>1022</v>
      </c>
      <c r="M28" s="7" t="s">
        <v>145</v>
      </c>
      <c r="N28" s="8"/>
      <c r="O28" s="8">
        <v>4</v>
      </c>
      <c r="P28" s="9">
        <v>-16</v>
      </c>
      <c r="Q28" s="8">
        <v>69</v>
      </c>
      <c r="R28" s="8">
        <v>63</v>
      </c>
      <c r="S28" s="9" t="s">
        <v>57</v>
      </c>
      <c r="T28" s="25"/>
    </row>
    <row r="29" spans="1:20" ht="42" customHeight="1">
      <c r="A29" s="23">
        <v>43158</v>
      </c>
      <c r="B29" s="13">
        <v>-16</v>
      </c>
      <c r="C29" s="12">
        <v>-7</v>
      </c>
      <c r="D29" s="4"/>
      <c r="E29" s="10">
        <v>0</v>
      </c>
      <c r="F29" s="39">
        <v>4</v>
      </c>
      <c r="G29" s="41" t="s">
        <v>119</v>
      </c>
      <c r="H29" s="15">
        <v>31</v>
      </c>
      <c r="I29" s="4" t="s">
        <v>54</v>
      </c>
      <c r="J29" s="5" t="s">
        <v>80</v>
      </c>
      <c r="K29" s="6"/>
      <c r="L29" s="1">
        <v>1020</v>
      </c>
      <c r="M29" s="7" t="s">
        <v>146</v>
      </c>
      <c r="N29" s="8"/>
      <c r="O29" s="8">
        <v>8</v>
      </c>
      <c r="P29" s="9">
        <v>-18</v>
      </c>
      <c r="Q29" s="8">
        <v>67</v>
      </c>
      <c r="R29" s="8">
        <v>15</v>
      </c>
      <c r="S29" s="9"/>
      <c r="T29" s="25"/>
    </row>
    <row r="30" spans="1:20" ht="42" customHeight="1">
      <c r="A30" s="23">
        <v>43159</v>
      </c>
      <c r="B30" s="13">
        <v>-15</v>
      </c>
      <c r="C30" s="12">
        <v>-7</v>
      </c>
      <c r="D30" s="4"/>
      <c r="E30" s="10">
        <v>0</v>
      </c>
      <c r="F30" s="39">
        <v>3</v>
      </c>
      <c r="G30" s="41" t="s">
        <v>119</v>
      </c>
      <c r="H30" s="15">
        <v>27</v>
      </c>
      <c r="I30" s="4" t="s">
        <v>54</v>
      </c>
      <c r="J30" s="5" t="s">
        <v>80</v>
      </c>
      <c r="K30" s="6"/>
      <c r="L30" s="1">
        <v>1024</v>
      </c>
      <c r="M30" s="7" t="s">
        <v>148</v>
      </c>
      <c r="N30" s="8"/>
      <c r="O30" s="8">
        <v>7</v>
      </c>
      <c r="P30" s="9">
        <v>-17</v>
      </c>
      <c r="Q30" s="8">
        <v>63</v>
      </c>
      <c r="R30" s="8">
        <v>29</v>
      </c>
      <c r="S30" s="9"/>
      <c r="T30" s="25"/>
    </row>
    <row r="31" spans="1:20" ht="42" customHeight="1">
      <c r="A31" s="23"/>
      <c r="B31" s="13"/>
      <c r="C31" s="12"/>
      <c r="D31" s="4"/>
      <c r="E31" s="10"/>
      <c r="F31" s="39"/>
      <c r="G31" s="41"/>
      <c r="H31" s="15"/>
      <c r="I31" s="4"/>
      <c r="J31" s="5"/>
      <c r="K31" s="6"/>
      <c r="L31" s="1"/>
      <c r="M31" s="7"/>
      <c r="N31" s="8"/>
      <c r="O31" s="8"/>
      <c r="P31" s="9"/>
      <c r="Q31" s="8"/>
      <c r="R31" s="8"/>
      <c r="S31" s="9"/>
      <c r="T31" s="25"/>
    </row>
    <row r="32" spans="1:20" ht="42" customHeight="1">
      <c r="A32" s="23"/>
      <c r="B32" s="13"/>
      <c r="C32" s="12"/>
      <c r="D32" s="4"/>
      <c r="E32" s="10"/>
      <c r="F32" s="39"/>
      <c r="G32" s="41"/>
      <c r="H32" s="15"/>
      <c r="I32" s="4"/>
      <c r="J32" s="5"/>
      <c r="K32" s="6"/>
      <c r="L32" s="1"/>
      <c r="M32" s="7"/>
      <c r="N32" s="8"/>
      <c r="O32" s="8"/>
      <c r="P32" s="9"/>
      <c r="Q32" s="8"/>
      <c r="R32" s="8"/>
      <c r="S32" s="9"/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9" t="s">
        <v>22</v>
      </c>
      <c r="B100" s="69"/>
      <c r="C100" s="69"/>
      <c r="D100" s="16">
        <f>AVERAGE(B3:B33,C3:C33)</f>
        <v>-3.9285714285714284</v>
      </c>
      <c r="E100" s="69" t="s">
        <v>31</v>
      </c>
      <c r="F100" s="69"/>
      <c r="G100" s="69"/>
      <c r="H100" s="69"/>
      <c r="I100" s="17">
        <f>SUM(E3:E33)</f>
        <v>7.800000000000001</v>
      </c>
      <c r="J100" s="69" t="s">
        <v>38</v>
      </c>
      <c r="K100" s="69"/>
      <c r="L100" s="18">
        <f>SUM(O3:O33)</f>
        <v>127.5</v>
      </c>
    </row>
    <row r="101" spans="1:12" ht="30" customHeight="1">
      <c r="A101" s="69" t="s">
        <v>27</v>
      </c>
      <c r="B101" s="69"/>
      <c r="C101" s="69"/>
      <c r="D101" s="16">
        <f>AVERAGE(B3:B33)</f>
        <v>-7.535714285714286</v>
      </c>
      <c r="E101" s="69" t="s">
        <v>32</v>
      </c>
      <c r="F101" s="69"/>
      <c r="G101" s="69"/>
      <c r="H101" s="69"/>
      <c r="I101" s="17">
        <f>AVERAGE(E3:E33)</f>
        <v>0.2785714285714286</v>
      </c>
      <c r="J101" s="69" t="s">
        <v>39</v>
      </c>
      <c r="K101" s="69"/>
      <c r="L101" s="18">
        <f>COUNTIF(R3:R33,"&lt;31")</f>
        <v>9</v>
      </c>
    </row>
    <row r="102" spans="1:12" ht="30" customHeight="1">
      <c r="A102" s="69" t="s">
        <v>28</v>
      </c>
      <c r="B102" s="69"/>
      <c r="C102" s="69"/>
      <c r="D102" s="16">
        <f>AVERAGE(C3:C33)</f>
        <v>-0.32142857142857145</v>
      </c>
      <c r="E102" s="69" t="s">
        <v>33</v>
      </c>
      <c r="F102" s="69"/>
      <c r="G102" s="69"/>
      <c r="H102" s="69"/>
      <c r="I102" s="17">
        <f>MAX(E3:E33)</f>
        <v>2.4</v>
      </c>
      <c r="J102" s="69" t="s">
        <v>41</v>
      </c>
      <c r="K102" s="69"/>
      <c r="L102" s="18">
        <f>COUNTIF(C3:C33,"&gt;19")</f>
        <v>0</v>
      </c>
    </row>
    <row r="103" spans="1:12" ht="30" customHeight="1">
      <c r="A103" s="69" t="s">
        <v>23</v>
      </c>
      <c r="B103" s="69"/>
      <c r="C103" s="69"/>
      <c r="D103" s="18">
        <f>MAX(B3:B33,C3:C33)</f>
        <v>5</v>
      </c>
      <c r="E103" s="69" t="s">
        <v>34</v>
      </c>
      <c r="F103" s="69"/>
      <c r="G103" s="69"/>
      <c r="H103" s="69"/>
      <c r="I103" s="18">
        <f>COUNTA(S3:S33)</f>
        <v>7</v>
      </c>
      <c r="J103" s="69" t="s">
        <v>37</v>
      </c>
      <c r="K103" s="69"/>
      <c r="L103" s="18">
        <f>COUNTA(N3:N33)</f>
        <v>0</v>
      </c>
    </row>
    <row r="104" spans="1:12" ht="30" customHeight="1">
      <c r="A104" s="69" t="s">
        <v>24</v>
      </c>
      <c r="B104" s="69"/>
      <c r="C104" s="69"/>
      <c r="D104" s="18">
        <f>MIN(B3:B33,C3:C33)</f>
        <v>-16</v>
      </c>
      <c r="E104" s="69" t="s">
        <v>35</v>
      </c>
      <c r="F104" s="69"/>
      <c r="G104" s="69"/>
      <c r="H104" s="69"/>
      <c r="I104" s="18">
        <f>COUNTIF(S3:S33,"R")</f>
        <v>1</v>
      </c>
      <c r="J104" s="69" t="s">
        <v>45</v>
      </c>
      <c r="K104" s="69"/>
      <c r="L104" s="43">
        <f>AVERAGE(F3:F33)</f>
        <v>2.892857142857143</v>
      </c>
    </row>
    <row r="105" spans="1:12" ht="30" customHeight="1">
      <c r="A105" s="69" t="s">
        <v>26</v>
      </c>
      <c r="B105" s="69"/>
      <c r="C105" s="69"/>
      <c r="D105" s="18">
        <f>MAX(B3:B33)</f>
        <v>-1</v>
      </c>
      <c r="E105" s="69" t="s">
        <v>36</v>
      </c>
      <c r="F105" s="69"/>
      <c r="G105" s="69"/>
      <c r="H105" s="69"/>
      <c r="I105" s="18">
        <f>COUNTIF(S3:S33,"S")</f>
        <v>6</v>
      </c>
      <c r="J105" s="69" t="s">
        <v>46</v>
      </c>
      <c r="K105" s="69"/>
      <c r="L105" s="43">
        <f>AVERAGE(H3:H33)</f>
        <v>23.178571428571427</v>
      </c>
    </row>
    <row r="106" spans="1:12" ht="30" customHeight="1">
      <c r="A106" s="69" t="s">
        <v>25</v>
      </c>
      <c r="B106" s="69"/>
      <c r="C106" s="69"/>
      <c r="D106" s="18">
        <f>MIN(C3:C33)</f>
        <v>-8</v>
      </c>
      <c r="E106" s="69" t="s">
        <v>50</v>
      </c>
      <c r="F106" s="69"/>
      <c r="G106" s="69"/>
      <c r="H106" s="69"/>
      <c r="I106" s="18">
        <f>COUNTIF(F3:F33,"&gt;5")</f>
        <v>0</v>
      </c>
      <c r="J106" s="69" t="s">
        <v>47</v>
      </c>
      <c r="K106" s="69"/>
      <c r="L106" s="19">
        <f>COUNTA(T3:T33)</f>
        <v>10</v>
      </c>
    </row>
    <row r="107" spans="1:12" ht="30" customHeight="1">
      <c r="A107" s="69" t="s">
        <v>29</v>
      </c>
      <c r="B107" s="69"/>
      <c r="C107" s="69"/>
      <c r="D107" s="18">
        <f>COUNTIF(B3:B33,"&lt;1")</f>
        <v>28</v>
      </c>
      <c r="E107" s="69" t="s">
        <v>42</v>
      </c>
      <c r="F107" s="69"/>
      <c r="G107" s="69"/>
      <c r="H107" s="69"/>
      <c r="I107" s="17">
        <f>MAX(H3:H33)</f>
        <v>41</v>
      </c>
      <c r="J107" s="69" t="s">
        <v>48</v>
      </c>
      <c r="K107" s="69"/>
      <c r="L107" s="19">
        <v>2.2</v>
      </c>
    </row>
    <row r="108" spans="1:12" ht="30" customHeight="1">
      <c r="A108" s="69" t="s">
        <v>30</v>
      </c>
      <c r="B108" s="69"/>
      <c r="C108" s="69"/>
      <c r="D108" s="18">
        <f>COUNTIF(C3:C33,"&lt;1")</f>
        <v>14</v>
      </c>
      <c r="E108" s="69" t="s">
        <v>43</v>
      </c>
      <c r="F108" s="69"/>
      <c r="G108" s="69"/>
      <c r="H108" s="69"/>
      <c r="I108" s="18">
        <f>MAX(L3:L33)</f>
        <v>1030</v>
      </c>
      <c r="J108" s="69" t="s">
        <v>49</v>
      </c>
      <c r="K108" s="69"/>
      <c r="L108" s="19">
        <v>5.6</v>
      </c>
    </row>
    <row r="109" spans="1:12" ht="30" customHeight="1">
      <c r="A109" s="69" t="s">
        <v>40</v>
      </c>
      <c r="B109" s="69"/>
      <c r="C109" s="69"/>
      <c r="D109" s="18">
        <f>MIN(P3:P33)</f>
        <v>-18</v>
      </c>
      <c r="E109" s="69" t="s">
        <v>44</v>
      </c>
      <c r="F109" s="69"/>
      <c r="G109" s="69"/>
      <c r="H109" s="69"/>
      <c r="I109" s="18">
        <f>MIN(L3:L33)</f>
        <v>1000</v>
      </c>
      <c r="J109" s="69"/>
      <c r="K109" s="69"/>
      <c r="L109" s="19"/>
    </row>
  </sheetData>
  <sheetProtection password="CF17" sheet="1" objects="1" scenarios="1"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6"/>
      <c r="H1" s="67"/>
      <c r="I1" s="57" t="s">
        <v>1</v>
      </c>
      <c r="J1" s="58"/>
      <c r="K1" s="62" t="s">
        <v>8</v>
      </c>
      <c r="L1" s="60" t="s">
        <v>10</v>
      </c>
      <c r="M1" s="64" t="s">
        <v>2</v>
      </c>
      <c r="N1" s="52" t="s">
        <v>19</v>
      </c>
      <c r="O1" s="52" t="s">
        <v>20</v>
      </c>
      <c r="P1" s="54" t="s">
        <v>21</v>
      </c>
      <c r="Q1" s="52" t="s">
        <v>14</v>
      </c>
      <c r="R1" s="52" t="s">
        <v>51</v>
      </c>
      <c r="S1" s="54" t="s">
        <v>52</v>
      </c>
      <c r="T1" s="50" t="s">
        <v>53</v>
      </c>
    </row>
    <row r="2" spans="1:20" ht="42" customHeight="1">
      <c r="A2" s="22" t="s">
        <v>147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3"/>
      <c r="L2" s="61"/>
      <c r="M2" s="65"/>
      <c r="N2" s="68"/>
      <c r="O2" s="68"/>
      <c r="P2" s="59"/>
      <c r="Q2" s="56"/>
      <c r="R2" s="53"/>
      <c r="S2" s="55"/>
      <c r="T2" s="51"/>
    </row>
    <row r="3" spans="1:20" ht="42" customHeight="1">
      <c r="A3" s="23">
        <v>43160</v>
      </c>
      <c r="B3" s="13">
        <v>-11</v>
      </c>
      <c r="C3" s="12">
        <v>-3</v>
      </c>
      <c r="D3" s="4"/>
      <c r="E3" s="10">
        <v>0</v>
      </c>
      <c r="F3" s="39">
        <v>3</v>
      </c>
      <c r="G3" s="41" t="s">
        <v>149</v>
      </c>
      <c r="H3" s="15">
        <v>28</v>
      </c>
      <c r="I3" s="4" t="s">
        <v>83</v>
      </c>
      <c r="J3" s="5" t="s">
        <v>80</v>
      </c>
      <c r="K3" s="6"/>
      <c r="L3" s="1">
        <v>1015</v>
      </c>
      <c r="M3" s="7" t="s">
        <v>150</v>
      </c>
      <c r="N3" s="8"/>
      <c r="O3" s="8">
        <v>8</v>
      </c>
      <c r="P3" s="9">
        <v>-13</v>
      </c>
      <c r="Q3" s="8">
        <v>58</v>
      </c>
      <c r="R3" s="20">
        <v>25</v>
      </c>
      <c r="S3" s="48"/>
      <c r="T3" s="24"/>
    </row>
    <row r="4" spans="1:20" ht="42" customHeight="1">
      <c r="A4" s="23">
        <v>43161</v>
      </c>
      <c r="B4" s="13">
        <v>-11</v>
      </c>
      <c r="C4" s="12">
        <v>-2</v>
      </c>
      <c r="D4" s="4"/>
      <c r="E4" s="10">
        <v>0</v>
      </c>
      <c r="F4" s="39">
        <v>3</v>
      </c>
      <c r="G4" s="41" t="s">
        <v>149</v>
      </c>
      <c r="H4" s="15">
        <v>27</v>
      </c>
      <c r="I4" s="4" t="s">
        <v>54</v>
      </c>
      <c r="J4" s="5" t="s">
        <v>54</v>
      </c>
      <c r="K4" s="6"/>
      <c r="L4" s="1">
        <v>1008</v>
      </c>
      <c r="M4" s="7" t="s">
        <v>151</v>
      </c>
      <c r="N4" s="8"/>
      <c r="O4" s="8">
        <v>6.5</v>
      </c>
      <c r="P4" s="9">
        <v>-14</v>
      </c>
      <c r="Q4" s="8">
        <v>48</v>
      </c>
      <c r="R4" s="8">
        <v>39</v>
      </c>
      <c r="S4" s="9"/>
      <c r="T4" s="25"/>
    </row>
    <row r="5" spans="1:20" ht="42" customHeight="1">
      <c r="A5" s="23">
        <v>43162</v>
      </c>
      <c r="B5" s="13">
        <v>-11</v>
      </c>
      <c r="C5" s="12">
        <v>-2</v>
      </c>
      <c r="D5" s="4" t="s">
        <v>113</v>
      </c>
      <c r="E5" s="10">
        <v>0</v>
      </c>
      <c r="F5" s="39">
        <v>3</v>
      </c>
      <c r="G5" s="41" t="s">
        <v>119</v>
      </c>
      <c r="H5" s="15">
        <v>22</v>
      </c>
      <c r="I5" s="4" t="s">
        <v>54</v>
      </c>
      <c r="J5" s="5" t="s">
        <v>54</v>
      </c>
      <c r="K5" s="6"/>
      <c r="L5" s="1">
        <v>1001</v>
      </c>
      <c r="M5" s="7" t="s">
        <v>152</v>
      </c>
      <c r="N5" s="8"/>
      <c r="O5" s="8">
        <v>4</v>
      </c>
      <c r="P5" s="9">
        <v>-12</v>
      </c>
      <c r="Q5" s="8">
        <v>67</v>
      </c>
      <c r="R5" s="8">
        <v>73</v>
      </c>
      <c r="S5" s="9"/>
      <c r="T5" s="25"/>
    </row>
    <row r="6" spans="1:20" ht="42" customHeight="1">
      <c r="A6" s="23">
        <v>43163</v>
      </c>
      <c r="B6" s="13">
        <v>-7</v>
      </c>
      <c r="C6" s="12">
        <v>3</v>
      </c>
      <c r="D6" s="4"/>
      <c r="E6" s="10">
        <v>0</v>
      </c>
      <c r="F6" s="39">
        <v>4</v>
      </c>
      <c r="G6" s="41" t="s">
        <v>77</v>
      </c>
      <c r="H6" s="15">
        <v>34</v>
      </c>
      <c r="I6" s="4" t="s">
        <v>54</v>
      </c>
      <c r="J6" s="5" t="s">
        <v>80</v>
      </c>
      <c r="K6" s="6"/>
      <c r="L6" s="1">
        <v>1002</v>
      </c>
      <c r="M6" s="7" t="s">
        <v>153</v>
      </c>
      <c r="N6" s="8"/>
      <c r="O6" s="8">
        <v>7.5</v>
      </c>
      <c r="P6" s="9">
        <v>-9</v>
      </c>
      <c r="Q6" s="8">
        <v>64</v>
      </c>
      <c r="R6" s="8">
        <v>28</v>
      </c>
      <c r="S6" s="9"/>
      <c r="T6" s="25"/>
    </row>
    <row r="7" spans="1:20" ht="42" customHeight="1">
      <c r="A7" s="23">
        <v>43164</v>
      </c>
      <c r="B7" s="13">
        <v>-3</v>
      </c>
      <c r="C7" s="12">
        <v>3</v>
      </c>
      <c r="D7" s="4"/>
      <c r="E7" s="10">
        <v>0</v>
      </c>
      <c r="F7" s="39">
        <v>3</v>
      </c>
      <c r="G7" s="41" t="s">
        <v>154</v>
      </c>
      <c r="H7" s="15">
        <v>26</v>
      </c>
      <c r="I7" s="4" t="s">
        <v>54</v>
      </c>
      <c r="J7" s="5" t="s">
        <v>54</v>
      </c>
      <c r="K7" s="6"/>
      <c r="L7" s="1">
        <v>998</v>
      </c>
      <c r="M7" s="7" t="s">
        <v>155</v>
      </c>
      <c r="N7" s="8"/>
      <c r="O7" s="8">
        <v>5</v>
      </c>
      <c r="P7" s="9">
        <v>-5</v>
      </c>
      <c r="Q7" s="8">
        <v>73</v>
      </c>
      <c r="R7" s="8">
        <v>46</v>
      </c>
      <c r="S7" s="9"/>
      <c r="T7" s="25"/>
    </row>
    <row r="8" spans="1:20" ht="42" customHeight="1">
      <c r="A8" s="23">
        <v>43165</v>
      </c>
      <c r="B8" s="13">
        <v>-2</v>
      </c>
      <c r="C8" s="12">
        <v>1</v>
      </c>
      <c r="D8" s="4" t="s">
        <v>158</v>
      </c>
      <c r="E8" s="10">
        <v>2.4</v>
      </c>
      <c r="F8" s="39">
        <v>2</v>
      </c>
      <c r="G8" s="41" t="s">
        <v>57</v>
      </c>
      <c r="H8" s="15">
        <v>19</v>
      </c>
      <c r="I8" s="4" t="s">
        <v>54</v>
      </c>
      <c r="J8" s="5" t="s">
        <v>61</v>
      </c>
      <c r="K8" s="6"/>
      <c r="L8" s="1">
        <v>991</v>
      </c>
      <c r="M8" s="7" t="s">
        <v>157</v>
      </c>
      <c r="N8" s="8"/>
      <c r="O8" s="8"/>
      <c r="P8" s="9">
        <v>-3</v>
      </c>
      <c r="Q8" s="8">
        <v>91</v>
      </c>
      <c r="R8" s="8">
        <v>96</v>
      </c>
      <c r="S8" s="9" t="s">
        <v>57</v>
      </c>
      <c r="T8" s="25"/>
    </row>
    <row r="9" spans="1:20" ht="42" customHeight="1">
      <c r="A9" s="23">
        <v>43166</v>
      </c>
      <c r="B9" s="13">
        <v>-2</v>
      </c>
      <c r="C9" s="12">
        <v>5</v>
      </c>
      <c r="D9" s="4" t="s">
        <v>156</v>
      </c>
      <c r="E9" s="10">
        <v>1.7</v>
      </c>
      <c r="F9" s="39">
        <v>3</v>
      </c>
      <c r="G9" s="41" t="s">
        <v>57</v>
      </c>
      <c r="H9" s="15">
        <v>28</v>
      </c>
      <c r="I9" s="4" t="s">
        <v>61</v>
      </c>
      <c r="J9" s="5" t="s">
        <v>64</v>
      </c>
      <c r="K9" s="6"/>
      <c r="L9" s="1">
        <v>998</v>
      </c>
      <c r="M9" s="7" t="s">
        <v>159</v>
      </c>
      <c r="N9" s="8"/>
      <c r="O9" s="8">
        <v>1</v>
      </c>
      <c r="P9" s="9">
        <v>-2</v>
      </c>
      <c r="Q9" s="8">
        <v>92</v>
      </c>
      <c r="R9" s="8">
        <v>91</v>
      </c>
      <c r="S9" s="9" t="s">
        <v>57</v>
      </c>
      <c r="T9" s="25"/>
    </row>
    <row r="10" spans="1:20" ht="42" customHeight="1">
      <c r="A10" s="23">
        <v>43167</v>
      </c>
      <c r="B10" s="13">
        <v>3</v>
      </c>
      <c r="C10" s="12">
        <v>7</v>
      </c>
      <c r="D10" s="4"/>
      <c r="E10" s="10">
        <v>0</v>
      </c>
      <c r="F10" s="39">
        <v>4</v>
      </c>
      <c r="G10" s="41" t="s">
        <v>60</v>
      </c>
      <c r="H10" s="15">
        <v>37</v>
      </c>
      <c r="I10" s="4" t="s">
        <v>61</v>
      </c>
      <c r="J10" s="5" t="s">
        <v>54</v>
      </c>
      <c r="K10" s="6"/>
      <c r="L10" s="1">
        <v>1005</v>
      </c>
      <c r="M10" s="7" t="s">
        <v>160</v>
      </c>
      <c r="N10" s="8"/>
      <c r="O10" s="8">
        <v>4</v>
      </c>
      <c r="P10" s="9">
        <v>1</v>
      </c>
      <c r="Q10" s="8">
        <v>72</v>
      </c>
      <c r="R10" s="8">
        <v>67</v>
      </c>
      <c r="S10" s="9"/>
      <c r="T10" s="25"/>
    </row>
    <row r="11" spans="1:20" ht="42" customHeight="1">
      <c r="A11" s="23">
        <v>43168</v>
      </c>
      <c r="B11" s="13">
        <v>0</v>
      </c>
      <c r="C11" s="12">
        <v>7</v>
      </c>
      <c r="D11" s="4" t="s">
        <v>161</v>
      </c>
      <c r="E11" s="10">
        <v>1.2</v>
      </c>
      <c r="F11" s="39">
        <v>3</v>
      </c>
      <c r="G11" s="41" t="s">
        <v>60</v>
      </c>
      <c r="H11" s="15">
        <v>27</v>
      </c>
      <c r="I11" s="4" t="s">
        <v>54</v>
      </c>
      <c r="J11" s="5" t="s">
        <v>80</v>
      </c>
      <c r="K11" s="6"/>
      <c r="L11" s="1">
        <v>1009</v>
      </c>
      <c r="M11" s="7" t="s">
        <v>163</v>
      </c>
      <c r="N11" s="8"/>
      <c r="O11" s="8">
        <v>7.5</v>
      </c>
      <c r="P11" s="9">
        <v>0</v>
      </c>
      <c r="Q11" s="8">
        <v>77</v>
      </c>
      <c r="R11" s="8">
        <v>29</v>
      </c>
      <c r="S11" s="9" t="s">
        <v>58</v>
      </c>
      <c r="T11" s="25"/>
    </row>
    <row r="12" spans="1:20" ht="42" customHeight="1">
      <c r="A12" s="23">
        <v>43169</v>
      </c>
      <c r="B12" s="13">
        <v>4</v>
      </c>
      <c r="C12" s="12">
        <v>13</v>
      </c>
      <c r="D12" s="4" t="s">
        <v>162</v>
      </c>
      <c r="E12" s="10">
        <v>1</v>
      </c>
      <c r="F12" s="39">
        <v>3</v>
      </c>
      <c r="G12" s="41" t="s">
        <v>57</v>
      </c>
      <c r="H12" s="15">
        <v>26</v>
      </c>
      <c r="I12" s="4" t="s">
        <v>61</v>
      </c>
      <c r="J12" s="5" t="s">
        <v>54</v>
      </c>
      <c r="K12" s="6"/>
      <c r="L12" s="1">
        <v>1004</v>
      </c>
      <c r="M12" s="7" t="s">
        <v>164</v>
      </c>
      <c r="N12" s="8"/>
      <c r="O12" s="8">
        <v>3.5</v>
      </c>
      <c r="P12" s="9">
        <v>2</v>
      </c>
      <c r="Q12" s="8">
        <v>74</v>
      </c>
      <c r="R12" s="8">
        <v>63</v>
      </c>
      <c r="S12" s="9" t="s">
        <v>58</v>
      </c>
      <c r="T12" s="25"/>
    </row>
    <row r="13" spans="1:20" ht="42" customHeight="1">
      <c r="A13" s="23">
        <v>43170</v>
      </c>
      <c r="B13" s="13">
        <v>4</v>
      </c>
      <c r="C13" s="12">
        <v>15</v>
      </c>
      <c r="D13" s="4"/>
      <c r="E13" s="10">
        <v>0</v>
      </c>
      <c r="F13" s="39">
        <v>3</v>
      </c>
      <c r="G13" s="41" t="s">
        <v>57</v>
      </c>
      <c r="H13" s="15">
        <v>28</v>
      </c>
      <c r="I13" s="4" t="s">
        <v>54</v>
      </c>
      <c r="J13" s="5" t="s">
        <v>80</v>
      </c>
      <c r="K13" s="6"/>
      <c r="L13" s="1">
        <v>1000</v>
      </c>
      <c r="M13" s="7" t="s">
        <v>165</v>
      </c>
      <c r="N13" s="8"/>
      <c r="O13" s="8">
        <v>7</v>
      </c>
      <c r="P13" s="9">
        <v>2</v>
      </c>
      <c r="Q13" s="8">
        <v>71</v>
      </c>
      <c r="R13" s="8">
        <v>29</v>
      </c>
      <c r="S13" s="9"/>
      <c r="T13" s="25"/>
    </row>
    <row r="14" spans="1:20" ht="42" customHeight="1">
      <c r="A14" s="23">
        <v>43171</v>
      </c>
      <c r="B14" s="13">
        <v>4</v>
      </c>
      <c r="C14" s="12">
        <v>8</v>
      </c>
      <c r="D14" s="4" t="s">
        <v>101</v>
      </c>
      <c r="E14" s="10">
        <v>21</v>
      </c>
      <c r="F14" s="39">
        <v>3</v>
      </c>
      <c r="G14" s="41" t="s">
        <v>60</v>
      </c>
      <c r="H14" s="15">
        <v>26</v>
      </c>
      <c r="I14" s="4" t="s">
        <v>61</v>
      </c>
      <c r="J14" s="5" t="s">
        <v>61</v>
      </c>
      <c r="K14" s="6"/>
      <c r="L14" s="1">
        <v>991</v>
      </c>
      <c r="M14" s="7" t="s">
        <v>166</v>
      </c>
      <c r="N14" s="8"/>
      <c r="O14" s="8"/>
      <c r="P14" s="9">
        <v>3</v>
      </c>
      <c r="Q14" s="8">
        <v>97</v>
      </c>
      <c r="R14" s="8">
        <v>99</v>
      </c>
      <c r="S14" s="9" t="s">
        <v>58</v>
      </c>
      <c r="T14" s="25"/>
    </row>
    <row r="15" spans="1:20" ht="42" customHeight="1">
      <c r="A15" s="23">
        <v>43172</v>
      </c>
      <c r="B15" s="13">
        <v>4</v>
      </c>
      <c r="C15" s="12">
        <v>8</v>
      </c>
      <c r="D15" s="4" t="s">
        <v>167</v>
      </c>
      <c r="E15" s="10">
        <v>1</v>
      </c>
      <c r="F15" s="39">
        <v>4</v>
      </c>
      <c r="G15" s="41" t="s">
        <v>60</v>
      </c>
      <c r="H15" s="15">
        <v>37</v>
      </c>
      <c r="I15" s="4" t="s">
        <v>61</v>
      </c>
      <c r="J15" s="5" t="s">
        <v>64</v>
      </c>
      <c r="K15" s="6"/>
      <c r="L15" s="1">
        <v>1000</v>
      </c>
      <c r="M15" s="7" t="s">
        <v>168</v>
      </c>
      <c r="N15" s="8"/>
      <c r="O15" s="8">
        <v>1</v>
      </c>
      <c r="P15" s="9">
        <v>2</v>
      </c>
      <c r="Q15" s="8">
        <v>78</v>
      </c>
      <c r="R15" s="8">
        <v>91</v>
      </c>
      <c r="S15" s="9" t="s">
        <v>58</v>
      </c>
      <c r="T15" s="25"/>
    </row>
    <row r="16" spans="1:20" ht="42" customHeight="1">
      <c r="A16" s="23">
        <v>43173</v>
      </c>
      <c r="B16" s="13">
        <v>0</v>
      </c>
      <c r="C16" s="12">
        <v>3</v>
      </c>
      <c r="D16" s="4" t="s">
        <v>169</v>
      </c>
      <c r="E16" s="10">
        <v>5.8</v>
      </c>
      <c r="F16" s="39">
        <v>2</v>
      </c>
      <c r="G16" s="41" t="s">
        <v>170</v>
      </c>
      <c r="H16" s="15">
        <v>17</v>
      </c>
      <c r="I16" s="4" t="s">
        <v>61</v>
      </c>
      <c r="J16" s="5" t="s">
        <v>61</v>
      </c>
      <c r="K16" s="6"/>
      <c r="L16" s="1">
        <v>1011</v>
      </c>
      <c r="M16" s="7" t="s">
        <v>171</v>
      </c>
      <c r="N16" s="8"/>
      <c r="O16" s="8"/>
      <c r="P16" s="9">
        <v>0</v>
      </c>
      <c r="Q16" s="8">
        <v>93</v>
      </c>
      <c r="R16" s="8">
        <v>100</v>
      </c>
      <c r="S16" s="9" t="s">
        <v>58</v>
      </c>
      <c r="T16" s="25"/>
    </row>
    <row r="17" spans="1:20" ht="42" customHeight="1">
      <c r="A17" s="23">
        <v>43174</v>
      </c>
      <c r="B17" s="13">
        <v>-2</v>
      </c>
      <c r="C17" s="12">
        <v>8</v>
      </c>
      <c r="D17" s="4"/>
      <c r="E17" s="10">
        <v>0</v>
      </c>
      <c r="F17" s="39">
        <v>4</v>
      </c>
      <c r="G17" s="41" t="s">
        <v>77</v>
      </c>
      <c r="H17" s="15">
        <v>36</v>
      </c>
      <c r="I17" s="4" t="s">
        <v>54</v>
      </c>
      <c r="J17" s="5" t="s">
        <v>54</v>
      </c>
      <c r="K17" s="6"/>
      <c r="L17" s="1">
        <v>1002</v>
      </c>
      <c r="M17" s="7" t="s">
        <v>172</v>
      </c>
      <c r="N17" s="8"/>
      <c r="O17" s="8">
        <v>5</v>
      </c>
      <c r="P17" s="9">
        <v>-3</v>
      </c>
      <c r="Q17" s="8">
        <v>73</v>
      </c>
      <c r="R17" s="8">
        <v>42</v>
      </c>
      <c r="S17" s="9"/>
      <c r="T17" s="25"/>
    </row>
    <row r="18" spans="1:20" ht="42" customHeight="1">
      <c r="A18" s="23">
        <v>43175</v>
      </c>
      <c r="B18" s="13">
        <v>-3</v>
      </c>
      <c r="C18" s="12">
        <v>3</v>
      </c>
      <c r="D18" s="4" t="s">
        <v>173</v>
      </c>
      <c r="E18" s="47">
        <v>4.2</v>
      </c>
      <c r="F18" s="39">
        <v>4</v>
      </c>
      <c r="G18" s="41" t="s">
        <v>119</v>
      </c>
      <c r="H18" s="15">
        <v>31</v>
      </c>
      <c r="I18" s="4" t="s">
        <v>61</v>
      </c>
      <c r="J18" s="5" t="s">
        <v>61</v>
      </c>
      <c r="K18" s="6"/>
      <c r="L18" s="1">
        <v>1001</v>
      </c>
      <c r="M18" s="7" t="s">
        <v>174</v>
      </c>
      <c r="N18" s="8"/>
      <c r="O18" s="8"/>
      <c r="P18" s="9">
        <v>-4</v>
      </c>
      <c r="Q18" s="8">
        <v>97</v>
      </c>
      <c r="R18" s="8">
        <v>100</v>
      </c>
      <c r="S18" s="9" t="s">
        <v>57</v>
      </c>
      <c r="T18" s="25" t="s">
        <v>66</v>
      </c>
    </row>
    <row r="19" spans="1:20" ht="42" customHeight="1">
      <c r="A19" s="23">
        <v>43176</v>
      </c>
      <c r="B19" s="13">
        <v>-8</v>
      </c>
      <c r="C19" s="12">
        <v>-3</v>
      </c>
      <c r="D19" s="4" t="s">
        <v>175</v>
      </c>
      <c r="E19" s="10">
        <v>3.1</v>
      </c>
      <c r="F19" s="39">
        <v>4</v>
      </c>
      <c r="G19" s="41" t="s">
        <v>119</v>
      </c>
      <c r="H19" s="15">
        <v>38</v>
      </c>
      <c r="I19" s="4" t="s">
        <v>61</v>
      </c>
      <c r="J19" s="5" t="s">
        <v>61</v>
      </c>
      <c r="K19" s="6"/>
      <c r="L19" s="1">
        <v>1007</v>
      </c>
      <c r="M19" s="7" t="s">
        <v>176</v>
      </c>
      <c r="N19" s="8"/>
      <c r="O19" s="8"/>
      <c r="P19" s="9">
        <v>-9</v>
      </c>
      <c r="Q19" s="8">
        <v>96</v>
      </c>
      <c r="R19" s="8">
        <v>100</v>
      </c>
      <c r="S19" s="9" t="s">
        <v>57</v>
      </c>
      <c r="T19" s="25" t="s">
        <v>66</v>
      </c>
    </row>
    <row r="20" spans="1:20" ht="42" customHeight="1">
      <c r="A20" s="23">
        <v>43177</v>
      </c>
      <c r="B20" s="13">
        <v>-10</v>
      </c>
      <c r="C20" s="12">
        <v>-5</v>
      </c>
      <c r="D20" s="4"/>
      <c r="E20" s="10">
        <v>0</v>
      </c>
      <c r="F20" s="39">
        <v>5</v>
      </c>
      <c r="G20" s="41" t="s">
        <v>119</v>
      </c>
      <c r="H20" s="15">
        <v>41</v>
      </c>
      <c r="I20" s="4" t="s">
        <v>61</v>
      </c>
      <c r="J20" s="5" t="s">
        <v>177</v>
      </c>
      <c r="K20" s="6"/>
      <c r="L20" s="1">
        <v>1009</v>
      </c>
      <c r="M20" s="7" t="s">
        <v>178</v>
      </c>
      <c r="N20" s="8"/>
      <c r="O20" s="8">
        <v>7</v>
      </c>
      <c r="P20" s="9">
        <v>-11</v>
      </c>
      <c r="Q20" s="8">
        <v>76</v>
      </c>
      <c r="R20" s="8">
        <v>37</v>
      </c>
      <c r="S20" s="9"/>
      <c r="T20" s="25" t="s">
        <v>66</v>
      </c>
    </row>
    <row r="21" spans="1:20" ht="42" customHeight="1">
      <c r="A21" s="23">
        <v>43178</v>
      </c>
      <c r="B21" s="13">
        <v>-13</v>
      </c>
      <c r="C21" s="12">
        <v>-2</v>
      </c>
      <c r="D21" s="4"/>
      <c r="E21" s="10">
        <v>0</v>
      </c>
      <c r="F21" s="39">
        <v>3</v>
      </c>
      <c r="G21" s="41" t="s">
        <v>119</v>
      </c>
      <c r="H21" s="15">
        <v>27</v>
      </c>
      <c r="I21" s="4" t="s">
        <v>83</v>
      </c>
      <c r="J21" s="5" t="s">
        <v>80</v>
      </c>
      <c r="K21" s="6"/>
      <c r="L21" s="1">
        <v>1014</v>
      </c>
      <c r="M21" s="7" t="s">
        <v>179</v>
      </c>
      <c r="N21" s="8"/>
      <c r="O21" s="8">
        <v>9</v>
      </c>
      <c r="P21" s="9">
        <v>-14</v>
      </c>
      <c r="Q21" s="8">
        <v>63</v>
      </c>
      <c r="R21" s="8">
        <v>16</v>
      </c>
      <c r="S21" s="9"/>
      <c r="T21" s="25" t="s">
        <v>66</v>
      </c>
    </row>
    <row r="22" spans="1:20" ht="42" customHeight="1">
      <c r="A22" s="23">
        <v>43179</v>
      </c>
      <c r="B22" s="13">
        <v>-10</v>
      </c>
      <c r="C22" s="12">
        <v>0</v>
      </c>
      <c r="D22" s="4" t="s">
        <v>180</v>
      </c>
      <c r="E22" s="10">
        <v>2.2</v>
      </c>
      <c r="F22" s="39">
        <v>3</v>
      </c>
      <c r="G22" s="41" t="s">
        <v>82</v>
      </c>
      <c r="H22" s="15">
        <v>22</v>
      </c>
      <c r="I22" s="4" t="s">
        <v>83</v>
      </c>
      <c r="J22" s="5" t="s">
        <v>54</v>
      </c>
      <c r="K22" s="6"/>
      <c r="L22" s="1">
        <v>1016</v>
      </c>
      <c r="M22" s="7" t="s">
        <v>181</v>
      </c>
      <c r="N22" s="8"/>
      <c r="O22" s="8">
        <v>4</v>
      </c>
      <c r="P22" s="9">
        <v>-12</v>
      </c>
      <c r="Q22" s="8">
        <v>76</v>
      </c>
      <c r="R22" s="8">
        <v>55</v>
      </c>
      <c r="S22" s="9" t="s">
        <v>57</v>
      </c>
      <c r="T22" s="25" t="s">
        <v>66</v>
      </c>
    </row>
    <row r="23" spans="1:20" ht="42" customHeight="1">
      <c r="A23" s="23">
        <v>43180</v>
      </c>
      <c r="B23" s="13">
        <v>-6</v>
      </c>
      <c r="C23" s="12">
        <v>2</v>
      </c>
      <c r="D23" s="4"/>
      <c r="E23" s="10">
        <v>0</v>
      </c>
      <c r="F23" s="39">
        <v>2</v>
      </c>
      <c r="G23" s="41" t="s">
        <v>170</v>
      </c>
      <c r="H23" s="15">
        <v>18</v>
      </c>
      <c r="I23" s="4" t="s">
        <v>54</v>
      </c>
      <c r="J23" s="5" t="s">
        <v>80</v>
      </c>
      <c r="K23" s="6"/>
      <c r="L23" s="1">
        <v>1028</v>
      </c>
      <c r="M23" s="7" t="s">
        <v>182</v>
      </c>
      <c r="N23" s="8"/>
      <c r="O23" s="8">
        <v>9</v>
      </c>
      <c r="P23" s="9">
        <v>-7</v>
      </c>
      <c r="Q23" s="8">
        <v>67</v>
      </c>
      <c r="R23" s="8">
        <v>28</v>
      </c>
      <c r="S23" s="9"/>
      <c r="T23" s="25" t="s">
        <v>66</v>
      </c>
    </row>
    <row r="24" spans="1:20" ht="42" customHeight="1">
      <c r="A24" s="23">
        <v>43181</v>
      </c>
      <c r="B24" s="13">
        <v>-2</v>
      </c>
      <c r="C24" s="12">
        <v>1</v>
      </c>
      <c r="D24" s="4" t="s">
        <v>183</v>
      </c>
      <c r="E24" s="10">
        <v>1.5</v>
      </c>
      <c r="F24" s="39">
        <v>4</v>
      </c>
      <c r="G24" s="41" t="s">
        <v>60</v>
      </c>
      <c r="H24" s="15">
        <v>32</v>
      </c>
      <c r="I24" s="4" t="s">
        <v>54</v>
      </c>
      <c r="J24" s="5" t="s">
        <v>61</v>
      </c>
      <c r="K24" s="6"/>
      <c r="L24" s="1">
        <v>1012</v>
      </c>
      <c r="M24" s="7" t="s">
        <v>184</v>
      </c>
      <c r="N24" s="8"/>
      <c r="O24" s="8"/>
      <c r="P24" s="9">
        <v>-2</v>
      </c>
      <c r="Q24" s="8">
        <v>93</v>
      </c>
      <c r="R24" s="8">
        <v>96</v>
      </c>
      <c r="S24" s="9" t="s">
        <v>57</v>
      </c>
      <c r="T24" s="25" t="s">
        <v>66</v>
      </c>
    </row>
    <row r="25" spans="1:20" ht="42" customHeight="1">
      <c r="A25" s="23">
        <v>43182</v>
      </c>
      <c r="B25" s="13">
        <v>-1</v>
      </c>
      <c r="C25" s="12">
        <v>2</v>
      </c>
      <c r="D25" s="4" t="s">
        <v>186</v>
      </c>
      <c r="E25" s="10">
        <v>1.8</v>
      </c>
      <c r="F25" s="39">
        <v>2</v>
      </c>
      <c r="G25" s="41" t="s">
        <v>170</v>
      </c>
      <c r="H25" s="15">
        <v>19</v>
      </c>
      <c r="I25" s="4" t="s">
        <v>61</v>
      </c>
      <c r="J25" s="5" t="s">
        <v>61</v>
      </c>
      <c r="K25" s="6"/>
      <c r="L25" s="1">
        <v>1007</v>
      </c>
      <c r="M25" s="7" t="s">
        <v>185</v>
      </c>
      <c r="N25" s="8"/>
      <c r="O25" s="8"/>
      <c r="P25" s="9">
        <v>-2</v>
      </c>
      <c r="Q25" s="8">
        <v>94</v>
      </c>
      <c r="R25" s="8">
        <v>99</v>
      </c>
      <c r="S25" s="9" t="s">
        <v>58</v>
      </c>
      <c r="T25" s="25" t="s">
        <v>66</v>
      </c>
    </row>
    <row r="26" spans="1:20" ht="42" customHeight="1">
      <c r="A26" s="23">
        <v>43183</v>
      </c>
      <c r="B26" s="13">
        <v>-3</v>
      </c>
      <c r="C26" s="12">
        <v>7</v>
      </c>
      <c r="D26" s="4"/>
      <c r="E26" s="10">
        <v>0</v>
      </c>
      <c r="F26" s="39">
        <v>2</v>
      </c>
      <c r="G26" s="41" t="s">
        <v>77</v>
      </c>
      <c r="H26" s="15">
        <v>18</v>
      </c>
      <c r="I26" s="4" t="s">
        <v>54</v>
      </c>
      <c r="J26" s="5" t="s">
        <v>54</v>
      </c>
      <c r="K26" s="6"/>
      <c r="L26" s="1">
        <v>1005</v>
      </c>
      <c r="M26" s="7" t="s">
        <v>187</v>
      </c>
      <c r="N26" s="8"/>
      <c r="O26" s="8">
        <v>7.5</v>
      </c>
      <c r="P26" s="9">
        <v>-5</v>
      </c>
      <c r="Q26" s="8">
        <v>72</v>
      </c>
      <c r="R26" s="8">
        <v>39</v>
      </c>
      <c r="S26" s="9"/>
      <c r="T26" s="25" t="s">
        <v>66</v>
      </c>
    </row>
    <row r="27" spans="1:20" ht="42" customHeight="1">
      <c r="A27" s="23">
        <v>43184</v>
      </c>
      <c r="B27" s="13">
        <v>-3</v>
      </c>
      <c r="C27" s="12">
        <v>7</v>
      </c>
      <c r="D27" s="4"/>
      <c r="E27" s="10">
        <v>0</v>
      </c>
      <c r="F27" s="39">
        <v>3</v>
      </c>
      <c r="G27" s="41" t="s">
        <v>57</v>
      </c>
      <c r="H27" s="15">
        <v>21</v>
      </c>
      <c r="I27" s="4" t="s">
        <v>83</v>
      </c>
      <c r="J27" s="5" t="s">
        <v>80</v>
      </c>
      <c r="K27" s="6"/>
      <c r="L27" s="1">
        <v>1007</v>
      </c>
      <c r="M27" s="7" t="s">
        <v>188</v>
      </c>
      <c r="N27" s="8"/>
      <c r="O27" s="8">
        <v>10</v>
      </c>
      <c r="P27" s="9">
        <v>-4</v>
      </c>
      <c r="Q27" s="8">
        <v>71</v>
      </c>
      <c r="R27" s="8">
        <v>22</v>
      </c>
      <c r="S27" s="9"/>
      <c r="T27" s="25"/>
    </row>
    <row r="28" spans="1:20" ht="42" customHeight="1">
      <c r="A28" s="23">
        <v>43185</v>
      </c>
      <c r="B28" s="13">
        <v>-2</v>
      </c>
      <c r="C28" s="12">
        <v>6</v>
      </c>
      <c r="D28" s="4" t="s">
        <v>189</v>
      </c>
      <c r="E28" s="10">
        <v>2.1</v>
      </c>
      <c r="F28" s="39">
        <v>3</v>
      </c>
      <c r="G28" s="41" t="s">
        <v>170</v>
      </c>
      <c r="H28" s="15">
        <v>22</v>
      </c>
      <c r="I28" s="4" t="s">
        <v>61</v>
      </c>
      <c r="J28" s="5" t="s">
        <v>61</v>
      </c>
      <c r="K28" s="6"/>
      <c r="L28" s="1">
        <v>1013</v>
      </c>
      <c r="M28" s="7" t="s">
        <v>190</v>
      </c>
      <c r="N28" s="8"/>
      <c r="O28" s="8"/>
      <c r="P28" s="9">
        <v>-3</v>
      </c>
      <c r="Q28" s="8">
        <v>97</v>
      </c>
      <c r="R28" s="8">
        <v>98</v>
      </c>
      <c r="S28" s="9" t="s">
        <v>58</v>
      </c>
      <c r="T28" s="25"/>
    </row>
    <row r="29" spans="1:20" ht="42" customHeight="1">
      <c r="A29" s="23">
        <v>43186</v>
      </c>
      <c r="B29" s="13">
        <v>0</v>
      </c>
      <c r="C29" s="12">
        <v>8</v>
      </c>
      <c r="D29" s="4"/>
      <c r="E29" s="10">
        <v>0</v>
      </c>
      <c r="F29" s="39">
        <v>2</v>
      </c>
      <c r="G29" s="41" t="s">
        <v>170</v>
      </c>
      <c r="H29" s="15">
        <v>18</v>
      </c>
      <c r="I29" s="4" t="s">
        <v>61</v>
      </c>
      <c r="J29" s="5" t="s">
        <v>54</v>
      </c>
      <c r="K29" s="6"/>
      <c r="L29" s="1">
        <v>1015</v>
      </c>
      <c r="M29" s="7" t="s">
        <v>192</v>
      </c>
      <c r="N29" s="8"/>
      <c r="O29" s="8">
        <v>7</v>
      </c>
      <c r="P29" s="9">
        <v>-1</v>
      </c>
      <c r="Q29" s="8">
        <v>76</v>
      </c>
      <c r="R29" s="8">
        <v>47</v>
      </c>
      <c r="S29" s="9"/>
      <c r="T29" s="25"/>
    </row>
    <row r="30" spans="1:20" ht="42" customHeight="1">
      <c r="A30" s="23">
        <v>43187</v>
      </c>
      <c r="B30" s="13">
        <v>2</v>
      </c>
      <c r="C30" s="12">
        <v>6</v>
      </c>
      <c r="D30" s="4" t="s">
        <v>63</v>
      </c>
      <c r="E30" s="10">
        <v>5.3</v>
      </c>
      <c r="F30" s="39">
        <v>2</v>
      </c>
      <c r="G30" s="41" t="s">
        <v>57</v>
      </c>
      <c r="H30" s="15">
        <v>19</v>
      </c>
      <c r="I30" s="4" t="s">
        <v>61</v>
      </c>
      <c r="J30" s="5" t="s">
        <v>61</v>
      </c>
      <c r="K30" s="6"/>
      <c r="L30" s="1">
        <v>997</v>
      </c>
      <c r="M30" s="7" t="s">
        <v>191</v>
      </c>
      <c r="N30" s="8"/>
      <c r="O30" s="8"/>
      <c r="P30" s="9">
        <v>1</v>
      </c>
      <c r="Q30" s="8">
        <v>96</v>
      </c>
      <c r="R30" s="8">
        <v>100</v>
      </c>
      <c r="S30" s="9" t="s">
        <v>58</v>
      </c>
      <c r="T30" s="25"/>
    </row>
    <row r="31" spans="1:20" ht="42" customHeight="1">
      <c r="A31" s="23">
        <v>43188</v>
      </c>
      <c r="B31" s="13">
        <v>0</v>
      </c>
      <c r="C31" s="12">
        <v>6</v>
      </c>
      <c r="D31" s="4" t="s">
        <v>193</v>
      </c>
      <c r="E31" s="10">
        <v>1.8</v>
      </c>
      <c r="F31" s="39">
        <v>4</v>
      </c>
      <c r="G31" s="41" t="s">
        <v>82</v>
      </c>
      <c r="H31" s="15">
        <v>33</v>
      </c>
      <c r="I31" s="4" t="s">
        <v>61</v>
      </c>
      <c r="J31" s="5" t="s">
        <v>64</v>
      </c>
      <c r="K31" s="6"/>
      <c r="L31" s="1">
        <v>1005</v>
      </c>
      <c r="M31" s="7" t="s">
        <v>194</v>
      </c>
      <c r="N31" s="8"/>
      <c r="O31" s="8">
        <v>1.5</v>
      </c>
      <c r="P31" s="9">
        <v>-1</v>
      </c>
      <c r="Q31" s="8">
        <v>78</v>
      </c>
      <c r="R31" s="8">
        <v>90</v>
      </c>
      <c r="S31" s="9" t="s">
        <v>58</v>
      </c>
      <c r="T31" s="25"/>
    </row>
    <row r="32" spans="1:20" ht="42" customHeight="1">
      <c r="A32" s="23">
        <v>43189</v>
      </c>
      <c r="B32" s="13">
        <v>-4</v>
      </c>
      <c r="C32" s="12">
        <v>11</v>
      </c>
      <c r="D32" s="4"/>
      <c r="E32" s="10">
        <v>0</v>
      </c>
      <c r="F32" s="39">
        <v>3</v>
      </c>
      <c r="G32" s="41" t="s">
        <v>77</v>
      </c>
      <c r="H32" s="15">
        <v>29</v>
      </c>
      <c r="I32" s="4" t="s">
        <v>54</v>
      </c>
      <c r="J32" s="5" t="s">
        <v>80</v>
      </c>
      <c r="K32" s="6"/>
      <c r="L32" s="1">
        <v>1008</v>
      </c>
      <c r="M32" s="7" t="s">
        <v>195</v>
      </c>
      <c r="N32" s="8"/>
      <c r="O32" s="8">
        <v>11</v>
      </c>
      <c r="P32" s="9">
        <v>-5</v>
      </c>
      <c r="Q32" s="8">
        <v>61</v>
      </c>
      <c r="R32" s="8">
        <v>18</v>
      </c>
      <c r="S32" s="9"/>
      <c r="T32" s="25"/>
    </row>
    <row r="33" spans="1:20" ht="42" customHeight="1">
      <c r="A33" s="26">
        <v>43190</v>
      </c>
      <c r="B33" s="27">
        <v>0</v>
      </c>
      <c r="C33" s="28">
        <v>6</v>
      </c>
      <c r="D33" s="29" t="s">
        <v>67</v>
      </c>
      <c r="E33" s="30">
        <v>0.6</v>
      </c>
      <c r="F33" s="40">
        <v>3</v>
      </c>
      <c r="G33" s="42" t="s">
        <v>170</v>
      </c>
      <c r="H33" s="31">
        <v>23</v>
      </c>
      <c r="I33" s="29" t="s">
        <v>61</v>
      </c>
      <c r="J33" s="32" t="s">
        <v>61</v>
      </c>
      <c r="K33" s="33"/>
      <c r="L33" s="34">
        <v>995</v>
      </c>
      <c r="M33" s="35" t="s">
        <v>196</v>
      </c>
      <c r="N33" s="36"/>
      <c r="O33" s="36"/>
      <c r="P33" s="37">
        <v>-1</v>
      </c>
      <c r="Q33" s="36">
        <v>96</v>
      </c>
      <c r="R33" s="36">
        <v>99</v>
      </c>
      <c r="S33" s="37" t="s">
        <v>58</v>
      </c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9" t="s">
        <v>22</v>
      </c>
      <c r="B100" s="69"/>
      <c r="C100" s="69"/>
      <c r="D100" s="16">
        <f>AVERAGE(B3:B33,C3:C33)</f>
        <v>0.5806451612903226</v>
      </c>
      <c r="E100" s="69" t="s">
        <v>31</v>
      </c>
      <c r="F100" s="69"/>
      <c r="G100" s="69"/>
      <c r="H100" s="69"/>
      <c r="I100" s="17">
        <f>SUM(E3:E33)</f>
        <v>56.7</v>
      </c>
      <c r="J100" s="69" t="s">
        <v>38</v>
      </c>
      <c r="K100" s="69"/>
      <c r="L100" s="18">
        <f>SUM(O3:O33)</f>
        <v>126</v>
      </c>
    </row>
    <row r="101" spans="1:12" ht="30" customHeight="1">
      <c r="A101" s="69" t="s">
        <v>27</v>
      </c>
      <c r="B101" s="69"/>
      <c r="C101" s="69"/>
      <c r="D101" s="16">
        <f>AVERAGE(B3:B33)</f>
        <v>-3</v>
      </c>
      <c r="E101" s="69" t="s">
        <v>32</v>
      </c>
      <c r="F101" s="69"/>
      <c r="G101" s="69"/>
      <c r="H101" s="69"/>
      <c r="I101" s="17">
        <f>AVERAGE(E3:E33)</f>
        <v>1.8290322580645162</v>
      </c>
      <c r="J101" s="69" t="s">
        <v>39</v>
      </c>
      <c r="K101" s="69"/>
      <c r="L101" s="18">
        <f>COUNTIF(R3:R33,"&lt;31")</f>
        <v>8</v>
      </c>
    </row>
    <row r="102" spans="1:12" ht="30" customHeight="1">
      <c r="A102" s="69" t="s">
        <v>28</v>
      </c>
      <c r="B102" s="69"/>
      <c r="C102" s="69"/>
      <c r="D102" s="16">
        <f>AVERAGE(C3:C33)</f>
        <v>4.161290322580645</v>
      </c>
      <c r="E102" s="69" t="s">
        <v>33</v>
      </c>
      <c r="F102" s="69"/>
      <c r="G102" s="69"/>
      <c r="H102" s="69"/>
      <c r="I102" s="17">
        <f>MAX(E3:E33)</f>
        <v>21</v>
      </c>
      <c r="J102" s="69" t="s">
        <v>41</v>
      </c>
      <c r="K102" s="69"/>
      <c r="L102" s="18">
        <f>COUNTIF(C3:C33,"&gt;19")</f>
        <v>0</v>
      </c>
    </row>
    <row r="103" spans="1:12" ht="30" customHeight="1">
      <c r="A103" s="69" t="s">
        <v>23</v>
      </c>
      <c r="B103" s="69"/>
      <c r="C103" s="69"/>
      <c r="D103" s="18">
        <f>MAX(B3:B33,C3:C33)</f>
        <v>15</v>
      </c>
      <c r="E103" s="69" t="s">
        <v>34</v>
      </c>
      <c r="F103" s="69"/>
      <c r="G103" s="69"/>
      <c r="H103" s="69"/>
      <c r="I103" s="18">
        <f>COUNTA(S3:S33)</f>
        <v>16</v>
      </c>
      <c r="J103" s="69" t="s">
        <v>37</v>
      </c>
      <c r="K103" s="69"/>
      <c r="L103" s="18">
        <f>COUNTA(N3:N33)</f>
        <v>0</v>
      </c>
    </row>
    <row r="104" spans="1:12" ht="30" customHeight="1">
      <c r="A104" s="69" t="s">
        <v>24</v>
      </c>
      <c r="B104" s="69"/>
      <c r="C104" s="69"/>
      <c r="D104" s="18">
        <f>MIN(B3:B33,C3:C33)</f>
        <v>-13</v>
      </c>
      <c r="E104" s="69" t="s">
        <v>35</v>
      </c>
      <c r="F104" s="69"/>
      <c r="G104" s="69"/>
      <c r="H104" s="69"/>
      <c r="I104" s="18">
        <f>COUNTIF(S3:S33,"R")</f>
        <v>10</v>
      </c>
      <c r="J104" s="69" t="s">
        <v>45</v>
      </c>
      <c r="K104" s="69"/>
      <c r="L104" s="43">
        <f>AVERAGE(F3:F33)</f>
        <v>3.096774193548387</v>
      </c>
    </row>
    <row r="105" spans="1:12" ht="30" customHeight="1">
      <c r="A105" s="69" t="s">
        <v>26</v>
      </c>
      <c r="B105" s="69"/>
      <c r="C105" s="69"/>
      <c r="D105" s="18">
        <f>MAX(B3:B33)</f>
        <v>4</v>
      </c>
      <c r="E105" s="69" t="s">
        <v>36</v>
      </c>
      <c r="F105" s="69"/>
      <c r="G105" s="69"/>
      <c r="H105" s="69"/>
      <c r="I105" s="18">
        <f>COUNTIF(S3:S33,"S")</f>
        <v>6</v>
      </c>
      <c r="J105" s="69" t="s">
        <v>46</v>
      </c>
      <c r="K105" s="69"/>
      <c r="L105" s="43">
        <f>AVERAGE(H3:H33)</f>
        <v>26.741935483870968</v>
      </c>
    </row>
    <row r="106" spans="1:12" ht="30" customHeight="1">
      <c r="A106" s="69" t="s">
        <v>25</v>
      </c>
      <c r="B106" s="69"/>
      <c r="C106" s="69"/>
      <c r="D106" s="18">
        <f>MIN(C3:C33)</f>
        <v>-5</v>
      </c>
      <c r="E106" s="69" t="s">
        <v>50</v>
      </c>
      <c r="F106" s="69"/>
      <c r="G106" s="69"/>
      <c r="H106" s="69"/>
      <c r="I106" s="18">
        <f>COUNTIF(F3:F33,"&gt;5")</f>
        <v>0</v>
      </c>
      <c r="J106" s="69" t="s">
        <v>47</v>
      </c>
      <c r="K106" s="69"/>
      <c r="L106" s="19">
        <f>COUNTA(T3:T33)</f>
        <v>9</v>
      </c>
    </row>
    <row r="107" spans="1:12" ht="30" customHeight="1">
      <c r="A107" s="69" t="s">
        <v>29</v>
      </c>
      <c r="B107" s="69"/>
      <c r="C107" s="69"/>
      <c r="D107" s="18">
        <f>COUNTIF(B3:B33,"&lt;1")</f>
        <v>25</v>
      </c>
      <c r="E107" s="69" t="s">
        <v>42</v>
      </c>
      <c r="F107" s="69"/>
      <c r="G107" s="69"/>
      <c r="H107" s="69"/>
      <c r="I107" s="17">
        <f>MAX(H3:H33)</f>
        <v>41</v>
      </c>
      <c r="J107" s="69" t="s">
        <v>48</v>
      </c>
      <c r="K107" s="69"/>
      <c r="L107" s="19">
        <v>38.6</v>
      </c>
    </row>
    <row r="108" spans="1:12" ht="30" customHeight="1">
      <c r="A108" s="69" t="s">
        <v>30</v>
      </c>
      <c r="B108" s="69"/>
      <c r="C108" s="69"/>
      <c r="D108" s="18">
        <f>COUNTIF(C3:C33,"&lt;1")</f>
        <v>7</v>
      </c>
      <c r="E108" s="69" t="s">
        <v>43</v>
      </c>
      <c r="F108" s="69"/>
      <c r="G108" s="69"/>
      <c r="H108" s="69"/>
      <c r="I108" s="18">
        <f>MAX(L3:L33)</f>
        <v>1028</v>
      </c>
      <c r="J108" s="69" t="s">
        <v>49</v>
      </c>
      <c r="K108" s="69"/>
      <c r="L108" s="19">
        <v>18.1</v>
      </c>
    </row>
    <row r="109" spans="1:12" ht="30" customHeight="1">
      <c r="A109" s="69" t="s">
        <v>40</v>
      </c>
      <c r="B109" s="69"/>
      <c r="C109" s="69"/>
      <c r="D109" s="18">
        <f>MIN(P3:P33)</f>
        <v>-14</v>
      </c>
      <c r="E109" s="69" t="s">
        <v>44</v>
      </c>
      <c r="F109" s="69"/>
      <c r="G109" s="69"/>
      <c r="H109" s="69"/>
      <c r="I109" s="18">
        <f>MIN(L3:L33)</f>
        <v>991</v>
      </c>
      <c r="J109" s="69"/>
      <c r="K109" s="69"/>
      <c r="L109" s="19"/>
    </row>
  </sheetData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6"/>
      <c r="H1" s="67"/>
      <c r="I1" s="57" t="s">
        <v>1</v>
      </c>
      <c r="J1" s="58"/>
      <c r="K1" s="62" t="s">
        <v>8</v>
      </c>
      <c r="L1" s="60" t="s">
        <v>10</v>
      </c>
      <c r="M1" s="64" t="s">
        <v>2</v>
      </c>
      <c r="N1" s="52" t="s">
        <v>19</v>
      </c>
      <c r="O1" s="52" t="s">
        <v>20</v>
      </c>
      <c r="P1" s="54" t="s">
        <v>21</v>
      </c>
      <c r="Q1" s="52" t="s">
        <v>14</v>
      </c>
      <c r="R1" s="52" t="s">
        <v>51</v>
      </c>
      <c r="S1" s="54" t="s">
        <v>52</v>
      </c>
      <c r="T1" s="50" t="s">
        <v>53</v>
      </c>
    </row>
    <row r="2" spans="1:20" ht="42" customHeight="1">
      <c r="A2" s="22" t="s">
        <v>197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3"/>
      <c r="L2" s="61"/>
      <c r="M2" s="65"/>
      <c r="N2" s="68"/>
      <c r="O2" s="68"/>
      <c r="P2" s="59"/>
      <c r="Q2" s="56"/>
      <c r="R2" s="53"/>
      <c r="S2" s="55"/>
      <c r="T2" s="51"/>
    </row>
    <row r="3" spans="1:20" ht="42" customHeight="1">
      <c r="A3" s="23">
        <v>43191</v>
      </c>
      <c r="B3" s="13">
        <v>-1</v>
      </c>
      <c r="C3" s="12">
        <v>3</v>
      </c>
      <c r="D3" s="4" t="s">
        <v>198</v>
      </c>
      <c r="E3" s="10">
        <v>0.8</v>
      </c>
      <c r="F3" s="39">
        <v>3</v>
      </c>
      <c r="G3" s="41" t="s">
        <v>170</v>
      </c>
      <c r="H3" s="15">
        <v>29</v>
      </c>
      <c r="I3" s="4" t="s">
        <v>61</v>
      </c>
      <c r="J3" s="5" t="s">
        <v>64</v>
      </c>
      <c r="K3" s="6"/>
      <c r="L3" s="1">
        <v>1002</v>
      </c>
      <c r="M3" s="7" t="s">
        <v>199</v>
      </c>
      <c r="N3" s="8"/>
      <c r="O3" s="8">
        <v>1</v>
      </c>
      <c r="P3" s="9">
        <v>-2</v>
      </c>
      <c r="Q3" s="8">
        <v>87</v>
      </c>
      <c r="R3" s="20">
        <v>95</v>
      </c>
      <c r="S3" s="48" t="s">
        <v>57</v>
      </c>
      <c r="T3" s="24"/>
    </row>
    <row r="4" spans="1:20" ht="42" customHeight="1">
      <c r="A4" s="23">
        <v>43192</v>
      </c>
      <c r="B4" s="13">
        <v>0</v>
      </c>
      <c r="C4" s="12">
        <v>10</v>
      </c>
      <c r="D4" s="4"/>
      <c r="E4" s="10">
        <v>0</v>
      </c>
      <c r="F4" s="39">
        <v>3</v>
      </c>
      <c r="G4" s="41" t="s">
        <v>60</v>
      </c>
      <c r="H4" s="15">
        <v>22</v>
      </c>
      <c r="I4" s="4" t="s">
        <v>61</v>
      </c>
      <c r="J4" s="5" t="s">
        <v>54</v>
      </c>
      <c r="K4" s="6"/>
      <c r="L4" s="1">
        <v>1013</v>
      </c>
      <c r="M4" s="7" t="s">
        <v>200</v>
      </c>
      <c r="N4" s="8"/>
      <c r="O4" s="8">
        <v>7</v>
      </c>
      <c r="P4" s="9">
        <v>-1</v>
      </c>
      <c r="Q4" s="8">
        <v>61</v>
      </c>
      <c r="R4" s="8">
        <v>47</v>
      </c>
      <c r="S4" s="9"/>
      <c r="T4" s="25"/>
    </row>
    <row r="5" spans="1:20" ht="42" customHeight="1">
      <c r="A5" s="23">
        <v>43193</v>
      </c>
      <c r="B5" s="13">
        <v>6</v>
      </c>
      <c r="C5" s="12">
        <v>18</v>
      </c>
      <c r="D5" s="4" t="s">
        <v>201</v>
      </c>
      <c r="E5" s="10">
        <v>1.5</v>
      </c>
      <c r="F5" s="39">
        <v>4</v>
      </c>
      <c r="G5" s="41" t="s">
        <v>60</v>
      </c>
      <c r="H5" s="15">
        <v>42</v>
      </c>
      <c r="I5" s="4" t="s">
        <v>54</v>
      </c>
      <c r="J5" s="5" t="s">
        <v>54</v>
      </c>
      <c r="K5" s="6"/>
      <c r="L5" s="1">
        <v>1010</v>
      </c>
      <c r="M5" s="7" t="s">
        <v>202</v>
      </c>
      <c r="N5" s="8"/>
      <c r="O5" s="8">
        <v>6</v>
      </c>
      <c r="P5" s="9">
        <v>4</v>
      </c>
      <c r="Q5" s="8">
        <v>53</v>
      </c>
      <c r="R5" s="8">
        <v>58</v>
      </c>
      <c r="S5" s="9" t="s">
        <v>58</v>
      </c>
      <c r="T5" s="25"/>
    </row>
    <row r="6" spans="1:20" ht="42" customHeight="1">
      <c r="A6" s="23">
        <v>43194</v>
      </c>
      <c r="B6" s="13">
        <v>7</v>
      </c>
      <c r="C6" s="12">
        <v>19</v>
      </c>
      <c r="D6" s="4" t="s">
        <v>203</v>
      </c>
      <c r="E6" s="10">
        <v>0.8</v>
      </c>
      <c r="F6" s="39">
        <v>3</v>
      </c>
      <c r="G6" s="41" t="s">
        <v>154</v>
      </c>
      <c r="H6" s="15">
        <v>28</v>
      </c>
      <c r="I6" s="4" t="s">
        <v>54</v>
      </c>
      <c r="J6" s="5" t="s">
        <v>54</v>
      </c>
      <c r="K6" s="6"/>
      <c r="L6" s="1">
        <v>1000</v>
      </c>
      <c r="M6" s="7" t="s">
        <v>204</v>
      </c>
      <c r="N6" s="8" t="s">
        <v>66</v>
      </c>
      <c r="O6" s="8">
        <v>7</v>
      </c>
      <c r="P6" s="9">
        <v>5</v>
      </c>
      <c r="Q6" s="8">
        <v>56</v>
      </c>
      <c r="R6" s="8">
        <v>39</v>
      </c>
      <c r="S6" s="9" t="s">
        <v>58</v>
      </c>
      <c r="T6" s="25"/>
    </row>
    <row r="7" spans="1:20" ht="42" customHeight="1">
      <c r="A7" s="23">
        <v>43195</v>
      </c>
      <c r="B7" s="13">
        <v>3</v>
      </c>
      <c r="C7" s="12">
        <v>12</v>
      </c>
      <c r="D7" s="4" t="s">
        <v>205</v>
      </c>
      <c r="E7" s="10">
        <v>3.2</v>
      </c>
      <c r="F7" s="39">
        <v>4</v>
      </c>
      <c r="G7" s="41" t="s">
        <v>170</v>
      </c>
      <c r="H7" s="15">
        <v>38</v>
      </c>
      <c r="I7" s="4" t="s">
        <v>61</v>
      </c>
      <c r="J7" s="5" t="s">
        <v>64</v>
      </c>
      <c r="K7" s="6"/>
      <c r="L7" s="1">
        <v>1007</v>
      </c>
      <c r="M7" s="7" t="s">
        <v>206</v>
      </c>
      <c r="N7" s="8"/>
      <c r="O7" s="8">
        <v>1.5</v>
      </c>
      <c r="P7" s="9">
        <v>1</v>
      </c>
      <c r="Q7" s="8">
        <v>78</v>
      </c>
      <c r="R7" s="8">
        <v>90</v>
      </c>
      <c r="S7" s="9" t="s">
        <v>58</v>
      </c>
      <c r="T7" s="25"/>
    </row>
    <row r="8" spans="1:20" ht="42" customHeight="1">
      <c r="A8" s="23">
        <v>43196</v>
      </c>
      <c r="B8" s="13">
        <v>-2</v>
      </c>
      <c r="C8" s="12">
        <v>12</v>
      </c>
      <c r="D8" s="4"/>
      <c r="E8" s="10">
        <v>0</v>
      </c>
      <c r="F8" s="39">
        <v>2</v>
      </c>
      <c r="G8" s="41" t="s">
        <v>207</v>
      </c>
      <c r="H8" s="15">
        <v>19</v>
      </c>
      <c r="I8" s="4" t="s">
        <v>54</v>
      </c>
      <c r="J8" s="5" t="s">
        <v>143</v>
      </c>
      <c r="K8" s="6"/>
      <c r="L8" s="1">
        <v>1025</v>
      </c>
      <c r="M8" s="7" t="s">
        <v>208</v>
      </c>
      <c r="N8" s="8"/>
      <c r="O8" s="8">
        <v>12.5</v>
      </c>
      <c r="P8" s="9">
        <v>-4</v>
      </c>
      <c r="Q8" s="8">
        <v>43</v>
      </c>
      <c r="R8" s="8">
        <v>7</v>
      </c>
      <c r="S8" s="9"/>
      <c r="T8" s="25"/>
    </row>
    <row r="9" spans="1:20" ht="42" customHeight="1">
      <c r="A9" s="23">
        <v>43197</v>
      </c>
      <c r="B9" s="13">
        <v>0</v>
      </c>
      <c r="C9" s="12">
        <v>18</v>
      </c>
      <c r="D9" s="4"/>
      <c r="E9" s="10">
        <v>0</v>
      </c>
      <c r="F9" s="39">
        <v>5</v>
      </c>
      <c r="G9" s="41" t="s">
        <v>77</v>
      </c>
      <c r="H9" s="15">
        <v>44</v>
      </c>
      <c r="I9" s="4" t="s">
        <v>117</v>
      </c>
      <c r="J9" s="5" t="s">
        <v>143</v>
      </c>
      <c r="K9" s="6"/>
      <c r="L9" s="1">
        <v>1015</v>
      </c>
      <c r="M9" s="7" t="s">
        <v>209</v>
      </c>
      <c r="N9" s="8"/>
      <c r="O9" s="8">
        <v>13</v>
      </c>
      <c r="P9" s="9">
        <v>-1</v>
      </c>
      <c r="Q9" s="8">
        <v>54</v>
      </c>
      <c r="R9" s="8">
        <v>2</v>
      </c>
      <c r="S9" s="9"/>
      <c r="T9" s="25"/>
    </row>
    <row r="10" spans="1:20" ht="42" customHeight="1">
      <c r="A10" s="23">
        <v>43198</v>
      </c>
      <c r="B10" s="13">
        <v>3</v>
      </c>
      <c r="C10" s="12">
        <v>13</v>
      </c>
      <c r="D10" s="4"/>
      <c r="E10" s="10">
        <v>0</v>
      </c>
      <c r="F10" s="39">
        <v>4</v>
      </c>
      <c r="G10" s="41" t="s">
        <v>77</v>
      </c>
      <c r="H10" s="15">
        <v>35</v>
      </c>
      <c r="I10" s="4" t="s">
        <v>117</v>
      </c>
      <c r="J10" s="5" t="s">
        <v>80</v>
      </c>
      <c r="K10" s="6"/>
      <c r="L10" s="1">
        <v>1010</v>
      </c>
      <c r="M10" s="7" t="s">
        <v>210</v>
      </c>
      <c r="N10" s="8"/>
      <c r="O10" s="8">
        <v>8</v>
      </c>
      <c r="P10" s="9">
        <v>1</v>
      </c>
      <c r="Q10" s="8">
        <v>67</v>
      </c>
      <c r="R10" s="8">
        <v>29</v>
      </c>
      <c r="S10" s="9"/>
      <c r="T10" s="25"/>
    </row>
    <row r="11" spans="1:20" ht="42" customHeight="1">
      <c r="A11" s="23">
        <v>43199</v>
      </c>
      <c r="B11" s="13">
        <v>1</v>
      </c>
      <c r="C11" s="12">
        <v>21</v>
      </c>
      <c r="D11" s="4"/>
      <c r="E11" s="10">
        <v>0</v>
      </c>
      <c r="F11" s="39">
        <v>4</v>
      </c>
      <c r="G11" s="41" t="s">
        <v>77</v>
      </c>
      <c r="H11" s="15">
        <v>35</v>
      </c>
      <c r="I11" s="4" t="s">
        <v>117</v>
      </c>
      <c r="J11" s="5" t="s">
        <v>80</v>
      </c>
      <c r="K11" s="6"/>
      <c r="L11" s="1">
        <v>1005</v>
      </c>
      <c r="M11" s="7" t="s">
        <v>211</v>
      </c>
      <c r="N11" s="8"/>
      <c r="O11" s="8">
        <v>8</v>
      </c>
      <c r="P11" s="9">
        <v>0</v>
      </c>
      <c r="Q11" s="8">
        <v>62</v>
      </c>
      <c r="R11" s="8">
        <v>28</v>
      </c>
      <c r="S11" s="9"/>
      <c r="T11" s="25"/>
    </row>
    <row r="12" spans="1:20" ht="42" customHeight="1">
      <c r="A12" s="23">
        <v>43200</v>
      </c>
      <c r="B12" s="13">
        <v>5</v>
      </c>
      <c r="C12" s="12">
        <v>19</v>
      </c>
      <c r="D12" s="4"/>
      <c r="E12" s="10">
        <v>0</v>
      </c>
      <c r="F12" s="39">
        <v>4</v>
      </c>
      <c r="G12" s="41" t="s">
        <v>77</v>
      </c>
      <c r="H12" s="15">
        <v>24</v>
      </c>
      <c r="I12" s="4" t="s">
        <v>117</v>
      </c>
      <c r="J12" s="5" t="s">
        <v>80</v>
      </c>
      <c r="K12" s="6"/>
      <c r="L12" s="1">
        <v>1002</v>
      </c>
      <c r="M12" s="7" t="s">
        <v>212</v>
      </c>
      <c r="N12" s="8"/>
      <c r="O12" s="8">
        <v>10</v>
      </c>
      <c r="P12" s="9">
        <v>3</v>
      </c>
      <c r="Q12" s="8">
        <v>51</v>
      </c>
      <c r="R12" s="8">
        <v>18</v>
      </c>
      <c r="S12" s="9"/>
      <c r="T12" s="25"/>
    </row>
    <row r="13" spans="1:20" ht="42" customHeight="1">
      <c r="A13" s="23">
        <v>43201</v>
      </c>
      <c r="B13" s="13">
        <v>5</v>
      </c>
      <c r="C13" s="12">
        <v>18</v>
      </c>
      <c r="D13" s="4" t="s">
        <v>213</v>
      </c>
      <c r="E13" s="10">
        <v>0.7</v>
      </c>
      <c r="F13" s="39">
        <v>2</v>
      </c>
      <c r="G13" s="41" t="s">
        <v>149</v>
      </c>
      <c r="H13" s="15">
        <v>18</v>
      </c>
      <c r="I13" s="4" t="s">
        <v>54</v>
      </c>
      <c r="J13" s="5" t="s">
        <v>54</v>
      </c>
      <c r="K13" s="6"/>
      <c r="L13" s="1">
        <v>1006</v>
      </c>
      <c r="M13" s="7" t="s">
        <v>214</v>
      </c>
      <c r="N13" s="8"/>
      <c r="O13" s="8">
        <v>4</v>
      </c>
      <c r="P13" s="9">
        <v>3</v>
      </c>
      <c r="Q13" s="8">
        <v>61</v>
      </c>
      <c r="R13" s="8">
        <v>71</v>
      </c>
      <c r="S13" s="9" t="s">
        <v>58</v>
      </c>
      <c r="T13" s="25"/>
    </row>
    <row r="14" spans="1:20" ht="42" customHeight="1">
      <c r="A14" s="23">
        <v>43202</v>
      </c>
      <c r="B14" s="13">
        <v>8</v>
      </c>
      <c r="C14" s="12">
        <v>21</v>
      </c>
      <c r="D14" s="4"/>
      <c r="E14" s="10">
        <v>0</v>
      </c>
      <c r="F14" s="39">
        <v>4</v>
      </c>
      <c r="G14" s="41" t="s">
        <v>77</v>
      </c>
      <c r="H14" s="15">
        <v>37</v>
      </c>
      <c r="I14" s="4" t="s">
        <v>54</v>
      </c>
      <c r="J14" s="5" t="s">
        <v>80</v>
      </c>
      <c r="K14" s="6"/>
      <c r="L14" s="1">
        <v>1002</v>
      </c>
      <c r="M14" s="7" t="s">
        <v>215</v>
      </c>
      <c r="N14" s="8"/>
      <c r="O14" s="8">
        <v>7</v>
      </c>
      <c r="P14" s="9">
        <v>6</v>
      </c>
      <c r="Q14" s="8">
        <v>55</v>
      </c>
      <c r="R14" s="8">
        <v>38</v>
      </c>
      <c r="S14" s="9"/>
      <c r="T14" s="25"/>
    </row>
    <row r="15" spans="1:20" ht="42" customHeight="1">
      <c r="A15" s="23">
        <v>43203</v>
      </c>
      <c r="B15" s="13">
        <v>8</v>
      </c>
      <c r="C15" s="12">
        <v>17</v>
      </c>
      <c r="D15" s="4" t="s">
        <v>216</v>
      </c>
      <c r="E15" s="10">
        <v>3.1</v>
      </c>
      <c r="F15" s="39">
        <v>4</v>
      </c>
      <c r="G15" s="41" t="s">
        <v>57</v>
      </c>
      <c r="H15" s="15">
        <v>35</v>
      </c>
      <c r="I15" s="4" t="s">
        <v>54</v>
      </c>
      <c r="J15" s="5" t="s">
        <v>64</v>
      </c>
      <c r="K15" s="6"/>
      <c r="L15" s="1">
        <v>1005</v>
      </c>
      <c r="M15" s="7" t="s">
        <v>217</v>
      </c>
      <c r="N15" s="8" t="s">
        <v>66</v>
      </c>
      <c r="O15" s="8">
        <v>1.5</v>
      </c>
      <c r="P15" s="9">
        <v>5</v>
      </c>
      <c r="Q15" s="8">
        <v>76</v>
      </c>
      <c r="R15" s="8">
        <v>90</v>
      </c>
      <c r="S15" s="9" t="s">
        <v>58</v>
      </c>
      <c r="T15" s="25"/>
    </row>
    <row r="16" spans="1:20" ht="42" customHeight="1">
      <c r="A16" s="23">
        <v>43204</v>
      </c>
      <c r="B16" s="13">
        <v>7</v>
      </c>
      <c r="C16" s="12">
        <v>17</v>
      </c>
      <c r="D16" s="4" t="s">
        <v>218</v>
      </c>
      <c r="E16" s="10">
        <v>8.2</v>
      </c>
      <c r="F16" s="39">
        <v>3</v>
      </c>
      <c r="G16" s="41" t="s">
        <v>60</v>
      </c>
      <c r="H16" s="15">
        <v>29</v>
      </c>
      <c r="I16" s="4" t="s">
        <v>61</v>
      </c>
      <c r="J16" s="5" t="s">
        <v>80</v>
      </c>
      <c r="K16" s="6"/>
      <c r="L16" s="1">
        <v>1019</v>
      </c>
      <c r="M16" s="7" t="s">
        <v>219</v>
      </c>
      <c r="N16" s="8"/>
      <c r="O16" s="8">
        <v>8</v>
      </c>
      <c r="P16" s="9">
        <v>6</v>
      </c>
      <c r="Q16" s="8">
        <v>59</v>
      </c>
      <c r="R16" s="8">
        <v>29</v>
      </c>
      <c r="S16" s="9" t="s">
        <v>58</v>
      </c>
      <c r="T16" s="25"/>
    </row>
    <row r="17" spans="1:20" ht="42" customHeight="1">
      <c r="A17" s="23">
        <v>43205</v>
      </c>
      <c r="B17" s="13">
        <v>4</v>
      </c>
      <c r="C17" s="12">
        <v>20</v>
      </c>
      <c r="D17" s="4"/>
      <c r="E17" s="10">
        <v>0</v>
      </c>
      <c r="F17" s="39">
        <v>2</v>
      </c>
      <c r="G17" s="41" t="s">
        <v>57</v>
      </c>
      <c r="H17" s="15">
        <v>18</v>
      </c>
      <c r="I17" s="4" t="s">
        <v>54</v>
      </c>
      <c r="J17" s="5" t="s">
        <v>54</v>
      </c>
      <c r="K17" s="6"/>
      <c r="L17" s="1">
        <v>1012</v>
      </c>
      <c r="M17" s="7" t="s">
        <v>220</v>
      </c>
      <c r="N17" s="8"/>
      <c r="O17" s="8">
        <v>7</v>
      </c>
      <c r="P17" s="9">
        <v>3</v>
      </c>
      <c r="Q17" s="8">
        <v>53</v>
      </c>
      <c r="R17" s="8">
        <v>45</v>
      </c>
      <c r="S17" s="9"/>
      <c r="T17" s="25"/>
    </row>
    <row r="18" spans="1:20" ht="42" customHeight="1">
      <c r="A18" s="23">
        <v>43206</v>
      </c>
      <c r="B18" s="13">
        <v>8</v>
      </c>
      <c r="C18" s="12">
        <v>11</v>
      </c>
      <c r="D18" s="4" t="s">
        <v>221</v>
      </c>
      <c r="E18" s="47">
        <v>24.9</v>
      </c>
      <c r="F18" s="39">
        <v>2</v>
      </c>
      <c r="G18" s="41" t="s">
        <v>82</v>
      </c>
      <c r="H18" s="15">
        <v>17</v>
      </c>
      <c r="I18" s="4" t="s">
        <v>61</v>
      </c>
      <c r="J18" s="5" t="s">
        <v>61</v>
      </c>
      <c r="K18" s="6"/>
      <c r="L18" s="1">
        <v>1014</v>
      </c>
      <c r="M18" s="7" t="s">
        <v>222</v>
      </c>
      <c r="N18" s="8"/>
      <c r="O18" s="8"/>
      <c r="P18" s="9">
        <v>6</v>
      </c>
      <c r="Q18" s="8">
        <v>98</v>
      </c>
      <c r="R18" s="8">
        <v>100</v>
      </c>
      <c r="S18" s="9" t="s">
        <v>58</v>
      </c>
      <c r="T18" s="25"/>
    </row>
    <row r="19" spans="1:20" ht="42" customHeight="1">
      <c r="A19" s="23">
        <v>43207</v>
      </c>
      <c r="B19" s="13">
        <v>8</v>
      </c>
      <c r="C19" s="12">
        <v>17</v>
      </c>
      <c r="D19" s="4"/>
      <c r="E19" s="10">
        <v>0</v>
      </c>
      <c r="F19" s="39">
        <v>2</v>
      </c>
      <c r="G19" s="41" t="s">
        <v>170</v>
      </c>
      <c r="H19" s="15">
        <v>16</v>
      </c>
      <c r="I19" s="4" t="s">
        <v>61</v>
      </c>
      <c r="J19" s="5" t="s">
        <v>54</v>
      </c>
      <c r="K19" s="6"/>
      <c r="L19" s="1">
        <v>1026</v>
      </c>
      <c r="M19" s="7" t="s">
        <v>223</v>
      </c>
      <c r="N19" s="8"/>
      <c r="O19" s="8">
        <v>7</v>
      </c>
      <c r="P19" s="9">
        <v>6</v>
      </c>
      <c r="Q19" s="8">
        <v>67</v>
      </c>
      <c r="R19" s="8">
        <v>49</v>
      </c>
      <c r="S19" s="9"/>
      <c r="T19" s="25"/>
    </row>
    <row r="20" spans="1:20" ht="42" customHeight="1">
      <c r="A20" s="23">
        <v>43208</v>
      </c>
      <c r="B20" s="13">
        <v>2</v>
      </c>
      <c r="C20" s="12">
        <v>22</v>
      </c>
      <c r="D20" s="4"/>
      <c r="E20" s="10">
        <v>0</v>
      </c>
      <c r="F20" s="39">
        <v>2</v>
      </c>
      <c r="G20" s="41" t="s">
        <v>77</v>
      </c>
      <c r="H20" s="15">
        <v>15</v>
      </c>
      <c r="I20" s="4" t="s">
        <v>117</v>
      </c>
      <c r="J20" s="5" t="s">
        <v>143</v>
      </c>
      <c r="K20" s="6"/>
      <c r="L20" s="1">
        <v>1032</v>
      </c>
      <c r="M20" s="7" t="s">
        <v>224</v>
      </c>
      <c r="N20" s="8"/>
      <c r="O20" s="8">
        <v>13.5</v>
      </c>
      <c r="P20" s="9">
        <v>1</v>
      </c>
      <c r="Q20" s="8">
        <v>47</v>
      </c>
      <c r="R20" s="8">
        <v>1</v>
      </c>
      <c r="S20" s="9"/>
      <c r="T20" s="25"/>
    </row>
    <row r="21" spans="1:20" ht="42" customHeight="1">
      <c r="A21" s="23">
        <v>43209</v>
      </c>
      <c r="B21" s="13">
        <v>4</v>
      </c>
      <c r="C21" s="12">
        <v>22</v>
      </c>
      <c r="D21" s="4"/>
      <c r="E21" s="10">
        <v>0</v>
      </c>
      <c r="F21" s="39">
        <v>2</v>
      </c>
      <c r="G21" s="41" t="s">
        <v>77</v>
      </c>
      <c r="H21" s="15">
        <v>18</v>
      </c>
      <c r="I21" s="4" t="s">
        <v>117</v>
      </c>
      <c r="J21" s="5" t="s">
        <v>143</v>
      </c>
      <c r="K21" s="6"/>
      <c r="L21" s="1">
        <v>1030</v>
      </c>
      <c r="M21" s="7" t="s">
        <v>225</v>
      </c>
      <c r="N21" s="8"/>
      <c r="O21" s="8">
        <v>12.5</v>
      </c>
      <c r="P21" s="9">
        <v>4</v>
      </c>
      <c r="Q21" s="8">
        <v>50</v>
      </c>
      <c r="R21" s="8">
        <v>9</v>
      </c>
      <c r="S21" s="9"/>
      <c r="T21" s="25"/>
    </row>
    <row r="22" spans="1:20" ht="42" customHeight="1">
      <c r="A22" s="23">
        <v>43210</v>
      </c>
      <c r="B22" s="13">
        <v>7</v>
      </c>
      <c r="C22" s="12">
        <v>25</v>
      </c>
      <c r="D22" s="4"/>
      <c r="E22" s="10">
        <v>0</v>
      </c>
      <c r="F22" s="39">
        <v>3</v>
      </c>
      <c r="G22" s="41" t="s">
        <v>57</v>
      </c>
      <c r="H22" s="15">
        <v>23</v>
      </c>
      <c r="I22" s="4" t="s">
        <v>83</v>
      </c>
      <c r="J22" s="5" t="s">
        <v>143</v>
      </c>
      <c r="K22" s="6"/>
      <c r="L22" s="1">
        <v>1020</v>
      </c>
      <c r="M22" s="7" t="s">
        <v>226</v>
      </c>
      <c r="N22" s="8"/>
      <c r="O22" s="8">
        <v>13</v>
      </c>
      <c r="P22" s="9">
        <v>5</v>
      </c>
      <c r="Q22" s="8">
        <v>47</v>
      </c>
      <c r="R22" s="8">
        <v>7</v>
      </c>
      <c r="S22" s="9"/>
      <c r="T22" s="25"/>
    </row>
    <row r="23" spans="1:20" ht="42" customHeight="1">
      <c r="A23" s="23">
        <v>43211</v>
      </c>
      <c r="B23" s="13">
        <v>10</v>
      </c>
      <c r="C23" s="12">
        <v>22</v>
      </c>
      <c r="D23" s="4"/>
      <c r="E23" s="10">
        <v>0</v>
      </c>
      <c r="F23" s="39">
        <v>3</v>
      </c>
      <c r="G23" s="41" t="s">
        <v>74</v>
      </c>
      <c r="H23" s="15">
        <v>21</v>
      </c>
      <c r="I23" s="4" t="s">
        <v>83</v>
      </c>
      <c r="J23" s="5" t="s">
        <v>143</v>
      </c>
      <c r="K23" s="6"/>
      <c r="L23" s="1">
        <v>1017</v>
      </c>
      <c r="M23" s="7" t="s">
        <v>227</v>
      </c>
      <c r="N23" s="8"/>
      <c r="O23" s="8">
        <v>12.5</v>
      </c>
      <c r="P23" s="9">
        <v>8</v>
      </c>
      <c r="Q23" s="8">
        <v>57</v>
      </c>
      <c r="R23" s="8">
        <v>8</v>
      </c>
      <c r="S23" s="9"/>
      <c r="T23" s="25"/>
    </row>
    <row r="24" spans="1:20" ht="42" customHeight="1">
      <c r="A24" s="23">
        <v>43212</v>
      </c>
      <c r="B24" s="13">
        <v>6</v>
      </c>
      <c r="C24" s="12">
        <v>25</v>
      </c>
      <c r="D24" s="4"/>
      <c r="E24" s="10">
        <v>0</v>
      </c>
      <c r="F24" s="39">
        <v>2</v>
      </c>
      <c r="G24" s="41" t="s">
        <v>60</v>
      </c>
      <c r="H24" s="15">
        <v>16</v>
      </c>
      <c r="I24" s="4" t="s">
        <v>83</v>
      </c>
      <c r="J24" s="5" t="s">
        <v>80</v>
      </c>
      <c r="K24" s="6"/>
      <c r="L24" s="1">
        <v>1010</v>
      </c>
      <c r="M24" s="7" t="s">
        <v>228</v>
      </c>
      <c r="N24" s="8"/>
      <c r="O24" s="8">
        <v>11</v>
      </c>
      <c r="P24" s="9">
        <v>5</v>
      </c>
      <c r="Q24" s="8">
        <v>48</v>
      </c>
      <c r="R24" s="8">
        <v>19</v>
      </c>
      <c r="S24" s="9"/>
      <c r="T24" s="25"/>
    </row>
    <row r="25" spans="1:20" ht="42" customHeight="1">
      <c r="A25" s="23">
        <v>43213</v>
      </c>
      <c r="B25" s="13">
        <v>10</v>
      </c>
      <c r="C25" s="12">
        <v>20</v>
      </c>
      <c r="D25" s="4" t="s">
        <v>230</v>
      </c>
      <c r="E25" s="10">
        <v>4.8</v>
      </c>
      <c r="F25" s="39">
        <v>3</v>
      </c>
      <c r="G25" s="41" t="s">
        <v>82</v>
      </c>
      <c r="H25" s="15">
        <v>22</v>
      </c>
      <c r="I25" s="4" t="s">
        <v>54</v>
      </c>
      <c r="J25" s="5" t="s">
        <v>54</v>
      </c>
      <c r="K25" s="6"/>
      <c r="L25" s="1">
        <v>1011</v>
      </c>
      <c r="M25" s="7" t="s">
        <v>229</v>
      </c>
      <c r="N25" s="8" t="s">
        <v>66</v>
      </c>
      <c r="O25" s="8">
        <v>5</v>
      </c>
      <c r="P25" s="9">
        <v>8</v>
      </c>
      <c r="Q25" s="8">
        <v>76</v>
      </c>
      <c r="R25" s="8">
        <v>65</v>
      </c>
      <c r="S25" s="9" t="s">
        <v>58</v>
      </c>
      <c r="T25" s="25"/>
    </row>
    <row r="26" spans="1:20" ht="42" customHeight="1">
      <c r="A26" s="23">
        <v>43214</v>
      </c>
      <c r="B26" s="13">
        <v>7</v>
      </c>
      <c r="C26" s="12">
        <v>16</v>
      </c>
      <c r="D26" s="4"/>
      <c r="E26" s="10">
        <v>0</v>
      </c>
      <c r="F26" s="39">
        <v>3</v>
      </c>
      <c r="G26" s="41" t="s">
        <v>82</v>
      </c>
      <c r="H26" s="15">
        <v>23</v>
      </c>
      <c r="I26" s="4" t="s">
        <v>54</v>
      </c>
      <c r="J26" s="5" t="s">
        <v>54</v>
      </c>
      <c r="K26" s="6"/>
      <c r="L26" s="1">
        <v>1013</v>
      </c>
      <c r="M26" s="7" t="s">
        <v>231</v>
      </c>
      <c r="N26" s="8"/>
      <c r="O26" s="8">
        <v>6.5</v>
      </c>
      <c r="P26" s="9">
        <v>6</v>
      </c>
      <c r="Q26" s="8">
        <v>56</v>
      </c>
      <c r="R26" s="8">
        <v>58</v>
      </c>
      <c r="S26" s="9"/>
      <c r="T26" s="25"/>
    </row>
    <row r="27" spans="1:20" ht="42" customHeight="1">
      <c r="A27" s="23">
        <v>43215</v>
      </c>
      <c r="B27" s="13">
        <v>8</v>
      </c>
      <c r="C27" s="12">
        <v>17</v>
      </c>
      <c r="D27" s="4" t="s">
        <v>232</v>
      </c>
      <c r="E27" s="10">
        <v>5.7</v>
      </c>
      <c r="F27" s="39">
        <v>5</v>
      </c>
      <c r="G27" s="41" t="s">
        <v>60</v>
      </c>
      <c r="H27" s="15">
        <v>44</v>
      </c>
      <c r="I27" s="4" t="s">
        <v>54</v>
      </c>
      <c r="J27" s="5" t="s">
        <v>54</v>
      </c>
      <c r="K27" s="6"/>
      <c r="L27" s="1">
        <v>1007</v>
      </c>
      <c r="M27" s="7" t="s">
        <v>233</v>
      </c>
      <c r="N27" s="8"/>
      <c r="O27" s="8">
        <v>6</v>
      </c>
      <c r="P27" s="9">
        <v>5</v>
      </c>
      <c r="Q27" s="8">
        <v>78</v>
      </c>
      <c r="R27" s="8">
        <v>63</v>
      </c>
      <c r="S27" s="9" t="s">
        <v>58</v>
      </c>
      <c r="T27" s="25"/>
    </row>
    <row r="28" spans="1:20" ht="42" customHeight="1">
      <c r="A28" s="23">
        <v>43216</v>
      </c>
      <c r="B28" s="13">
        <v>4</v>
      </c>
      <c r="C28" s="12">
        <v>11</v>
      </c>
      <c r="D28" s="4" t="s">
        <v>234</v>
      </c>
      <c r="E28" s="10">
        <v>2.5</v>
      </c>
      <c r="F28" s="39">
        <v>4</v>
      </c>
      <c r="G28" s="41" t="s">
        <v>170</v>
      </c>
      <c r="H28" s="15">
        <v>39</v>
      </c>
      <c r="I28" s="4" t="s">
        <v>54</v>
      </c>
      <c r="J28" s="5" t="s">
        <v>54</v>
      </c>
      <c r="K28" s="6"/>
      <c r="L28" s="1">
        <v>1012</v>
      </c>
      <c r="M28" s="7" t="s">
        <v>235</v>
      </c>
      <c r="N28" s="8"/>
      <c r="O28" s="8">
        <v>4.5</v>
      </c>
      <c r="P28" s="9">
        <v>3</v>
      </c>
      <c r="Q28" s="8">
        <v>79</v>
      </c>
      <c r="R28" s="8">
        <v>68</v>
      </c>
      <c r="S28" s="9" t="s">
        <v>58</v>
      </c>
      <c r="T28" s="25"/>
    </row>
    <row r="29" spans="1:20" ht="42" customHeight="1">
      <c r="A29" s="23">
        <v>43217</v>
      </c>
      <c r="B29" s="13">
        <v>1</v>
      </c>
      <c r="C29" s="12">
        <v>15</v>
      </c>
      <c r="D29" s="4"/>
      <c r="E29" s="10">
        <v>0</v>
      </c>
      <c r="F29" s="39">
        <v>3</v>
      </c>
      <c r="G29" s="41" t="s">
        <v>57</v>
      </c>
      <c r="H29" s="15">
        <v>21</v>
      </c>
      <c r="I29" s="4" t="s">
        <v>83</v>
      </c>
      <c r="J29" s="5" t="s">
        <v>54</v>
      </c>
      <c r="K29" s="6"/>
      <c r="L29" s="1">
        <v>1008</v>
      </c>
      <c r="M29" s="7" t="s">
        <v>236</v>
      </c>
      <c r="N29" s="8"/>
      <c r="O29" s="8">
        <v>9</v>
      </c>
      <c r="P29" s="9">
        <v>0</v>
      </c>
      <c r="Q29" s="8">
        <v>53</v>
      </c>
      <c r="R29" s="8">
        <v>37</v>
      </c>
      <c r="S29" s="9"/>
      <c r="T29" s="25"/>
    </row>
    <row r="30" spans="1:20" ht="42" customHeight="1">
      <c r="A30" s="23">
        <v>43218</v>
      </c>
      <c r="B30" s="13">
        <v>10</v>
      </c>
      <c r="C30" s="12">
        <v>20</v>
      </c>
      <c r="D30" s="4"/>
      <c r="E30" s="10">
        <v>0</v>
      </c>
      <c r="F30" s="39">
        <v>3</v>
      </c>
      <c r="G30" s="41" t="s">
        <v>82</v>
      </c>
      <c r="H30" s="15">
        <v>20</v>
      </c>
      <c r="I30" s="4" t="s">
        <v>54</v>
      </c>
      <c r="J30" s="5" t="s">
        <v>54</v>
      </c>
      <c r="K30" s="6"/>
      <c r="L30" s="1">
        <v>1011</v>
      </c>
      <c r="M30" s="7" t="s">
        <v>237</v>
      </c>
      <c r="N30" s="8"/>
      <c r="O30" s="8">
        <v>8.5</v>
      </c>
      <c r="P30" s="9">
        <v>8</v>
      </c>
      <c r="Q30" s="8">
        <v>51</v>
      </c>
      <c r="R30" s="8">
        <v>35</v>
      </c>
      <c r="S30" s="9"/>
      <c r="T30" s="25"/>
    </row>
    <row r="31" spans="1:20" ht="42" customHeight="1">
      <c r="A31" s="23">
        <v>43219</v>
      </c>
      <c r="B31" s="13">
        <v>6</v>
      </c>
      <c r="C31" s="12">
        <v>22</v>
      </c>
      <c r="D31" s="4"/>
      <c r="E31" s="10">
        <v>0</v>
      </c>
      <c r="F31" s="39">
        <v>3</v>
      </c>
      <c r="G31" s="41" t="s">
        <v>119</v>
      </c>
      <c r="H31" s="15">
        <v>21</v>
      </c>
      <c r="I31" s="4" t="s">
        <v>83</v>
      </c>
      <c r="J31" s="5" t="s">
        <v>80</v>
      </c>
      <c r="K31" s="6"/>
      <c r="L31" s="1">
        <v>1006</v>
      </c>
      <c r="M31" s="7" t="s">
        <v>238</v>
      </c>
      <c r="N31" s="8"/>
      <c r="O31" s="8">
        <v>12</v>
      </c>
      <c r="P31" s="9">
        <v>5</v>
      </c>
      <c r="Q31" s="8">
        <v>65</v>
      </c>
      <c r="R31" s="8">
        <v>13</v>
      </c>
      <c r="S31" s="9"/>
      <c r="T31" s="25"/>
    </row>
    <row r="32" spans="1:20" ht="42" customHeight="1">
      <c r="A32" s="23">
        <v>43220</v>
      </c>
      <c r="B32" s="13">
        <v>10</v>
      </c>
      <c r="C32" s="12">
        <v>19</v>
      </c>
      <c r="D32" s="4"/>
      <c r="E32" s="10">
        <v>0</v>
      </c>
      <c r="F32" s="39">
        <v>5</v>
      </c>
      <c r="G32" s="41" t="s">
        <v>57</v>
      </c>
      <c r="H32" s="15">
        <v>47</v>
      </c>
      <c r="I32" s="4" t="s">
        <v>54</v>
      </c>
      <c r="J32" s="5" t="s">
        <v>54</v>
      </c>
      <c r="K32" s="6"/>
      <c r="L32" s="1">
        <v>1003</v>
      </c>
      <c r="M32" s="7" t="s">
        <v>239</v>
      </c>
      <c r="N32" s="8"/>
      <c r="O32" s="8">
        <v>9</v>
      </c>
      <c r="P32" s="9">
        <v>8</v>
      </c>
      <c r="Q32" s="8">
        <v>51</v>
      </c>
      <c r="R32" s="8">
        <v>37</v>
      </c>
      <c r="S32" s="9"/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9" t="s">
        <v>22</v>
      </c>
      <c r="B100" s="69"/>
      <c r="C100" s="69"/>
      <c r="D100" s="16">
        <f>AVERAGE(B3:B33,C3:C33)</f>
        <v>11.283333333333333</v>
      </c>
      <c r="E100" s="69" t="s">
        <v>31</v>
      </c>
      <c r="F100" s="69"/>
      <c r="G100" s="69"/>
      <c r="H100" s="69"/>
      <c r="I100" s="17">
        <f>SUM(E3:E33)</f>
        <v>56.199999999999996</v>
      </c>
      <c r="J100" s="69" t="s">
        <v>38</v>
      </c>
      <c r="K100" s="69"/>
      <c r="L100" s="18">
        <f>SUM(O3:O33)</f>
        <v>231.5</v>
      </c>
    </row>
    <row r="101" spans="1:12" ht="30" customHeight="1">
      <c r="A101" s="69" t="s">
        <v>27</v>
      </c>
      <c r="B101" s="69"/>
      <c r="C101" s="69"/>
      <c r="D101" s="16">
        <f>AVERAGE(B3:B33)</f>
        <v>5.166666666666667</v>
      </c>
      <c r="E101" s="69" t="s">
        <v>32</v>
      </c>
      <c r="F101" s="69"/>
      <c r="G101" s="69"/>
      <c r="H101" s="69"/>
      <c r="I101" s="17">
        <f>AVERAGE(E3:E33)</f>
        <v>1.8733333333333333</v>
      </c>
      <c r="J101" s="69" t="s">
        <v>39</v>
      </c>
      <c r="K101" s="69"/>
      <c r="L101" s="18">
        <f>COUNTIF(R3:R33,"&lt;31")</f>
        <v>12</v>
      </c>
    </row>
    <row r="102" spans="1:12" ht="30" customHeight="1">
      <c r="A102" s="69" t="s">
        <v>28</v>
      </c>
      <c r="B102" s="69"/>
      <c r="C102" s="69"/>
      <c r="D102" s="16">
        <f>AVERAGE(C3:C33)</f>
        <v>17.4</v>
      </c>
      <c r="E102" s="69" t="s">
        <v>33</v>
      </c>
      <c r="F102" s="69"/>
      <c r="G102" s="69"/>
      <c r="H102" s="69"/>
      <c r="I102" s="17">
        <f>MAX(E3:E33)</f>
        <v>24.9</v>
      </c>
      <c r="J102" s="69" t="s">
        <v>41</v>
      </c>
      <c r="K102" s="69"/>
      <c r="L102" s="18">
        <f>COUNTIF(C3:C33,"&gt;19")</f>
        <v>11</v>
      </c>
    </row>
    <row r="103" spans="1:12" ht="30" customHeight="1">
      <c r="A103" s="69" t="s">
        <v>23</v>
      </c>
      <c r="B103" s="69"/>
      <c r="C103" s="69"/>
      <c r="D103" s="18">
        <f>MAX(B3:B33,C3:C33)</f>
        <v>25</v>
      </c>
      <c r="E103" s="69" t="s">
        <v>34</v>
      </c>
      <c r="F103" s="69"/>
      <c r="G103" s="69"/>
      <c r="H103" s="69"/>
      <c r="I103" s="18">
        <f>COUNTA(S3:S33)</f>
        <v>11</v>
      </c>
      <c r="J103" s="69" t="s">
        <v>37</v>
      </c>
      <c r="K103" s="69"/>
      <c r="L103" s="18">
        <f>COUNTA(N3:N33)</f>
        <v>3</v>
      </c>
    </row>
    <row r="104" spans="1:12" ht="30" customHeight="1">
      <c r="A104" s="69" t="s">
        <v>24</v>
      </c>
      <c r="B104" s="69"/>
      <c r="C104" s="69"/>
      <c r="D104" s="18">
        <f>MIN(B3:B33,C3:C33)</f>
        <v>-2</v>
      </c>
      <c r="E104" s="69" t="s">
        <v>35</v>
      </c>
      <c r="F104" s="69"/>
      <c r="G104" s="69"/>
      <c r="H104" s="69"/>
      <c r="I104" s="18">
        <f>COUNTIF(S3:S33,"R")</f>
        <v>10</v>
      </c>
      <c r="J104" s="69" t="s">
        <v>45</v>
      </c>
      <c r="K104" s="69"/>
      <c r="L104" s="43">
        <f>AVERAGE(F3:F33)</f>
        <v>3.2</v>
      </c>
    </row>
    <row r="105" spans="1:12" ht="30" customHeight="1">
      <c r="A105" s="69" t="s">
        <v>26</v>
      </c>
      <c r="B105" s="69"/>
      <c r="C105" s="69"/>
      <c r="D105" s="18">
        <f>MAX(B3:B33)</f>
        <v>10</v>
      </c>
      <c r="E105" s="69" t="s">
        <v>36</v>
      </c>
      <c r="F105" s="69"/>
      <c r="G105" s="69"/>
      <c r="H105" s="69"/>
      <c r="I105" s="18">
        <f>COUNTIF(S3:S33,"S")</f>
        <v>1</v>
      </c>
      <c r="J105" s="69" t="s">
        <v>46</v>
      </c>
      <c r="K105" s="69"/>
      <c r="L105" s="43">
        <f>AVERAGE(H3:H33)</f>
        <v>27.2</v>
      </c>
    </row>
    <row r="106" spans="1:12" ht="30" customHeight="1">
      <c r="A106" s="69" t="s">
        <v>25</v>
      </c>
      <c r="B106" s="69"/>
      <c r="C106" s="69"/>
      <c r="D106" s="18">
        <f>MIN(C3:C33)</f>
        <v>3</v>
      </c>
      <c r="E106" s="69" t="s">
        <v>50</v>
      </c>
      <c r="F106" s="69"/>
      <c r="G106" s="69"/>
      <c r="H106" s="69"/>
      <c r="I106" s="18">
        <f>COUNTIF(F3:F33,"&gt;5")</f>
        <v>0</v>
      </c>
      <c r="J106" s="69" t="s">
        <v>47</v>
      </c>
      <c r="K106" s="69"/>
      <c r="L106" s="19">
        <f>COUNTA(T3:T33)</f>
        <v>0</v>
      </c>
    </row>
    <row r="107" spans="1:12" ht="30" customHeight="1">
      <c r="A107" s="69" t="s">
        <v>29</v>
      </c>
      <c r="B107" s="69"/>
      <c r="C107" s="69"/>
      <c r="D107" s="18">
        <f>COUNTIF(B3:B33,"&lt;1")</f>
        <v>4</v>
      </c>
      <c r="E107" s="69" t="s">
        <v>42</v>
      </c>
      <c r="F107" s="69"/>
      <c r="G107" s="69"/>
      <c r="H107" s="69"/>
      <c r="I107" s="17">
        <f>MAX(H3:H33)</f>
        <v>47</v>
      </c>
      <c r="J107" s="69" t="s">
        <v>48</v>
      </c>
      <c r="K107" s="69"/>
      <c r="L107" s="19">
        <v>55.8</v>
      </c>
    </row>
    <row r="108" spans="1:12" ht="30" customHeight="1">
      <c r="A108" s="69" t="s">
        <v>30</v>
      </c>
      <c r="B108" s="69"/>
      <c r="C108" s="69"/>
      <c r="D108" s="18">
        <f>COUNTIF(C3:C33,"&lt;1")</f>
        <v>0</v>
      </c>
      <c r="E108" s="69" t="s">
        <v>43</v>
      </c>
      <c r="F108" s="69"/>
      <c r="G108" s="69"/>
      <c r="H108" s="69"/>
      <c r="I108" s="18">
        <f>MAX(L3:L33)</f>
        <v>1032</v>
      </c>
      <c r="J108" s="69" t="s">
        <v>49</v>
      </c>
      <c r="K108" s="69"/>
      <c r="L108" s="19">
        <v>0.4</v>
      </c>
    </row>
    <row r="109" spans="1:12" ht="30" customHeight="1">
      <c r="A109" s="69" t="s">
        <v>40</v>
      </c>
      <c r="B109" s="69"/>
      <c r="C109" s="69"/>
      <c r="D109" s="18">
        <f>MIN(P3:P33)</f>
        <v>-4</v>
      </c>
      <c r="E109" s="69" t="s">
        <v>44</v>
      </c>
      <c r="F109" s="69"/>
      <c r="G109" s="69"/>
      <c r="H109" s="69"/>
      <c r="I109" s="18">
        <f>MIN(L3:L33)</f>
        <v>1000</v>
      </c>
      <c r="J109" s="69"/>
      <c r="K109" s="69"/>
      <c r="L109" s="19"/>
    </row>
  </sheetData>
  <sheetProtection password="CF17" sheet="1" objects="1" scenarios="1"/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6"/>
      <c r="H1" s="67"/>
      <c r="I1" s="57" t="s">
        <v>1</v>
      </c>
      <c r="J1" s="58"/>
      <c r="K1" s="62" t="s">
        <v>8</v>
      </c>
      <c r="L1" s="60" t="s">
        <v>10</v>
      </c>
      <c r="M1" s="64" t="s">
        <v>2</v>
      </c>
      <c r="N1" s="52" t="s">
        <v>19</v>
      </c>
      <c r="O1" s="52" t="s">
        <v>20</v>
      </c>
      <c r="P1" s="54" t="s">
        <v>21</v>
      </c>
      <c r="Q1" s="52" t="s">
        <v>14</v>
      </c>
      <c r="R1" s="52" t="s">
        <v>51</v>
      </c>
      <c r="S1" s="54" t="s">
        <v>52</v>
      </c>
      <c r="T1" s="50" t="s">
        <v>53</v>
      </c>
    </row>
    <row r="2" spans="1:20" ht="42" customHeight="1">
      <c r="A2" s="22" t="s">
        <v>240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3"/>
      <c r="L2" s="61"/>
      <c r="M2" s="65"/>
      <c r="N2" s="68"/>
      <c r="O2" s="68"/>
      <c r="P2" s="59"/>
      <c r="Q2" s="56"/>
      <c r="R2" s="53"/>
      <c r="S2" s="55"/>
      <c r="T2" s="51"/>
    </row>
    <row r="3" spans="1:20" ht="42" customHeight="1">
      <c r="A3" s="23">
        <v>43221</v>
      </c>
      <c r="B3" s="13">
        <v>8</v>
      </c>
      <c r="C3" s="12">
        <v>15</v>
      </c>
      <c r="D3" s="4" t="s">
        <v>241</v>
      </c>
      <c r="E3" s="10">
        <v>1.2</v>
      </c>
      <c r="F3" s="39">
        <v>3</v>
      </c>
      <c r="G3" s="41" t="s">
        <v>60</v>
      </c>
      <c r="H3" s="15">
        <v>22</v>
      </c>
      <c r="I3" s="4" t="s">
        <v>61</v>
      </c>
      <c r="J3" s="5" t="s">
        <v>54</v>
      </c>
      <c r="K3" s="6"/>
      <c r="L3" s="1">
        <v>1008</v>
      </c>
      <c r="M3" s="7" t="s">
        <v>242</v>
      </c>
      <c r="N3" s="8"/>
      <c r="O3" s="8">
        <v>7</v>
      </c>
      <c r="P3" s="9">
        <v>6</v>
      </c>
      <c r="Q3" s="8">
        <v>56</v>
      </c>
      <c r="R3" s="20">
        <v>45</v>
      </c>
      <c r="S3" s="48" t="s">
        <v>58</v>
      </c>
      <c r="T3" s="24"/>
    </row>
    <row r="4" spans="1:20" ht="42" customHeight="1">
      <c r="A4" s="23">
        <v>43222</v>
      </c>
      <c r="B4" s="13">
        <v>2</v>
      </c>
      <c r="C4" s="12">
        <v>17</v>
      </c>
      <c r="D4" s="4" t="s">
        <v>243</v>
      </c>
      <c r="E4" s="10">
        <v>1.4</v>
      </c>
      <c r="F4" s="39">
        <v>3</v>
      </c>
      <c r="G4" s="41" t="s">
        <v>119</v>
      </c>
      <c r="H4" s="15">
        <v>23</v>
      </c>
      <c r="I4" s="4" t="s">
        <v>54</v>
      </c>
      <c r="J4" s="5" t="s">
        <v>54</v>
      </c>
      <c r="K4" s="6"/>
      <c r="L4" s="1">
        <v>1010</v>
      </c>
      <c r="M4" s="7" t="s">
        <v>245</v>
      </c>
      <c r="N4" s="8" t="s">
        <v>66</v>
      </c>
      <c r="O4" s="8">
        <v>6</v>
      </c>
      <c r="P4" s="9">
        <v>1</v>
      </c>
      <c r="Q4" s="8">
        <v>61</v>
      </c>
      <c r="R4" s="8">
        <v>59</v>
      </c>
      <c r="S4" s="9" t="s">
        <v>58</v>
      </c>
      <c r="T4" s="25"/>
    </row>
    <row r="5" spans="1:20" ht="42" customHeight="1">
      <c r="A5" s="23">
        <v>43223</v>
      </c>
      <c r="B5" s="13">
        <v>7</v>
      </c>
      <c r="C5" s="12">
        <v>15</v>
      </c>
      <c r="D5" s="4" t="s">
        <v>244</v>
      </c>
      <c r="E5" s="10">
        <v>4.3</v>
      </c>
      <c r="F5" s="39">
        <v>2</v>
      </c>
      <c r="G5" s="41" t="s">
        <v>207</v>
      </c>
      <c r="H5" s="15">
        <v>18</v>
      </c>
      <c r="I5" s="4" t="s">
        <v>61</v>
      </c>
      <c r="J5" s="5" t="s">
        <v>64</v>
      </c>
      <c r="K5" s="6"/>
      <c r="L5" s="1">
        <v>1008</v>
      </c>
      <c r="M5" s="7" t="s">
        <v>246</v>
      </c>
      <c r="N5" s="8" t="s">
        <v>66</v>
      </c>
      <c r="O5" s="8">
        <v>1</v>
      </c>
      <c r="P5" s="9">
        <v>5</v>
      </c>
      <c r="Q5" s="8">
        <v>76</v>
      </c>
      <c r="R5" s="8">
        <v>87</v>
      </c>
      <c r="S5" s="9" t="s">
        <v>58</v>
      </c>
      <c r="T5" s="25"/>
    </row>
    <row r="6" spans="1:20" ht="42" customHeight="1">
      <c r="A6" s="23">
        <v>43224</v>
      </c>
      <c r="B6" s="13">
        <v>8</v>
      </c>
      <c r="C6" s="12">
        <v>15</v>
      </c>
      <c r="D6" s="4"/>
      <c r="E6" s="10">
        <v>0</v>
      </c>
      <c r="F6" s="39">
        <v>3</v>
      </c>
      <c r="G6" s="41" t="s">
        <v>74</v>
      </c>
      <c r="H6" s="15">
        <v>24</v>
      </c>
      <c r="I6" s="4" t="s">
        <v>61</v>
      </c>
      <c r="J6" s="5" t="s">
        <v>80</v>
      </c>
      <c r="K6" s="6"/>
      <c r="L6" s="1">
        <v>1021</v>
      </c>
      <c r="M6" s="7" t="s">
        <v>247</v>
      </c>
      <c r="N6" s="8"/>
      <c r="O6" s="8">
        <v>10</v>
      </c>
      <c r="P6" s="9">
        <v>6</v>
      </c>
      <c r="Q6" s="8">
        <v>61</v>
      </c>
      <c r="R6" s="8">
        <v>27</v>
      </c>
      <c r="S6" s="9"/>
      <c r="T6" s="25"/>
    </row>
    <row r="7" spans="1:20" ht="42" customHeight="1">
      <c r="A7" s="23">
        <v>43225</v>
      </c>
      <c r="B7" s="13">
        <v>4</v>
      </c>
      <c r="C7" s="12">
        <v>17</v>
      </c>
      <c r="D7" s="4"/>
      <c r="E7" s="10">
        <v>0</v>
      </c>
      <c r="F7" s="39">
        <v>3</v>
      </c>
      <c r="G7" s="41" t="s">
        <v>119</v>
      </c>
      <c r="H7" s="15">
        <v>29</v>
      </c>
      <c r="I7" s="4" t="s">
        <v>117</v>
      </c>
      <c r="J7" s="5" t="s">
        <v>143</v>
      </c>
      <c r="K7" s="6"/>
      <c r="L7" s="1">
        <v>1024</v>
      </c>
      <c r="M7" s="7" t="s">
        <v>248</v>
      </c>
      <c r="N7" s="8"/>
      <c r="O7" s="8">
        <v>14</v>
      </c>
      <c r="P7" s="9">
        <v>3</v>
      </c>
      <c r="Q7" s="8">
        <v>53</v>
      </c>
      <c r="R7" s="8">
        <v>4</v>
      </c>
      <c r="S7" s="9"/>
      <c r="T7" s="25"/>
    </row>
    <row r="8" spans="1:20" ht="42" customHeight="1">
      <c r="A8" s="23">
        <v>43226</v>
      </c>
      <c r="B8" s="13">
        <v>2</v>
      </c>
      <c r="C8" s="12">
        <v>18</v>
      </c>
      <c r="D8" s="4"/>
      <c r="E8" s="10">
        <v>0</v>
      </c>
      <c r="F8" s="39">
        <v>4</v>
      </c>
      <c r="G8" s="41" t="s">
        <v>119</v>
      </c>
      <c r="H8" s="15">
        <v>30</v>
      </c>
      <c r="I8" s="4" t="s">
        <v>117</v>
      </c>
      <c r="J8" s="5" t="s">
        <v>143</v>
      </c>
      <c r="K8" s="6"/>
      <c r="L8" s="1">
        <v>1025</v>
      </c>
      <c r="M8" s="7" t="s">
        <v>249</v>
      </c>
      <c r="N8" s="8"/>
      <c r="O8" s="8">
        <v>14.5</v>
      </c>
      <c r="P8" s="9">
        <v>1</v>
      </c>
      <c r="Q8" s="8">
        <v>50</v>
      </c>
      <c r="R8" s="8">
        <v>0</v>
      </c>
      <c r="S8" s="9"/>
      <c r="T8" s="25"/>
    </row>
    <row r="9" spans="1:20" ht="42" customHeight="1">
      <c r="A9" s="23">
        <v>43227</v>
      </c>
      <c r="B9" s="13">
        <v>3</v>
      </c>
      <c r="C9" s="12">
        <v>21</v>
      </c>
      <c r="D9" s="4"/>
      <c r="E9" s="10">
        <v>0</v>
      </c>
      <c r="F9" s="39">
        <v>3</v>
      </c>
      <c r="G9" s="41" t="s">
        <v>119</v>
      </c>
      <c r="H9" s="15">
        <v>25</v>
      </c>
      <c r="I9" s="4" t="s">
        <v>117</v>
      </c>
      <c r="J9" s="5" t="s">
        <v>143</v>
      </c>
      <c r="K9" s="6"/>
      <c r="L9" s="1">
        <v>1020</v>
      </c>
      <c r="M9" s="7" t="s">
        <v>250</v>
      </c>
      <c r="N9" s="8"/>
      <c r="O9" s="8">
        <v>14.5</v>
      </c>
      <c r="P9" s="9">
        <v>2</v>
      </c>
      <c r="Q9" s="8">
        <v>48</v>
      </c>
      <c r="R9" s="8">
        <v>0</v>
      </c>
      <c r="S9" s="9"/>
      <c r="T9" s="25"/>
    </row>
    <row r="10" spans="1:20" ht="42" customHeight="1">
      <c r="A10" s="23">
        <v>43228</v>
      </c>
      <c r="B10" s="13">
        <v>4</v>
      </c>
      <c r="C10" s="12">
        <v>22</v>
      </c>
      <c r="D10" s="4"/>
      <c r="E10" s="10">
        <v>0</v>
      </c>
      <c r="F10" s="39">
        <v>3</v>
      </c>
      <c r="G10" s="41" t="s">
        <v>119</v>
      </c>
      <c r="H10" s="15">
        <v>29</v>
      </c>
      <c r="I10" s="4" t="s">
        <v>117</v>
      </c>
      <c r="J10" s="5" t="s">
        <v>80</v>
      </c>
      <c r="K10" s="6"/>
      <c r="L10" s="1">
        <v>1012</v>
      </c>
      <c r="M10" s="7" t="s">
        <v>251</v>
      </c>
      <c r="N10" s="8"/>
      <c r="O10" s="8">
        <v>14</v>
      </c>
      <c r="P10" s="9">
        <v>3</v>
      </c>
      <c r="Q10" s="8">
        <v>49</v>
      </c>
      <c r="R10" s="8">
        <v>11</v>
      </c>
      <c r="S10" s="9"/>
      <c r="T10" s="25"/>
    </row>
    <row r="11" spans="1:20" ht="42" customHeight="1">
      <c r="A11" s="23">
        <v>43229</v>
      </c>
      <c r="B11" s="13">
        <v>8</v>
      </c>
      <c r="C11" s="12">
        <v>23</v>
      </c>
      <c r="D11" s="4" t="s">
        <v>252</v>
      </c>
      <c r="E11" s="10">
        <v>7.2</v>
      </c>
      <c r="F11" s="39">
        <v>3</v>
      </c>
      <c r="G11" s="41" t="s">
        <v>119</v>
      </c>
      <c r="H11" s="15">
        <v>22</v>
      </c>
      <c r="I11" s="4" t="s">
        <v>117</v>
      </c>
      <c r="J11" s="5" t="s">
        <v>54</v>
      </c>
      <c r="K11" s="6"/>
      <c r="L11" s="1">
        <v>1006</v>
      </c>
      <c r="M11" s="7" t="s">
        <v>253</v>
      </c>
      <c r="N11" s="8" t="s">
        <v>66</v>
      </c>
      <c r="O11" s="8">
        <v>7</v>
      </c>
      <c r="P11" s="9">
        <v>5</v>
      </c>
      <c r="Q11" s="8">
        <v>67</v>
      </c>
      <c r="R11" s="8">
        <v>55</v>
      </c>
      <c r="S11" s="9" t="s">
        <v>58</v>
      </c>
      <c r="T11" s="25"/>
    </row>
    <row r="12" spans="1:20" ht="42" customHeight="1">
      <c r="A12" s="23">
        <v>43230</v>
      </c>
      <c r="B12" s="13">
        <v>9</v>
      </c>
      <c r="C12" s="12">
        <v>22</v>
      </c>
      <c r="D12" s="4" t="s">
        <v>254</v>
      </c>
      <c r="E12" s="10">
        <v>1</v>
      </c>
      <c r="F12" s="39">
        <v>3</v>
      </c>
      <c r="G12" s="41" t="s">
        <v>154</v>
      </c>
      <c r="H12" s="15">
        <v>23</v>
      </c>
      <c r="I12" s="4" t="s">
        <v>54</v>
      </c>
      <c r="J12" s="5" t="s">
        <v>54</v>
      </c>
      <c r="K12" s="6"/>
      <c r="L12" s="1">
        <v>1005</v>
      </c>
      <c r="M12" s="7" t="s">
        <v>280</v>
      </c>
      <c r="N12" s="8" t="s">
        <v>66</v>
      </c>
      <c r="O12" s="8">
        <v>9</v>
      </c>
      <c r="P12" s="9">
        <v>7</v>
      </c>
      <c r="Q12" s="8">
        <v>68</v>
      </c>
      <c r="R12" s="8">
        <v>34</v>
      </c>
      <c r="S12" s="9" t="s">
        <v>58</v>
      </c>
      <c r="T12" s="25"/>
    </row>
    <row r="13" spans="1:20" ht="42" customHeight="1">
      <c r="A13" s="23">
        <v>43231</v>
      </c>
      <c r="B13" s="13">
        <v>10</v>
      </c>
      <c r="C13" s="12">
        <v>17</v>
      </c>
      <c r="D13" s="4"/>
      <c r="E13" s="10">
        <v>0</v>
      </c>
      <c r="F13" s="39">
        <v>2</v>
      </c>
      <c r="G13" s="41" t="s">
        <v>170</v>
      </c>
      <c r="H13" s="15">
        <v>18</v>
      </c>
      <c r="I13" s="4" t="s">
        <v>61</v>
      </c>
      <c r="J13" s="5" t="s">
        <v>64</v>
      </c>
      <c r="K13" s="6"/>
      <c r="L13" s="1">
        <v>1018</v>
      </c>
      <c r="M13" s="7" t="s">
        <v>255</v>
      </c>
      <c r="N13" s="8"/>
      <c r="O13" s="8">
        <v>3</v>
      </c>
      <c r="P13" s="9">
        <v>8</v>
      </c>
      <c r="Q13" s="8">
        <v>79</v>
      </c>
      <c r="R13" s="8">
        <v>81</v>
      </c>
      <c r="S13" s="9"/>
      <c r="T13" s="25"/>
    </row>
    <row r="14" spans="1:20" ht="42" customHeight="1">
      <c r="A14" s="23">
        <v>43232</v>
      </c>
      <c r="B14" s="13">
        <v>7</v>
      </c>
      <c r="C14" s="12">
        <v>23</v>
      </c>
      <c r="D14" s="4" t="s">
        <v>256</v>
      </c>
      <c r="E14" s="10">
        <v>0.3</v>
      </c>
      <c r="F14" s="39">
        <v>3</v>
      </c>
      <c r="G14" s="41" t="s">
        <v>119</v>
      </c>
      <c r="H14" s="15">
        <v>24</v>
      </c>
      <c r="I14" s="4" t="s">
        <v>54</v>
      </c>
      <c r="J14" s="5" t="s">
        <v>54</v>
      </c>
      <c r="K14" s="6"/>
      <c r="L14" s="1">
        <v>1015</v>
      </c>
      <c r="M14" s="7" t="s">
        <v>257</v>
      </c>
      <c r="N14" s="8"/>
      <c r="O14" s="8">
        <v>8.5</v>
      </c>
      <c r="P14" s="9">
        <v>6</v>
      </c>
      <c r="Q14" s="8">
        <v>76</v>
      </c>
      <c r="R14" s="8">
        <v>35</v>
      </c>
      <c r="S14" s="9" t="s">
        <v>58</v>
      </c>
      <c r="T14" s="25"/>
    </row>
    <row r="15" spans="1:20" ht="42" customHeight="1">
      <c r="A15" s="23">
        <v>43233</v>
      </c>
      <c r="B15" s="13">
        <v>11</v>
      </c>
      <c r="C15" s="12">
        <v>24</v>
      </c>
      <c r="D15" s="4"/>
      <c r="E15" s="10">
        <v>0</v>
      </c>
      <c r="F15" s="39">
        <v>3</v>
      </c>
      <c r="G15" s="41" t="s">
        <v>119</v>
      </c>
      <c r="H15" s="15">
        <v>25</v>
      </c>
      <c r="I15" s="4" t="s">
        <v>54</v>
      </c>
      <c r="J15" s="5" t="s">
        <v>143</v>
      </c>
      <c r="K15" s="6"/>
      <c r="L15" s="1">
        <v>1010</v>
      </c>
      <c r="M15" s="7" t="s">
        <v>258</v>
      </c>
      <c r="N15" s="8"/>
      <c r="O15" s="8">
        <v>14</v>
      </c>
      <c r="P15" s="9">
        <v>9</v>
      </c>
      <c r="Q15" s="8">
        <v>45</v>
      </c>
      <c r="R15" s="8">
        <v>7</v>
      </c>
      <c r="S15" s="9"/>
      <c r="T15" s="25"/>
    </row>
    <row r="16" spans="1:20" ht="42" customHeight="1">
      <c r="A16" s="23">
        <v>43234</v>
      </c>
      <c r="B16" s="13">
        <v>8</v>
      </c>
      <c r="C16" s="12">
        <v>22</v>
      </c>
      <c r="D16" s="4"/>
      <c r="E16" s="10">
        <v>0</v>
      </c>
      <c r="F16" s="39">
        <v>4</v>
      </c>
      <c r="G16" s="41" t="s">
        <v>119</v>
      </c>
      <c r="H16" s="15">
        <v>31</v>
      </c>
      <c r="I16" s="4" t="s">
        <v>83</v>
      </c>
      <c r="J16" s="5" t="s">
        <v>80</v>
      </c>
      <c r="K16" s="6"/>
      <c r="L16" s="1">
        <v>1009</v>
      </c>
      <c r="M16" s="7" t="s">
        <v>259</v>
      </c>
      <c r="N16" s="8"/>
      <c r="O16" s="8">
        <v>13</v>
      </c>
      <c r="P16" s="9">
        <v>7</v>
      </c>
      <c r="Q16" s="8">
        <v>49</v>
      </c>
      <c r="R16" s="8">
        <v>15</v>
      </c>
      <c r="S16" s="9"/>
      <c r="T16" s="25"/>
    </row>
    <row r="17" spans="1:20" ht="42" customHeight="1">
      <c r="A17" s="23">
        <v>43235</v>
      </c>
      <c r="B17" s="13">
        <v>5</v>
      </c>
      <c r="C17" s="12">
        <v>17</v>
      </c>
      <c r="D17" s="4" t="s">
        <v>260</v>
      </c>
      <c r="E17" s="10">
        <v>2.8</v>
      </c>
      <c r="F17" s="39">
        <v>3</v>
      </c>
      <c r="G17" s="41" t="s">
        <v>119</v>
      </c>
      <c r="H17" s="15">
        <v>29</v>
      </c>
      <c r="I17" s="4" t="s">
        <v>54</v>
      </c>
      <c r="J17" s="5" t="s">
        <v>54</v>
      </c>
      <c r="K17" s="6"/>
      <c r="L17" s="1">
        <v>1011</v>
      </c>
      <c r="M17" s="7" t="s">
        <v>261</v>
      </c>
      <c r="N17" s="8"/>
      <c r="O17" s="8">
        <v>4.5</v>
      </c>
      <c r="P17" s="9">
        <v>3</v>
      </c>
      <c r="Q17" s="8">
        <v>67</v>
      </c>
      <c r="R17" s="8">
        <v>72</v>
      </c>
      <c r="S17" s="9" t="s">
        <v>58</v>
      </c>
      <c r="T17" s="25"/>
    </row>
    <row r="18" spans="1:20" ht="42" customHeight="1">
      <c r="A18" s="23">
        <v>43236</v>
      </c>
      <c r="B18" s="13">
        <v>8</v>
      </c>
      <c r="C18" s="12">
        <v>17</v>
      </c>
      <c r="D18" s="4" t="s">
        <v>262</v>
      </c>
      <c r="E18" s="47">
        <v>7.1</v>
      </c>
      <c r="F18" s="39">
        <v>3</v>
      </c>
      <c r="G18" s="41" t="s">
        <v>74</v>
      </c>
      <c r="H18" s="15">
        <v>24</v>
      </c>
      <c r="I18" s="4" t="s">
        <v>61</v>
      </c>
      <c r="J18" s="5" t="s">
        <v>64</v>
      </c>
      <c r="K18" s="6"/>
      <c r="L18" s="1">
        <v>1011</v>
      </c>
      <c r="M18" s="7" t="s">
        <v>263</v>
      </c>
      <c r="N18" s="8"/>
      <c r="O18" s="8">
        <v>2</v>
      </c>
      <c r="P18" s="9">
        <v>6</v>
      </c>
      <c r="Q18" s="8">
        <v>82</v>
      </c>
      <c r="R18" s="8">
        <v>84</v>
      </c>
      <c r="S18" s="9" t="s">
        <v>58</v>
      </c>
      <c r="T18" s="25"/>
    </row>
    <row r="19" spans="1:20" ht="42" customHeight="1">
      <c r="A19" s="23">
        <v>43237</v>
      </c>
      <c r="B19" s="13">
        <v>9</v>
      </c>
      <c r="C19" s="12">
        <v>13</v>
      </c>
      <c r="D19" s="4"/>
      <c r="E19" s="10">
        <v>0</v>
      </c>
      <c r="F19" s="39">
        <v>3</v>
      </c>
      <c r="G19" s="41" t="s">
        <v>170</v>
      </c>
      <c r="H19" s="15">
        <v>24</v>
      </c>
      <c r="I19" s="4" t="s">
        <v>61</v>
      </c>
      <c r="J19" s="5" t="s">
        <v>64</v>
      </c>
      <c r="K19" s="6"/>
      <c r="L19" s="1">
        <v>1014</v>
      </c>
      <c r="M19" s="7" t="s">
        <v>264</v>
      </c>
      <c r="N19" s="8"/>
      <c r="O19" s="8">
        <v>0.5</v>
      </c>
      <c r="P19" s="9">
        <v>8</v>
      </c>
      <c r="Q19" s="8">
        <v>93</v>
      </c>
      <c r="R19" s="8">
        <v>94</v>
      </c>
      <c r="S19" s="9"/>
      <c r="T19" s="25"/>
    </row>
    <row r="20" spans="1:20" ht="42" customHeight="1">
      <c r="A20" s="23">
        <v>43238</v>
      </c>
      <c r="B20" s="13">
        <v>7</v>
      </c>
      <c r="C20" s="12">
        <v>14</v>
      </c>
      <c r="D20" s="4"/>
      <c r="E20" s="10">
        <v>0</v>
      </c>
      <c r="F20" s="39">
        <v>2</v>
      </c>
      <c r="G20" s="41" t="s">
        <v>170</v>
      </c>
      <c r="H20" s="15">
        <v>17</v>
      </c>
      <c r="I20" s="4" t="s">
        <v>61</v>
      </c>
      <c r="J20" s="5" t="s">
        <v>64</v>
      </c>
      <c r="K20" s="6"/>
      <c r="L20" s="1">
        <v>1020</v>
      </c>
      <c r="M20" s="7" t="s">
        <v>265</v>
      </c>
      <c r="N20" s="8"/>
      <c r="O20" s="8">
        <v>3.5</v>
      </c>
      <c r="P20" s="9">
        <v>5</v>
      </c>
      <c r="Q20" s="8">
        <v>78</v>
      </c>
      <c r="R20" s="8">
        <v>79</v>
      </c>
      <c r="S20" s="9"/>
      <c r="T20" s="25"/>
    </row>
    <row r="21" spans="1:20" ht="42" customHeight="1">
      <c r="A21" s="23">
        <v>43239</v>
      </c>
      <c r="B21" s="13">
        <v>3</v>
      </c>
      <c r="C21" s="12">
        <v>16</v>
      </c>
      <c r="D21" s="4"/>
      <c r="E21" s="10">
        <v>0</v>
      </c>
      <c r="F21" s="39">
        <v>3</v>
      </c>
      <c r="G21" s="41" t="s">
        <v>207</v>
      </c>
      <c r="H21" s="15">
        <v>21</v>
      </c>
      <c r="I21" s="4" t="s">
        <v>54</v>
      </c>
      <c r="J21" s="5" t="s">
        <v>54</v>
      </c>
      <c r="K21" s="6"/>
      <c r="L21" s="1">
        <v>1021</v>
      </c>
      <c r="M21" s="7" t="s">
        <v>266</v>
      </c>
      <c r="N21" s="8"/>
      <c r="O21" s="8">
        <v>5</v>
      </c>
      <c r="P21" s="9">
        <v>2</v>
      </c>
      <c r="Q21" s="8">
        <v>75</v>
      </c>
      <c r="R21" s="8">
        <v>67</v>
      </c>
      <c r="S21" s="9"/>
      <c r="T21" s="25"/>
    </row>
    <row r="22" spans="1:20" ht="42" customHeight="1">
      <c r="A22" s="23">
        <v>43240</v>
      </c>
      <c r="B22" s="13">
        <v>4</v>
      </c>
      <c r="C22" s="12">
        <v>19</v>
      </c>
      <c r="D22" s="4"/>
      <c r="E22" s="10">
        <v>0</v>
      </c>
      <c r="F22" s="39">
        <v>3</v>
      </c>
      <c r="G22" s="41" t="s">
        <v>74</v>
      </c>
      <c r="H22" s="15">
        <v>28</v>
      </c>
      <c r="I22" s="4" t="s">
        <v>83</v>
      </c>
      <c r="J22" s="5" t="s">
        <v>143</v>
      </c>
      <c r="K22" s="6"/>
      <c r="L22" s="1">
        <v>1023</v>
      </c>
      <c r="M22" s="7" t="s">
        <v>267</v>
      </c>
      <c r="N22" s="8"/>
      <c r="O22" s="8">
        <v>15</v>
      </c>
      <c r="P22" s="9">
        <v>3</v>
      </c>
      <c r="Q22" s="8">
        <v>42</v>
      </c>
      <c r="R22" s="8">
        <v>2</v>
      </c>
      <c r="S22" s="9"/>
      <c r="T22" s="25"/>
    </row>
    <row r="23" spans="1:20" ht="42" customHeight="1">
      <c r="A23" s="23">
        <v>43241</v>
      </c>
      <c r="B23" s="13">
        <v>6</v>
      </c>
      <c r="C23" s="12">
        <v>21</v>
      </c>
      <c r="D23" s="4"/>
      <c r="E23" s="10">
        <v>0</v>
      </c>
      <c r="F23" s="39">
        <v>3</v>
      </c>
      <c r="G23" s="41" t="s">
        <v>149</v>
      </c>
      <c r="H23" s="15">
        <v>25</v>
      </c>
      <c r="I23" s="4" t="s">
        <v>83</v>
      </c>
      <c r="J23" s="5" t="s">
        <v>143</v>
      </c>
      <c r="K23" s="6"/>
      <c r="L23" s="1">
        <v>1015</v>
      </c>
      <c r="M23" s="7" t="s">
        <v>268</v>
      </c>
      <c r="N23" s="8"/>
      <c r="O23" s="8">
        <v>15</v>
      </c>
      <c r="P23" s="9">
        <v>4</v>
      </c>
      <c r="Q23" s="8">
        <v>41</v>
      </c>
      <c r="R23" s="8">
        <v>4</v>
      </c>
      <c r="S23" s="9"/>
      <c r="T23" s="25"/>
    </row>
    <row r="24" spans="1:20" ht="42" customHeight="1">
      <c r="A24" s="23">
        <v>43242</v>
      </c>
      <c r="B24" s="13">
        <v>7</v>
      </c>
      <c r="C24" s="12">
        <v>22</v>
      </c>
      <c r="D24" s="4"/>
      <c r="E24" s="10">
        <v>0</v>
      </c>
      <c r="F24" s="39">
        <v>3</v>
      </c>
      <c r="G24" s="41" t="s">
        <v>119</v>
      </c>
      <c r="H24" s="15">
        <v>22</v>
      </c>
      <c r="I24" s="4" t="s">
        <v>83</v>
      </c>
      <c r="J24" s="5" t="s">
        <v>54</v>
      </c>
      <c r="K24" s="6"/>
      <c r="L24" s="1">
        <v>1014</v>
      </c>
      <c r="M24" s="7" t="s">
        <v>269</v>
      </c>
      <c r="N24" s="8"/>
      <c r="O24" s="8">
        <v>8.5</v>
      </c>
      <c r="P24" s="9">
        <v>6</v>
      </c>
      <c r="Q24" s="8">
        <v>50</v>
      </c>
      <c r="R24" s="8">
        <v>39</v>
      </c>
      <c r="S24" s="9"/>
      <c r="T24" s="25"/>
    </row>
    <row r="25" spans="1:20" ht="42" customHeight="1">
      <c r="A25" s="23">
        <v>43243</v>
      </c>
      <c r="B25" s="13">
        <v>10</v>
      </c>
      <c r="C25" s="12">
        <v>21</v>
      </c>
      <c r="D25" s="4" t="s">
        <v>270</v>
      </c>
      <c r="E25" s="10">
        <v>16.1</v>
      </c>
      <c r="F25" s="39">
        <v>3</v>
      </c>
      <c r="G25" s="41" t="s">
        <v>119</v>
      </c>
      <c r="H25" s="15">
        <v>28</v>
      </c>
      <c r="I25" s="4" t="s">
        <v>54</v>
      </c>
      <c r="J25" s="5" t="s">
        <v>64</v>
      </c>
      <c r="K25" s="6"/>
      <c r="L25" s="1">
        <v>1018</v>
      </c>
      <c r="M25" s="7" t="s">
        <v>271</v>
      </c>
      <c r="N25" s="8" t="s">
        <v>66</v>
      </c>
      <c r="O25" s="8">
        <v>4</v>
      </c>
      <c r="P25" s="9">
        <v>8</v>
      </c>
      <c r="Q25" s="8">
        <v>85</v>
      </c>
      <c r="R25" s="8">
        <v>78</v>
      </c>
      <c r="S25" s="9" t="s">
        <v>58</v>
      </c>
      <c r="T25" s="25"/>
    </row>
    <row r="26" spans="1:20" ht="42" customHeight="1">
      <c r="A26" s="23">
        <v>43244</v>
      </c>
      <c r="B26" s="13">
        <v>13</v>
      </c>
      <c r="C26" s="12">
        <v>22</v>
      </c>
      <c r="D26" s="4" t="s">
        <v>201</v>
      </c>
      <c r="E26" s="10">
        <v>1.8</v>
      </c>
      <c r="F26" s="39">
        <v>3</v>
      </c>
      <c r="G26" s="41" t="s">
        <v>119</v>
      </c>
      <c r="H26" s="15">
        <v>29</v>
      </c>
      <c r="I26" s="4" t="s">
        <v>61</v>
      </c>
      <c r="J26" s="5" t="s">
        <v>64</v>
      </c>
      <c r="K26" s="6"/>
      <c r="L26" s="1">
        <v>1019</v>
      </c>
      <c r="M26" s="7" t="s">
        <v>272</v>
      </c>
      <c r="N26" s="8"/>
      <c r="O26" s="8">
        <v>1.5</v>
      </c>
      <c r="P26" s="9">
        <v>10</v>
      </c>
      <c r="Q26" s="8">
        <v>72</v>
      </c>
      <c r="R26" s="8">
        <v>91</v>
      </c>
      <c r="S26" s="9" t="s">
        <v>58</v>
      </c>
      <c r="T26" s="25"/>
    </row>
    <row r="27" spans="1:20" ht="42" customHeight="1">
      <c r="A27" s="23">
        <v>43245</v>
      </c>
      <c r="B27" s="13">
        <v>10</v>
      </c>
      <c r="C27" s="12">
        <v>24</v>
      </c>
      <c r="D27" s="4"/>
      <c r="E27" s="10">
        <v>0</v>
      </c>
      <c r="F27" s="39">
        <v>3</v>
      </c>
      <c r="G27" s="41" t="s">
        <v>119</v>
      </c>
      <c r="H27" s="15">
        <v>24</v>
      </c>
      <c r="I27" s="4" t="s">
        <v>54</v>
      </c>
      <c r="J27" s="5" t="s">
        <v>80</v>
      </c>
      <c r="K27" s="6"/>
      <c r="L27" s="1">
        <v>1020</v>
      </c>
      <c r="M27" s="7" t="s">
        <v>273</v>
      </c>
      <c r="N27" s="8"/>
      <c r="O27" s="8">
        <v>9</v>
      </c>
      <c r="P27" s="9">
        <v>9</v>
      </c>
      <c r="Q27" s="8">
        <v>67</v>
      </c>
      <c r="R27" s="8">
        <v>29</v>
      </c>
      <c r="S27" s="9"/>
      <c r="T27" s="25"/>
    </row>
    <row r="28" spans="1:20" ht="42" customHeight="1">
      <c r="A28" s="23">
        <v>43246</v>
      </c>
      <c r="B28" s="13">
        <v>9</v>
      </c>
      <c r="C28" s="12">
        <v>25</v>
      </c>
      <c r="D28" s="4"/>
      <c r="E28" s="10">
        <v>0</v>
      </c>
      <c r="F28" s="39">
        <v>2</v>
      </c>
      <c r="G28" s="41" t="s">
        <v>149</v>
      </c>
      <c r="H28" s="15">
        <v>18</v>
      </c>
      <c r="I28" s="4" t="s">
        <v>83</v>
      </c>
      <c r="J28" s="5" t="s">
        <v>54</v>
      </c>
      <c r="K28" s="6"/>
      <c r="L28" s="1">
        <v>1019</v>
      </c>
      <c r="M28" s="7" t="s">
        <v>274</v>
      </c>
      <c r="N28" s="8"/>
      <c r="O28" s="8">
        <v>8</v>
      </c>
      <c r="P28" s="9">
        <v>7</v>
      </c>
      <c r="Q28" s="8">
        <v>55</v>
      </c>
      <c r="R28" s="8">
        <v>45</v>
      </c>
      <c r="S28" s="9"/>
      <c r="T28" s="25"/>
    </row>
    <row r="29" spans="1:20" ht="42" customHeight="1">
      <c r="A29" s="23">
        <v>43247</v>
      </c>
      <c r="B29" s="13">
        <v>12</v>
      </c>
      <c r="C29" s="12">
        <v>26</v>
      </c>
      <c r="D29" s="4"/>
      <c r="E29" s="10">
        <v>0</v>
      </c>
      <c r="F29" s="39">
        <v>2</v>
      </c>
      <c r="G29" s="41" t="s">
        <v>77</v>
      </c>
      <c r="H29" s="15">
        <v>18</v>
      </c>
      <c r="I29" s="4" t="s">
        <v>54</v>
      </c>
      <c r="J29" s="5" t="s">
        <v>54</v>
      </c>
      <c r="K29" s="6"/>
      <c r="L29" s="1">
        <v>1017</v>
      </c>
      <c r="M29" s="7" t="s">
        <v>275</v>
      </c>
      <c r="N29" s="8"/>
      <c r="O29" s="8">
        <v>7</v>
      </c>
      <c r="P29" s="9">
        <v>11</v>
      </c>
      <c r="Q29" s="8">
        <v>49</v>
      </c>
      <c r="R29" s="8">
        <v>55</v>
      </c>
      <c r="S29" s="9"/>
      <c r="T29" s="25"/>
    </row>
    <row r="30" spans="1:20" ht="42" customHeight="1">
      <c r="A30" s="23">
        <v>43248</v>
      </c>
      <c r="B30" s="13">
        <v>13</v>
      </c>
      <c r="C30" s="12">
        <v>27</v>
      </c>
      <c r="D30" s="4"/>
      <c r="E30" s="10">
        <v>0</v>
      </c>
      <c r="F30" s="39">
        <v>3</v>
      </c>
      <c r="G30" s="41" t="s">
        <v>77</v>
      </c>
      <c r="H30" s="15">
        <v>24</v>
      </c>
      <c r="I30" s="4" t="s">
        <v>83</v>
      </c>
      <c r="J30" s="5" t="s">
        <v>80</v>
      </c>
      <c r="K30" s="6"/>
      <c r="L30" s="1">
        <v>1018</v>
      </c>
      <c r="M30" s="7" t="s">
        <v>276</v>
      </c>
      <c r="N30" s="8"/>
      <c r="O30" s="8">
        <v>11</v>
      </c>
      <c r="P30" s="9">
        <v>11</v>
      </c>
      <c r="Q30" s="8">
        <v>51</v>
      </c>
      <c r="R30" s="8">
        <v>28</v>
      </c>
      <c r="S30" s="9"/>
      <c r="T30" s="25"/>
    </row>
    <row r="31" spans="1:20" ht="42" customHeight="1">
      <c r="A31" s="23">
        <v>43249</v>
      </c>
      <c r="B31" s="13">
        <v>17</v>
      </c>
      <c r="C31" s="12">
        <v>27</v>
      </c>
      <c r="D31" s="4"/>
      <c r="E31" s="10">
        <v>0</v>
      </c>
      <c r="F31" s="39">
        <v>3</v>
      </c>
      <c r="G31" s="41" t="s">
        <v>149</v>
      </c>
      <c r="H31" s="15">
        <v>22</v>
      </c>
      <c r="I31" s="4" t="s">
        <v>83</v>
      </c>
      <c r="J31" s="5" t="s">
        <v>80</v>
      </c>
      <c r="K31" s="6"/>
      <c r="L31" s="1">
        <v>1013</v>
      </c>
      <c r="M31" s="7" t="s">
        <v>277</v>
      </c>
      <c r="N31" s="8"/>
      <c r="O31" s="8">
        <v>10</v>
      </c>
      <c r="P31" s="9">
        <v>15</v>
      </c>
      <c r="Q31" s="8">
        <v>55</v>
      </c>
      <c r="R31" s="8">
        <v>29</v>
      </c>
      <c r="S31" s="9"/>
      <c r="T31" s="25"/>
    </row>
    <row r="32" spans="1:20" ht="42" customHeight="1">
      <c r="A32" s="23">
        <v>43250</v>
      </c>
      <c r="B32" s="13">
        <v>16</v>
      </c>
      <c r="C32" s="12">
        <v>25</v>
      </c>
      <c r="D32" s="4" t="s">
        <v>278</v>
      </c>
      <c r="E32" s="10">
        <v>6.9</v>
      </c>
      <c r="F32" s="39">
        <v>2</v>
      </c>
      <c r="G32" s="41" t="s">
        <v>119</v>
      </c>
      <c r="H32" s="15">
        <v>19</v>
      </c>
      <c r="I32" s="4" t="s">
        <v>54</v>
      </c>
      <c r="J32" s="5" t="s">
        <v>54</v>
      </c>
      <c r="K32" s="6"/>
      <c r="L32" s="1">
        <v>1013</v>
      </c>
      <c r="M32" s="7" t="s">
        <v>279</v>
      </c>
      <c r="N32" s="8" t="s">
        <v>66</v>
      </c>
      <c r="O32" s="8">
        <v>6</v>
      </c>
      <c r="P32" s="9">
        <v>14</v>
      </c>
      <c r="Q32" s="8">
        <v>84</v>
      </c>
      <c r="R32" s="8">
        <v>59</v>
      </c>
      <c r="S32" s="9" t="s">
        <v>58</v>
      </c>
      <c r="T32" s="25"/>
    </row>
    <row r="33" spans="1:20" ht="42" customHeight="1">
      <c r="A33" s="26">
        <v>43251</v>
      </c>
      <c r="B33" s="27">
        <v>13</v>
      </c>
      <c r="C33" s="28">
        <v>27</v>
      </c>
      <c r="D33" s="29"/>
      <c r="E33" s="30">
        <v>0</v>
      </c>
      <c r="F33" s="40">
        <v>2</v>
      </c>
      <c r="G33" s="42" t="s">
        <v>57</v>
      </c>
      <c r="H33" s="31">
        <v>18</v>
      </c>
      <c r="I33" s="29" t="s">
        <v>83</v>
      </c>
      <c r="J33" s="32" t="s">
        <v>80</v>
      </c>
      <c r="K33" s="33"/>
      <c r="L33" s="34"/>
      <c r="M33" s="35" t="s">
        <v>281</v>
      </c>
      <c r="N33" s="36"/>
      <c r="O33" s="36">
        <v>9</v>
      </c>
      <c r="P33" s="37">
        <v>13</v>
      </c>
      <c r="Q33" s="36">
        <v>53</v>
      </c>
      <c r="R33" s="36">
        <v>38</v>
      </c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9" t="s">
        <v>22</v>
      </c>
      <c r="B100" s="69"/>
      <c r="C100" s="69"/>
      <c r="D100" s="16">
        <f>AVERAGE(B3:B33,C3:C33)</f>
        <v>14.306451612903226</v>
      </c>
      <c r="E100" s="69" t="s">
        <v>31</v>
      </c>
      <c r="F100" s="69"/>
      <c r="G100" s="69"/>
      <c r="H100" s="69"/>
      <c r="I100" s="17">
        <f>SUM(E3:E33)</f>
        <v>50.099999999999994</v>
      </c>
      <c r="J100" s="69" t="s">
        <v>38</v>
      </c>
      <c r="K100" s="69"/>
      <c r="L100" s="18">
        <f>SUM(O3:O33)</f>
        <v>255</v>
      </c>
    </row>
    <row r="101" spans="1:12" ht="30" customHeight="1">
      <c r="A101" s="69" t="s">
        <v>27</v>
      </c>
      <c r="B101" s="69"/>
      <c r="C101" s="69"/>
      <c r="D101" s="16">
        <f>AVERAGE(B3:B33)</f>
        <v>8.161290322580646</v>
      </c>
      <c r="E101" s="69" t="s">
        <v>32</v>
      </c>
      <c r="F101" s="69"/>
      <c r="G101" s="69"/>
      <c r="H101" s="69"/>
      <c r="I101" s="17">
        <f>AVERAGE(E3:E33)</f>
        <v>1.6161290322580644</v>
      </c>
      <c r="J101" s="69" t="s">
        <v>39</v>
      </c>
      <c r="K101" s="69"/>
      <c r="L101" s="18">
        <f>COUNTIF(R3:R33,"&lt;31")</f>
        <v>12</v>
      </c>
    </row>
    <row r="102" spans="1:12" ht="30" customHeight="1">
      <c r="A102" s="69" t="s">
        <v>28</v>
      </c>
      <c r="B102" s="69"/>
      <c r="C102" s="69"/>
      <c r="D102" s="16">
        <f>AVERAGE(C3:C33)</f>
        <v>20.451612903225808</v>
      </c>
      <c r="E102" s="69" t="s">
        <v>33</v>
      </c>
      <c r="F102" s="69"/>
      <c r="G102" s="69"/>
      <c r="H102" s="69"/>
      <c r="I102" s="17">
        <f>MAX(E3:E33)</f>
        <v>16.1</v>
      </c>
      <c r="J102" s="69" t="s">
        <v>41</v>
      </c>
      <c r="K102" s="69"/>
      <c r="L102" s="18">
        <f>COUNTIF(C3:C33,"&gt;19")</f>
        <v>18</v>
      </c>
    </row>
    <row r="103" spans="1:12" ht="30" customHeight="1">
      <c r="A103" s="69" t="s">
        <v>23</v>
      </c>
      <c r="B103" s="69"/>
      <c r="C103" s="69"/>
      <c r="D103" s="18">
        <f>MAX(B3:B33,C3:C33)</f>
        <v>27</v>
      </c>
      <c r="E103" s="69" t="s">
        <v>34</v>
      </c>
      <c r="F103" s="69"/>
      <c r="G103" s="69"/>
      <c r="H103" s="69"/>
      <c r="I103" s="18">
        <f>COUNTA(S3:S33)</f>
        <v>11</v>
      </c>
      <c r="J103" s="69" t="s">
        <v>37</v>
      </c>
      <c r="K103" s="69"/>
      <c r="L103" s="18">
        <f>COUNTA(N3:N33)</f>
        <v>6</v>
      </c>
    </row>
    <row r="104" spans="1:12" ht="30" customHeight="1">
      <c r="A104" s="69" t="s">
        <v>24</v>
      </c>
      <c r="B104" s="69"/>
      <c r="C104" s="69"/>
      <c r="D104" s="18">
        <f>MIN(B3:B33,C3:C33)</f>
        <v>2</v>
      </c>
      <c r="E104" s="69" t="s">
        <v>35</v>
      </c>
      <c r="F104" s="69"/>
      <c r="G104" s="69"/>
      <c r="H104" s="69"/>
      <c r="I104" s="18">
        <f>COUNTIF(S3:S33,"R")</f>
        <v>11</v>
      </c>
      <c r="J104" s="69" t="s">
        <v>45</v>
      </c>
      <c r="K104" s="69"/>
      <c r="L104" s="43">
        <f>AVERAGE(F3:F33)</f>
        <v>2.838709677419355</v>
      </c>
    </row>
    <row r="105" spans="1:12" ht="30" customHeight="1">
      <c r="A105" s="69" t="s">
        <v>26</v>
      </c>
      <c r="B105" s="69"/>
      <c r="C105" s="69"/>
      <c r="D105" s="18">
        <f>MAX(B3:B33)</f>
        <v>17</v>
      </c>
      <c r="E105" s="69" t="s">
        <v>36</v>
      </c>
      <c r="F105" s="69"/>
      <c r="G105" s="69"/>
      <c r="H105" s="69"/>
      <c r="I105" s="18">
        <f>COUNTIF(S3:S33,"S")</f>
        <v>0</v>
      </c>
      <c r="J105" s="69" t="s">
        <v>46</v>
      </c>
      <c r="K105" s="69"/>
      <c r="L105" s="43">
        <f>AVERAGE(H3:H33)</f>
        <v>23.64516129032258</v>
      </c>
    </row>
    <row r="106" spans="1:12" ht="30" customHeight="1">
      <c r="A106" s="69" t="s">
        <v>25</v>
      </c>
      <c r="B106" s="69"/>
      <c r="C106" s="69"/>
      <c r="D106" s="18">
        <f>MIN(C3:C33)</f>
        <v>13</v>
      </c>
      <c r="E106" s="69" t="s">
        <v>50</v>
      </c>
      <c r="F106" s="69"/>
      <c r="G106" s="69"/>
      <c r="H106" s="69"/>
      <c r="I106" s="18">
        <f>COUNTIF(F3:F33,"&gt;5")</f>
        <v>0</v>
      </c>
      <c r="J106" s="69" t="s">
        <v>47</v>
      </c>
      <c r="K106" s="69"/>
      <c r="L106" s="19">
        <f>COUNTA(T3:T33)</f>
        <v>0</v>
      </c>
    </row>
    <row r="107" spans="1:12" ht="30" customHeight="1">
      <c r="A107" s="69" t="s">
        <v>29</v>
      </c>
      <c r="B107" s="69"/>
      <c r="C107" s="69"/>
      <c r="D107" s="18">
        <f>COUNTIF(B3:B33,"&lt;1")</f>
        <v>0</v>
      </c>
      <c r="E107" s="69" t="s">
        <v>42</v>
      </c>
      <c r="F107" s="69"/>
      <c r="G107" s="69"/>
      <c r="H107" s="69"/>
      <c r="I107" s="17">
        <f>MAX(H3:H33)</f>
        <v>31</v>
      </c>
      <c r="J107" s="69" t="s">
        <v>48</v>
      </c>
      <c r="K107" s="69"/>
      <c r="L107" s="19">
        <v>56.2</v>
      </c>
    </row>
    <row r="108" spans="1:12" ht="30" customHeight="1">
      <c r="A108" s="69" t="s">
        <v>30</v>
      </c>
      <c r="B108" s="69"/>
      <c r="C108" s="69"/>
      <c r="D108" s="18">
        <f>COUNTIF(C3:C33,"&lt;1")</f>
        <v>0</v>
      </c>
      <c r="E108" s="69" t="s">
        <v>43</v>
      </c>
      <c r="F108" s="69"/>
      <c r="G108" s="69"/>
      <c r="H108" s="69"/>
      <c r="I108" s="18">
        <f>MAX(L3:L33)</f>
        <v>1025</v>
      </c>
      <c r="J108" s="69" t="s">
        <v>49</v>
      </c>
      <c r="K108" s="69"/>
      <c r="L108" s="19"/>
    </row>
    <row r="109" spans="1:12" ht="30" customHeight="1">
      <c r="A109" s="69" t="s">
        <v>40</v>
      </c>
      <c r="B109" s="69"/>
      <c r="C109" s="69"/>
      <c r="D109" s="18">
        <f>MIN(P3:P33)</f>
        <v>1</v>
      </c>
      <c r="E109" s="69" t="s">
        <v>44</v>
      </c>
      <c r="F109" s="69"/>
      <c r="G109" s="69"/>
      <c r="H109" s="69"/>
      <c r="I109" s="18">
        <f>MIN(L3:L33)</f>
        <v>1005</v>
      </c>
      <c r="J109" s="69"/>
      <c r="K109" s="69"/>
      <c r="L109" s="19"/>
    </row>
  </sheetData>
  <sheetProtection password="CF17" sheet="1" objects="1" scenarios="1"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6"/>
      <c r="H1" s="67"/>
      <c r="I1" s="57" t="s">
        <v>1</v>
      </c>
      <c r="J1" s="58"/>
      <c r="K1" s="62" t="s">
        <v>8</v>
      </c>
      <c r="L1" s="60" t="s">
        <v>10</v>
      </c>
      <c r="M1" s="64" t="s">
        <v>2</v>
      </c>
      <c r="N1" s="52" t="s">
        <v>19</v>
      </c>
      <c r="O1" s="52" t="s">
        <v>20</v>
      </c>
      <c r="P1" s="54" t="s">
        <v>21</v>
      </c>
      <c r="Q1" s="52" t="s">
        <v>14</v>
      </c>
      <c r="R1" s="52" t="s">
        <v>51</v>
      </c>
      <c r="S1" s="54" t="s">
        <v>52</v>
      </c>
      <c r="T1" s="50" t="s">
        <v>53</v>
      </c>
    </row>
    <row r="2" spans="1:20" ht="42" customHeight="1">
      <c r="A2" s="22" t="s">
        <v>321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3"/>
      <c r="L2" s="61"/>
      <c r="M2" s="65"/>
      <c r="N2" s="68"/>
      <c r="O2" s="68"/>
      <c r="P2" s="59"/>
      <c r="Q2" s="56"/>
      <c r="R2" s="53"/>
      <c r="S2" s="55"/>
      <c r="T2" s="51"/>
    </row>
    <row r="3" spans="1:20" ht="42" customHeight="1">
      <c r="A3" s="23">
        <v>43252</v>
      </c>
      <c r="B3" s="13">
        <v>14</v>
      </c>
      <c r="C3" s="12">
        <v>27</v>
      </c>
      <c r="D3" s="4" t="s">
        <v>282</v>
      </c>
      <c r="E3" s="10">
        <v>17.1</v>
      </c>
      <c r="F3" s="39">
        <v>3</v>
      </c>
      <c r="G3" s="41" t="s">
        <v>60</v>
      </c>
      <c r="H3" s="15">
        <v>20</v>
      </c>
      <c r="I3" s="4" t="s">
        <v>54</v>
      </c>
      <c r="J3" s="5" t="s">
        <v>54</v>
      </c>
      <c r="K3" s="6"/>
      <c r="L3" s="1">
        <v>1012</v>
      </c>
      <c r="M3" s="7" t="s">
        <v>287</v>
      </c>
      <c r="N3" s="8" t="s">
        <v>66</v>
      </c>
      <c r="O3" s="8">
        <v>7</v>
      </c>
      <c r="P3" s="9">
        <v>12</v>
      </c>
      <c r="Q3" s="8">
        <v>84</v>
      </c>
      <c r="R3" s="20">
        <v>55</v>
      </c>
      <c r="S3" s="48" t="s">
        <v>58</v>
      </c>
      <c r="T3" s="24"/>
    </row>
    <row r="4" spans="1:20" ht="42" customHeight="1">
      <c r="A4" s="23">
        <v>43253</v>
      </c>
      <c r="B4" s="13">
        <v>13</v>
      </c>
      <c r="C4" s="12">
        <v>20</v>
      </c>
      <c r="D4" s="4"/>
      <c r="E4" s="10">
        <v>0</v>
      </c>
      <c r="F4" s="39">
        <v>3</v>
      </c>
      <c r="G4" s="41" t="s">
        <v>82</v>
      </c>
      <c r="H4" s="15">
        <v>22</v>
      </c>
      <c r="I4" s="4" t="s">
        <v>54</v>
      </c>
      <c r="J4" s="5" t="s">
        <v>64</v>
      </c>
      <c r="K4" s="6"/>
      <c r="L4" s="1">
        <v>1016</v>
      </c>
      <c r="M4" s="7" t="s">
        <v>283</v>
      </c>
      <c r="N4" s="8"/>
      <c r="O4" s="8">
        <v>2</v>
      </c>
      <c r="P4" s="9">
        <v>11</v>
      </c>
      <c r="Q4" s="8">
        <v>81</v>
      </c>
      <c r="R4" s="8">
        <v>86</v>
      </c>
      <c r="S4" s="9"/>
      <c r="T4" s="25"/>
    </row>
    <row r="5" spans="1:20" ht="42" customHeight="1">
      <c r="A5" s="23">
        <v>43254</v>
      </c>
      <c r="B5" s="13">
        <v>13</v>
      </c>
      <c r="C5" s="12">
        <v>22</v>
      </c>
      <c r="D5" s="4"/>
      <c r="E5" s="10">
        <v>0</v>
      </c>
      <c r="F5" s="39">
        <v>2</v>
      </c>
      <c r="G5" s="41" t="s">
        <v>74</v>
      </c>
      <c r="H5" s="15">
        <v>19</v>
      </c>
      <c r="I5" s="4" t="s">
        <v>61</v>
      </c>
      <c r="J5" s="5" t="s">
        <v>54</v>
      </c>
      <c r="K5" s="6"/>
      <c r="L5" s="1">
        <v>1018</v>
      </c>
      <c r="M5" s="7" t="s">
        <v>284</v>
      </c>
      <c r="N5" s="8"/>
      <c r="O5" s="8">
        <v>4</v>
      </c>
      <c r="P5" s="9">
        <v>11</v>
      </c>
      <c r="Q5" s="8">
        <v>64</v>
      </c>
      <c r="R5" s="8">
        <v>72</v>
      </c>
      <c r="S5" s="9"/>
      <c r="T5" s="25"/>
    </row>
    <row r="6" spans="1:20" ht="42" customHeight="1">
      <c r="A6" s="23">
        <v>43255</v>
      </c>
      <c r="B6" s="13">
        <v>10</v>
      </c>
      <c r="C6" s="12">
        <v>25</v>
      </c>
      <c r="D6" s="4"/>
      <c r="E6" s="10">
        <v>0</v>
      </c>
      <c r="F6" s="39">
        <v>2</v>
      </c>
      <c r="G6" s="41" t="s">
        <v>74</v>
      </c>
      <c r="H6" s="15">
        <v>18</v>
      </c>
      <c r="I6" s="4" t="s">
        <v>54</v>
      </c>
      <c r="J6" s="5" t="s">
        <v>80</v>
      </c>
      <c r="K6" s="6"/>
      <c r="L6" s="1">
        <v>1007</v>
      </c>
      <c r="M6" s="7" t="s">
        <v>285</v>
      </c>
      <c r="N6" s="8"/>
      <c r="O6" s="8">
        <v>11</v>
      </c>
      <c r="P6" s="9">
        <v>8</v>
      </c>
      <c r="Q6" s="8">
        <v>61</v>
      </c>
      <c r="R6" s="8">
        <v>24</v>
      </c>
      <c r="S6" s="9"/>
      <c r="T6" s="25"/>
    </row>
    <row r="7" spans="1:20" ht="42" customHeight="1">
      <c r="A7" s="23">
        <v>43256</v>
      </c>
      <c r="B7" s="13">
        <v>10</v>
      </c>
      <c r="C7" s="12">
        <v>19</v>
      </c>
      <c r="D7" s="4" t="s">
        <v>67</v>
      </c>
      <c r="E7" s="10">
        <v>0</v>
      </c>
      <c r="F7" s="39">
        <v>2</v>
      </c>
      <c r="G7" s="41" t="s">
        <v>74</v>
      </c>
      <c r="H7" s="15">
        <v>15</v>
      </c>
      <c r="I7" s="4" t="s">
        <v>61</v>
      </c>
      <c r="J7" s="5" t="s">
        <v>64</v>
      </c>
      <c r="K7" s="6"/>
      <c r="L7" s="1">
        <v>1010</v>
      </c>
      <c r="M7" s="7" t="s">
        <v>286</v>
      </c>
      <c r="N7" s="8"/>
      <c r="O7" s="8">
        <v>1.5</v>
      </c>
      <c r="P7" s="9">
        <v>8</v>
      </c>
      <c r="Q7" s="8">
        <v>82</v>
      </c>
      <c r="R7" s="8">
        <v>90</v>
      </c>
      <c r="S7" s="9"/>
      <c r="T7" s="25"/>
    </row>
    <row r="8" spans="1:20" ht="42" customHeight="1">
      <c r="A8" s="23">
        <v>43257</v>
      </c>
      <c r="B8" s="13">
        <v>8</v>
      </c>
      <c r="C8" s="12">
        <v>24</v>
      </c>
      <c r="D8" s="4"/>
      <c r="E8" s="10">
        <v>0</v>
      </c>
      <c r="F8" s="39">
        <v>3</v>
      </c>
      <c r="G8" s="41" t="s">
        <v>119</v>
      </c>
      <c r="H8" s="15">
        <v>24</v>
      </c>
      <c r="I8" s="4" t="s">
        <v>83</v>
      </c>
      <c r="J8" s="5" t="s">
        <v>54</v>
      </c>
      <c r="K8" s="6"/>
      <c r="L8" s="1">
        <v>1014</v>
      </c>
      <c r="M8" s="7" t="s">
        <v>288</v>
      </c>
      <c r="N8" s="8"/>
      <c r="O8" s="8">
        <v>11</v>
      </c>
      <c r="P8" s="9">
        <v>7</v>
      </c>
      <c r="Q8" s="8">
        <v>65</v>
      </c>
      <c r="R8" s="8">
        <v>38</v>
      </c>
      <c r="S8" s="9"/>
      <c r="T8" s="25"/>
    </row>
    <row r="9" spans="1:20" ht="42" customHeight="1">
      <c r="A9" s="23">
        <v>43258</v>
      </c>
      <c r="B9" s="13">
        <v>12</v>
      </c>
      <c r="C9" s="12">
        <v>26</v>
      </c>
      <c r="D9" s="4"/>
      <c r="E9" s="10">
        <v>0</v>
      </c>
      <c r="F9" s="39">
        <v>3</v>
      </c>
      <c r="G9" s="41" t="s">
        <v>77</v>
      </c>
      <c r="H9" s="15">
        <v>23</v>
      </c>
      <c r="I9" s="4" t="s">
        <v>83</v>
      </c>
      <c r="J9" s="5" t="s">
        <v>80</v>
      </c>
      <c r="K9" s="6"/>
      <c r="L9" s="1">
        <v>1016</v>
      </c>
      <c r="M9" s="7" t="s">
        <v>289</v>
      </c>
      <c r="N9" s="8"/>
      <c r="O9" s="8">
        <v>14</v>
      </c>
      <c r="P9" s="9">
        <v>11</v>
      </c>
      <c r="Q9" s="8">
        <v>53</v>
      </c>
      <c r="R9" s="8">
        <v>16</v>
      </c>
      <c r="S9" s="9"/>
      <c r="T9" s="25"/>
    </row>
    <row r="10" spans="1:20" ht="42" customHeight="1">
      <c r="A10" s="23">
        <v>43259</v>
      </c>
      <c r="B10" s="13">
        <v>12</v>
      </c>
      <c r="C10" s="12">
        <v>27</v>
      </c>
      <c r="D10" s="4"/>
      <c r="E10" s="10">
        <v>0</v>
      </c>
      <c r="F10" s="39">
        <v>2</v>
      </c>
      <c r="G10" s="41" t="s">
        <v>77</v>
      </c>
      <c r="H10" s="15">
        <v>17</v>
      </c>
      <c r="I10" s="4" t="s">
        <v>54</v>
      </c>
      <c r="J10" s="5" t="s">
        <v>80</v>
      </c>
      <c r="K10" s="6"/>
      <c r="L10" s="1">
        <v>1008</v>
      </c>
      <c r="M10" s="7" t="s">
        <v>290</v>
      </c>
      <c r="N10" s="8"/>
      <c r="O10" s="8">
        <v>11.5</v>
      </c>
      <c r="P10" s="9">
        <v>10</v>
      </c>
      <c r="Q10" s="8">
        <v>52</v>
      </c>
      <c r="R10" s="8">
        <v>29</v>
      </c>
      <c r="S10" s="9"/>
      <c r="T10" s="25"/>
    </row>
    <row r="11" spans="1:20" ht="42" customHeight="1">
      <c r="A11" s="23">
        <v>43260</v>
      </c>
      <c r="B11" s="13">
        <v>14</v>
      </c>
      <c r="C11" s="12">
        <v>26</v>
      </c>
      <c r="D11" s="4" t="s">
        <v>291</v>
      </c>
      <c r="E11" s="10">
        <v>8.9</v>
      </c>
      <c r="F11" s="39">
        <v>2</v>
      </c>
      <c r="G11" s="41" t="s">
        <v>74</v>
      </c>
      <c r="H11" s="15">
        <v>18</v>
      </c>
      <c r="I11" s="4" t="s">
        <v>54</v>
      </c>
      <c r="J11" s="5" t="s">
        <v>54</v>
      </c>
      <c r="K11" s="6"/>
      <c r="L11" s="1">
        <v>1010</v>
      </c>
      <c r="M11" s="7" t="s">
        <v>293</v>
      </c>
      <c r="N11" s="8" t="s">
        <v>66</v>
      </c>
      <c r="O11" s="8">
        <v>4.5</v>
      </c>
      <c r="P11" s="9">
        <v>12</v>
      </c>
      <c r="Q11" s="8">
        <v>81</v>
      </c>
      <c r="R11" s="8">
        <v>68</v>
      </c>
      <c r="S11" s="9" t="s">
        <v>58</v>
      </c>
      <c r="T11" s="25"/>
    </row>
    <row r="12" spans="1:20" ht="42" customHeight="1">
      <c r="A12" s="23">
        <v>43261</v>
      </c>
      <c r="B12" s="13">
        <v>13</v>
      </c>
      <c r="C12" s="12">
        <v>25</v>
      </c>
      <c r="D12" s="4" t="s">
        <v>292</v>
      </c>
      <c r="E12" s="10">
        <v>17.6</v>
      </c>
      <c r="F12" s="39">
        <v>3</v>
      </c>
      <c r="G12" s="41" t="s">
        <v>60</v>
      </c>
      <c r="H12" s="15">
        <v>23</v>
      </c>
      <c r="I12" s="4" t="s">
        <v>54</v>
      </c>
      <c r="J12" s="5" t="s">
        <v>54</v>
      </c>
      <c r="K12" s="6"/>
      <c r="L12" s="1">
        <v>1009</v>
      </c>
      <c r="M12" s="7" t="s">
        <v>294</v>
      </c>
      <c r="N12" s="8" t="s">
        <v>66</v>
      </c>
      <c r="O12" s="8">
        <v>6</v>
      </c>
      <c r="P12" s="9">
        <v>12</v>
      </c>
      <c r="Q12" s="8">
        <v>77</v>
      </c>
      <c r="R12" s="8">
        <v>45</v>
      </c>
      <c r="S12" s="9" t="s">
        <v>58</v>
      </c>
      <c r="T12" s="25"/>
    </row>
    <row r="13" spans="1:20" ht="42" customHeight="1">
      <c r="A13" s="23">
        <v>43262</v>
      </c>
      <c r="B13" s="13">
        <v>14</v>
      </c>
      <c r="C13" s="12">
        <v>22</v>
      </c>
      <c r="D13" s="4"/>
      <c r="E13" s="10">
        <v>0</v>
      </c>
      <c r="F13" s="39">
        <v>2</v>
      </c>
      <c r="G13" s="41" t="s">
        <v>74</v>
      </c>
      <c r="H13" s="15">
        <v>17</v>
      </c>
      <c r="I13" s="4" t="s">
        <v>61</v>
      </c>
      <c r="J13" s="5" t="s">
        <v>64</v>
      </c>
      <c r="K13" s="6"/>
      <c r="L13" s="1">
        <v>1006</v>
      </c>
      <c r="M13" s="7" t="s">
        <v>296</v>
      </c>
      <c r="N13" s="8"/>
      <c r="O13" s="8">
        <v>3</v>
      </c>
      <c r="P13" s="9">
        <v>13</v>
      </c>
      <c r="Q13" s="8">
        <v>79</v>
      </c>
      <c r="R13" s="8">
        <v>82</v>
      </c>
      <c r="S13" s="9"/>
      <c r="T13" s="25"/>
    </row>
    <row r="14" spans="1:20" ht="42" customHeight="1">
      <c r="A14" s="23">
        <v>43263</v>
      </c>
      <c r="B14" s="13">
        <v>13</v>
      </c>
      <c r="C14" s="12">
        <v>19</v>
      </c>
      <c r="D14" s="4" t="s">
        <v>295</v>
      </c>
      <c r="E14" s="10">
        <v>16</v>
      </c>
      <c r="F14" s="39">
        <v>2</v>
      </c>
      <c r="G14" s="41" t="s">
        <v>170</v>
      </c>
      <c r="H14" s="15">
        <v>18</v>
      </c>
      <c r="I14" s="4" t="s">
        <v>61</v>
      </c>
      <c r="J14" s="5" t="s">
        <v>64</v>
      </c>
      <c r="K14" s="6"/>
      <c r="L14" s="1">
        <v>1010</v>
      </c>
      <c r="M14" s="7" t="s">
        <v>297</v>
      </c>
      <c r="N14" s="8"/>
      <c r="O14" s="8">
        <v>2</v>
      </c>
      <c r="P14" s="9">
        <v>11</v>
      </c>
      <c r="Q14" s="8">
        <v>76</v>
      </c>
      <c r="R14" s="8">
        <v>85</v>
      </c>
      <c r="S14" s="9" t="s">
        <v>58</v>
      </c>
      <c r="T14" s="25"/>
    </row>
    <row r="15" spans="1:20" ht="42" customHeight="1">
      <c r="A15" s="23">
        <v>43264</v>
      </c>
      <c r="B15" s="13">
        <v>10</v>
      </c>
      <c r="C15" s="12">
        <v>15</v>
      </c>
      <c r="D15" s="4"/>
      <c r="E15" s="10">
        <v>0</v>
      </c>
      <c r="F15" s="39">
        <v>3</v>
      </c>
      <c r="G15" s="41" t="s">
        <v>170</v>
      </c>
      <c r="H15" s="15">
        <v>23</v>
      </c>
      <c r="I15" s="4" t="s">
        <v>61</v>
      </c>
      <c r="J15" s="5" t="s">
        <v>61</v>
      </c>
      <c r="K15" s="6"/>
      <c r="L15" s="1">
        <v>1015</v>
      </c>
      <c r="M15" s="7" t="s">
        <v>298</v>
      </c>
      <c r="N15" s="8"/>
      <c r="O15" s="8"/>
      <c r="P15" s="9">
        <v>8</v>
      </c>
      <c r="Q15" s="8">
        <v>78</v>
      </c>
      <c r="R15" s="8">
        <v>98</v>
      </c>
      <c r="S15" s="9"/>
      <c r="T15" s="25"/>
    </row>
    <row r="16" spans="1:20" ht="42" customHeight="1">
      <c r="A16" s="23">
        <v>43265</v>
      </c>
      <c r="B16" s="13">
        <v>9</v>
      </c>
      <c r="C16" s="12">
        <v>18</v>
      </c>
      <c r="D16" s="4"/>
      <c r="E16" s="10">
        <v>0</v>
      </c>
      <c r="F16" s="39">
        <v>2</v>
      </c>
      <c r="G16" s="41" t="s">
        <v>60</v>
      </c>
      <c r="H16" s="15">
        <v>18</v>
      </c>
      <c r="I16" s="4" t="s">
        <v>61</v>
      </c>
      <c r="J16" s="5" t="s">
        <v>64</v>
      </c>
      <c r="K16" s="6"/>
      <c r="L16" s="1">
        <v>1013</v>
      </c>
      <c r="M16" s="7" t="s">
        <v>299</v>
      </c>
      <c r="N16" s="8"/>
      <c r="O16" s="8">
        <v>3.5</v>
      </c>
      <c r="P16" s="9">
        <v>7</v>
      </c>
      <c r="Q16" s="8">
        <v>74</v>
      </c>
      <c r="R16" s="8">
        <v>75</v>
      </c>
      <c r="S16" s="9"/>
      <c r="T16" s="25"/>
    </row>
    <row r="17" spans="1:20" ht="42" customHeight="1">
      <c r="A17" s="23">
        <v>43266</v>
      </c>
      <c r="B17" s="13">
        <v>8</v>
      </c>
      <c r="C17" s="12">
        <v>23</v>
      </c>
      <c r="D17" s="4"/>
      <c r="E17" s="10">
        <v>0</v>
      </c>
      <c r="F17" s="39">
        <v>2</v>
      </c>
      <c r="G17" s="41" t="s">
        <v>74</v>
      </c>
      <c r="H17" s="15">
        <v>15</v>
      </c>
      <c r="I17" s="4" t="s">
        <v>54</v>
      </c>
      <c r="J17" s="5" t="s">
        <v>54</v>
      </c>
      <c r="K17" s="6"/>
      <c r="L17" s="1">
        <v>1016</v>
      </c>
      <c r="M17" s="7" t="s">
        <v>300</v>
      </c>
      <c r="N17" s="8"/>
      <c r="O17" s="8">
        <v>8</v>
      </c>
      <c r="P17" s="9">
        <v>6</v>
      </c>
      <c r="Q17" s="8">
        <v>59</v>
      </c>
      <c r="R17" s="8">
        <v>57</v>
      </c>
      <c r="S17" s="9"/>
      <c r="T17" s="25"/>
    </row>
    <row r="18" spans="1:20" ht="42" customHeight="1">
      <c r="A18" s="23">
        <v>43267</v>
      </c>
      <c r="B18" s="13">
        <v>13</v>
      </c>
      <c r="C18" s="12">
        <v>24</v>
      </c>
      <c r="D18" s="4"/>
      <c r="E18" s="47">
        <v>0</v>
      </c>
      <c r="F18" s="39">
        <v>2</v>
      </c>
      <c r="G18" s="41" t="s">
        <v>82</v>
      </c>
      <c r="H18" s="15">
        <v>14</v>
      </c>
      <c r="I18" s="4" t="s">
        <v>61</v>
      </c>
      <c r="J18" s="5" t="s">
        <v>54</v>
      </c>
      <c r="K18" s="6"/>
      <c r="L18" s="1">
        <v>1014</v>
      </c>
      <c r="M18" s="7" t="s">
        <v>301</v>
      </c>
      <c r="N18" s="8"/>
      <c r="O18" s="8">
        <v>6</v>
      </c>
      <c r="P18" s="9">
        <v>11</v>
      </c>
      <c r="Q18" s="8">
        <v>55</v>
      </c>
      <c r="R18" s="8">
        <v>68</v>
      </c>
      <c r="S18" s="9"/>
      <c r="T18" s="25"/>
    </row>
    <row r="19" spans="1:20" ht="42" customHeight="1">
      <c r="A19" s="23">
        <v>43268</v>
      </c>
      <c r="B19" s="13">
        <v>13</v>
      </c>
      <c r="C19" s="12">
        <v>25</v>
      </c>
      <c r="D19" s="4" t="s">
        <v>282</v>
      </c>
      <c r="E19" s="10">
        <v>7.2</v>
      </c>
      <c r="F19" s="39">
        <v>3</v>
      </c>
      <c r="G19" s="41" t="s">
        <v>82</v>
      </c>
      <c r="H19" s="15">
        <v>23</v>
      </c>
      <c r="I19" s="4" t="s">
        <v>54</v>
      </c>
      <c r="J19" s="5" t="s">
        <v>54</v>
      </c>
      <c r="K19" s="6"/>
      <c r="L19" s="1">
        <v>1014</v>
      </c>
      <c r="M19" s="7" t="s">
        <v>302</v>
      </c>
      <c r="N19" s="8" t="s">
        <v>66</v>
      </c>
      <c r="O19" s="8">
        <v>6.5</v>
      </c>
      <c r="P19" s="9">
        <v>11</v>
      </c>
      <c r="Q19" s="8">
        <v>82</v>
      </c>
      <c r="R19" s="8">
        <v>64</v>
      </c>
      <c r="S19" s="9" t="s">
        <v>58</v>
      </c>
      <c r="T19" s="25"/>
    </row>
    <row r="20" spans="1:20" ht="42" customHeight="1">
      <c r="A20" s="23">
        <v>43269</v>
      </c>
      <c r="B20" s="13">
        <v>10</v>
      </c>
      <c r="C20" s="12">
        <v>20</v>
      </c>
      <c r="D20" s="4"/>
      <c r="E20" s="10">
        <v>0</v>
      </c>
      <c r="F20" s="39">
        <v>3</v>
      </c>
      <c r="G20" s="41" t="s">
        <v>82</v>
      </c>
      <c r="H20" s="15">
        <v>20</v>
      </c>
      <c r="I20" s="4" t="s">
        <v>54</v>
      </c>
      <c r="J20" s="5" t="s">
        <v>54</v>
      </c>
      <c r="K20" s="6"/>
      <c r="L20" s="1">
        <v>1020</v>
      </c>
      <c r="M20" s="7" t="s">
        <v>303</v>
      </c>
      <c r="N20" s="8"/>
      <c r="O20" s="8">
        <v>6</v>
      </c>
      <c r="P20" s="9">
        <v>8</v>
      </c>
      <c r="Q20" s="8">
        <v>63</v>
      </c>
      <c r="R20" s="8">
        <v>70</v>
      </c>
      <c r="S20" s="9"/>
      <c r="T20" s="25"/>
    </row>
    <row r="21" spans="1:20" ht="42" customHeight="1">
      <c r="A21" s="23">
        <v>43270</v>
      </c>
      <c r="B21" s="13">
        <v>12</v>
      </c>
      <c r="C21" s="12">
        <v>22</v>
      </c>
      <c r="D21" s="4"/>
      <c r="E21" s="10">
        <v>0</v>
      </c>
      <c r="F21" s="39">
        <v>2</v>
      </c>
      <c r="G21" s="41" t="s">
        <v>60</v>
      </c>
      <c r="H21" s="15">
        <v>16</v>
      </c>
      <c r="I21" s="4" t="s">
        <v>54</v>
      </c>
      <c r="J21" s="5" t="s">
        <v>64</v>
      </c>
      <c r="K21" s="6"/>
      <c r="L21" s="1">
        <v>1021</v>
      </c>
      <c r="M21" s="7" t="s">
        <v>304</v>
      </c>
      <c r="N21" s="8"/>
      <c r="O21" s="8">
        <v>2</v>
      </c>
      <c r="P21" s="9">
        <v>11</v>
      </c>
      <c r="Q21" s="8">
        <v>65</v>
      </c>
      <c r="R21" s="8">
        <v>85</v>
      </c>
      <c r="S21" s="9"/>
      <c r="T21" s="25"/>
    </row>
    <row r="22" spans="1:20" ht="42" customHeight="1">
      <c r="A22" s="23">
        <v>43271</v>
      </c>
      <c r="B22" s="13">
        <v>13</v>
      </c>
      <c r="C22" s="12">
        <v>27</v>
      </c>
      <c r="D22" s="4"/>
      <c r="E22" s="10">
        <v>0</v>
      </c>
      <c r="F22" s="39">
        <v>2</v>
      </c>
      <c r="G22" s="41" t="s">
        <v>57</v>
      </c>
      <c r="H22" s="15">
        <v>15</v>
      </c>
      <c r="I22" s="4" t="s">
        <v>54</v>
      </c>
      <c r="J22" s="5" t="s">
        <v>80</v>
      </c>
      <c r="K22" s="6"/>
      <c r="L22" s="1">
        <v>1023</v>
      </c>
      <c r="M22" s="7" t="s">
        <v>305</v>
      </c>
      <c r="N22" s="8"/>
      <c r="O22" s="8">
        <v>10</v>
      </c>
      <c r="P22" s="9">
        <v>11</v>
      </c>
      <c r="Q22" s="8">
        <v>55</v>
      </c>
      <c r="R22" s="8">
        <v>29</v>
      </c>
      <c r="S22" s="9"/>
      <c r="T22" s="25"/>
    </row>
    <row r="23" spans="1:20" ht="42" customHeight="1">
      <c r="A23" s="23">
        <v>43272</v>
      </c>
      <c r="B23" s="13">
        <v>8</v>
      </c>
      <c r="C23" s="12">
        <v>25</v>
      </c>
      <c r="D23" s="4" t="s">
        <v>306</v>
      </c>
      <c r="E23" s="10">
        <v>1.3</v>
      </c>
      <c r="F23" s="39">
        <v>5</v>
      </c>
      <c r="G23" s="41" t="s">
        <v>82</v>
      </c>
      <c r="H23" s="15">
        <v>42</v>
      </c>
      <c r="I23" s="4" t="s">
        <v>54</v>
      </c>
      <c r="J23" s="5" t="s">
        <v>54</v>
      </c>
      <c r="K23" s="6"/>
      <c r="L23" s="1">
        <v>1007</v>
      </c>
      <c r="M23" s="7" t="s">
        <v>307</v>
      </c>
      <c r="N23" s="8"/>
      <c r="O23" s="8">
        <v>6</v>
      </c>
      <c r="P23" s="9">
        <v>13</v>
      </c>
      <c r="Q23" s="8">
        <v>65</v>
      </c>
      <c r="R23" s="8">
        <v>55</v>
      </c>
      <c r="S23" s="9"/>
      <c r="T23" s="25"/>
    </row>
    <row r="24" spans="1:20" ht="42" customHeight="1">
      <c r="A24" s="23">
        <v>43273</v>
      </c>
      <c r="B24" s="13">
        <v>7</v>
      </c>
      <c r="C24" s="12">
        <v>12</v>
      </c>
      <c r="D24" s="4" t="s">
        <v>63</v>
      </c>
      <c r="E24" s="10">
        <v>8.8</v>
      </c>
      <c r="F24" s="39">
        <v>3</v>
      </c>
      <c r="G24" s="41" t="s">
        <v>82</v>
      </c>
      <c r="H24" s="15">
        <v>29</v>
      </c>
      <c r="I24" s="4" t="s">
        <v>54</v>
      </c>
      <c r="J24" s="5" t="s">
        <v>64</v>
      </c>
      <c r="K24" s="6"/>
      <c r="L24" s="1">
        <v>1017</v>
      </c>
      <c r="M24" s="7" t="s">
        <v>309</v>
      </c>
      <c r="N24" s="8"/>
      <c r="O24" s="8">
        <v>1</v>
      </c>
      <c r="P24" s="9">
        <v>6</v>
      </c>
      <c r="Q24" s="8">
        <v>86</v>
      </c>
      <c r="R24" s="8">
        <v>91</v>
      </c>
      <c r="S24" s="9" t="s">
        <v>58</v>
      </c>
      <c r="T24" s="25"/>
    </row>
    <row r="25" spans="1:20" ht="42" customHeight="1">
      <c r="A25" s="23">
        <v>43274</v>
      </c>
      <c r="B25" s="13">
        <v>8</v>
      </c>
      <c r="C25" s="12">
        <v>12</v>
      </c>
      <c r="D25" s="4" t="s">
        <v>308</v>
      </c>
      <c r="E25" s="10">
        <v>5.5</v>
      </c>
      <c r="F25" s="39">
        <v>3</v>
      </c>
      <c r="G25" s="41" t="s">
        <v>170</v>
      </c>
      <c r="H25" s="15">
        <v>27</v>
      </c>
      <c r="I25" s="4" t="s">
        <v>61</v>
      </c>
      <c r="J25" s="5" t="s">
        <v>64</v>
      </c>
      <c r="K25" s="6"/>
      <c r="L25" s="1">
        <v>1021</v>
      </c>
      <c r="M25" s="7" t="s">
        <v>310</v>
      </c>
      <c r="N25" s="8"/>
      <c r="O25" s="8">
        <v>1.5</v>
      </c>
      <c r="P25" s="9">
        <v>6</v>
      </c>
      <c r="Q25" s="8">
        <v>90</v>
      </c>
      <c r="R25" s="8">
        <v>86</v>
      </c>
      <c r="S25" s="9" t="s">
        <v>58</v>
      </c>
      <c r="T25" s="25"/>
    </row>
    <row r="26" spans="1:20" ht="42" customHeight="1">
      <c r="A26" s="23">
        <v>43275</v>
      </c>
      <c r="B26" s="13">
        <v>9</v>
      </c>
      <c r="C26" s="12">
        <v>13</v>
      </c>
      <c r="D26" s="4" t="s">
        <v>311</v>
      </c>
      <c r="E26" s="10">
        <v>3.7</v>
      </c>
      <c r="F26" s="39">
        <v>3</v>
      </c>
      <c r="G26" s="41" t="s">
        <v>170</v>
      </c>
      <c r="H26" s="15">
        <v>24</v>
      </c>
      <c r="I26" s="4" t="s">
        <v>61</v>
      </c>
      <c r="J26" s="5" t="s">
        <v>64</v>
      </c>
      <c r="K26" s="6"/>
      <c r="L26" s="1">
        <v>1019</v>
      </c>
      <c r="M26" s="7" t="s">
        <v>312</v>
      </c>
      <c r="N26" s="8"/>
      <c r="O26" s="8">
        <v>1</v>
      </c>
      <c r="P26" s="9">
        <v>7</v>
      </c>
      <c r="Q26" s="8">
        <v>88</v>
      </c>
      <c r="R26" s="8">
        <v>94</v>
      </c>
      <c r="S26" s="9" t="s">
        <v>58</v>
      </c>
      <c r="T26" s="25"/>
    </row>
    <row r="27" spans="1:20" ht="42" customHeight="1">
      <c r="A27" s="23">
        <v>43276</v>
      </c>
      <c r="B27" s="13">
        <v>9</v>
      </c>
      <c r="C27" s="12">
        <v>19</v>
      </c>
      <c r="D27" s="4" t="s">
        <v>313</v>
      </c>
      <c r="E27" s="10">
        <v>2.4</v>
      </c>
      <c r="F27" s="39">
        <v>2</v>
      </c>
      <c r="G27" s="41" t="s">
        <v>170</v>
      </c>
      <c r="H27" s="15">
        <v>19</v>
      </c>
      <c r="I27" s="4" t="s">
        <v>61</v>
      </c>
      <c r="J27" s="5" t="s">
        <v>54</v>
      </c>
      <c r="K27" s="6"/>
      <c r="L27" s="1">
        <v>1021</v>
      </c>
      <c r="M27" s="7" t="s">
        <v>314</v>
      </c>
      <c r="N27" s="8"/>
      <c r="O27" s="8">
        <v>5</v>
      </c>
      <c r="P27" s="9">
        <v>7</v>
      </c>
      <c r="Q27" s="8">
        <v>67</v>
      </c>
      <c r="R27" s="8">
        <v>69</v>
      </c>
      <c r="S27" s="9" t="s">
        <v>58</v>
      </c>
      <c r="T27" s="25"/>
    </row>
    <row r="28" spans="1:20" ht="42" customHeight="1">
      <c r="A28" s="23">
        <v>43277</v>
      </c>
      <c r="B28" s="13">
        <v>10</v>
      </c>
      <c r="C28" s="12">
        <v>20</v>
      </c>
      <c r="D28" s="4"/>
      <c r="E28" s="10">
        <v>0</v>
      </c>
      <c r="F28" s="39">
        <v>3</v>
      </c>
      <c r="G28" s="41" t="s">
        <v>74</v>
      </c>
      <c r="H28" s="15">
        <v>21</v>
      </c>
      <c r="I28" s="4" t="s">
        <v>54</v>
      </c>
      <c r="J28" s="5" t="s">
        <v>54</v>
      </c>
      <c r="K28" s="6"/>
      <c r="L28" s="1">
        <v>1022</v>
      </c>
      <c r="M28" s="7" t="s">
        <v>315</v>
      </c>
      <c r="N28" s="8"/>
      <c r="O28" s="8">
        <v>4.5</v>
      </c>
      <c r="P28" s="9">
        <v>9</v>
      </c>
      <c r="Q28" s="8">
        <v>71</v>
      </c>
      <c r="R28" s="8">
        <v>71</v>
      </c>
      <c r="S28" s="9"/>
      <c r="T28" s="25"/>
    </row>
    <row r="29" spans="1:20" ht="42" customHeight="1">
      <c r="A29" s="23">
        <v>43278</v>
      </c>
      <c r="B29" s="13">
        <v>8</v>
      </c>
      <c r="C29" s="12">
        <v>20</v>
      </c>
      <c r="D29" s="4"/>
      <c r="E29" s="10">
        <v>0</v>
      </c>
      <c r="F29" s="39">
        <v>3</v>
      </c>
      <c r="G29" s="41" t="s">
        <v>74</v>
      </c>
      <c r="H29" s="15">
        <v>29</v>
      </c>
      <c r="I29" s="4" t="s">
        <v>54</v>
      </c>
      <c r="J29" s="5" t="s">
        <v>54</v>
      </c>
      <c r="K29" s="6"/>
      <c r="L29" s="1">
        <v>1022</v>
      </c>
      <c r="M29" s="7" t="s">
        <v>316</v>
      </c>
      <c r="N29" s="8"/>
      <c r="O29" s="8">
        <v>8</v>
      </c>
      <c r="P29" s="9">
        <v>6</v>
      </c>
      <c r="Q29" s="8">
        <v>63</v>
      </c>
      <c r="R29" s="8">
        <v>48</v>
      </c>
      <c r="S29" s="9"/>
      <c r="T29" s="25"/>
    </row>
    <row r="30" spans="1:20" ht="42" customHeight="1">
      <c r="A30" s="23">
        <v>43279</v>
      </c>
      <c r="B30" s="13">
        <v>10</v>
      </c>
      <c r="C30" s="12">
        <v>20</v>
      </c>
      <c r="D30" s="4" t="s">
        <v>306</v>
      </c>
      <c r="E30" s="10">
        <v>1</v>
      </c>
      <c r="F30" s="39">
        <v>4</v>
      </c>
      <c r="G30" s="41" t="s">
        <v>74</v>
      </c>
      <c r="H30" s="15">
        <v>32</v>
      </c>
      <c r="I30" s="4" t="s">
        <v>54</v>
      </c>
      <c r="J30" s="5" t="s">
        <v>64</v>
      </c>
      <c r="K30" s="6"/>
      <c r="L30" s="1">
        <v>1023</v>
      </c>
      <c r="M30" s="7" t="s">
        <v>317</v>
      </c>
      <c r="N30" s="8"/>
      <c r="O30" s="8">
        <v>3</v>
      </c>
      <c r="P30" s="9">
        <v>8</v>
      </c>
      <c r="Q30" s="8">
        <v>78</v>
      </c>
      <c r="R30" s="8">
        <v>77</v>
      </c>
      <c r="S30" s="9" t="s">
        <v>58</v>
      </c>
      <c r="T30" s="25"/>
    </row>
    <row r="31" spans="1:20" ht="42" customHeight="1">
      <c r="A31" s="23">
        <v>43280</v>
      </c>
      <c r="B31" s="13">
        <v>13</v>
      </c>
      <c r="C31" s="12">
        <v>25</v>
      </c>
      <c r="D31" s="4"/>
      <c r="E31" s="10">
        <v>0</v>
      </c>
      <c r="F31" s="39">
        <v>3</v>
      </c>
      <c r="G31" s="41" t="s">
        <v>74</v>
      </c>
      <c r="H31" s="15">
        <v>21</v>
      </c>
      <c r="I31" s="4" t="s">
        <v>54</v>
      </c>
      <c r="J31" s="5" t="s">
        <v>80</v>
      </c>
      <c r="K31" s="6"/>
      <c r="L31" s="1">
        <v>1016</v>
      </c>
      <c r="M31" s="7" t="s">
        <v>318</v>
      </c>
      <c r="N31" s="8"/>
      <c r="O31" s="8">
        <v>13</v>
      </c>
      <c r="P31" s="9">
        <v>11</v>
      </c>
      <c r="Q31" s="8">
        <v>48</v>
      </c>
      <c r="R31" s="8">
        <v>16</v>
      </c>
      <c r="S31" s="9"/>
      <c r="T31" s="25"/>
    </row>
    <row r="32" spans="1:20" ht="42" customHeight="1">
      <c r="A32" s="23">
        <v>43281</v>
      </c>
      <c r="B32" s="13">
        <v>8</v>
      </c>
      <c r="C32" s="12">
        <v>19</v>
      </c>
      <c r="D32" s="4"/>
      <c r="E32" s="10">
        <v>0</v>
      </c>
      <c r="F32" s="39">
        <v>3</v>
      </c>
      <c r="G32" s="41" t="s">
        <v>74</v>
      </c>
      <c r="H32" s="15">
        <v>25</v>
      </c>
      <c r="I32" s="4" t="s">
        <v>54</v>
      </c>
      <c r="J32" s="5" t="s">
        <v>80</v>
      </c>
      <c r="K32" s="6"/>
      <c r="L32" s="1">
        <v>1016</v>
      </c>
      <c r="M32" s="7" t="s">
        <v>319</v>
      </c>
      <c r="N32" s="8"/>
      <c r="O32" s="8">
        <v>14</v>
      </c>
      <c r="P32" s="9">
        <v>8</v>
      </c>
      <c r="Q32" s="8">
        <v>42</v>
      </c>
      <c r="R32" s="8">
        <v>21</v>
      </c>
      <c r="S32" s="9"/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9" t="s">
        <v>22</v>
      </c>
      <c r="B100" s="69"/>
      <c r="C100" s="69"/>
      <c r="D100" s="16">
        <f>AVERAGE(B3:B33,C3:C33)</f>
        <v>16.083333333333332</v>
      </c>
      <c r="E100" s="69" t="s">
        <v>31</v>
      </c>
      <c r="F100" s="69"/>
      <c r="G100" s="69"/>
      <c r="H100" s="69"/>
      <c r="I100" s="17">
        <f>SUM(E3:E33)</f>
        <v>89.5</v>
      </c>
      <c r="J100" s="69" t="s">
        <v>38</v>
      </c>
      <c r="K100" s="69"/>
      <c r="L100" s="18">
        <f>SUM(O3:O33)</f>
        <v>176.5</v>
      </c>
    </row>
    <row r="101" spans="1:12" ht="30" customHeight="1">
      <c r="A101" s="69" t="s">
        <v>27</v>
      </c>
      <c r="B101" s="69"/>
      <c r="C101" s="69"/>
      <c r="D101" s="16">
        <f>AVERAGE(B3:B33)</f>
        <v>10.8</v>
      </c>
      <c r="E101" s="69" t="s">
        <v>32</v>
      </c>
      <c r="F101" s="69"/>
      <c r="G101" s="69"/>
      <c r="H101" s="69"/>
      <c r="I101" s="17">
        <f>AVERAGE(E3:E33)</f>
        <v>2.9833333333333334</v>
      </c>
      <c r="J101" s="69" t="s">
        <v>39</v>
      </c>
      <c r="K101" s="69"/>
      <c r="L101" s="18">
        <f>COUNTIF(R3:R33,"&lt;31")</f>
        <v>6</v>
      </c>
    </row>
    <row r="102" spans="1:12" ht="30" customHeight="1">
      <c r="A102" s="69" t="s">
        <v>28</v>
      </c>
      <c r="B102" s="69"/>
      <c r="C102" s="69"/>
      <c r="D102" s="16">
        <f>AVERAGE(C3:C33)</f>
        <v>21.366666666666667</v>
      </c>
      <c r="E102" s="69" t="s">
        <v>33</v>
      </c>
      <c r="F102" s="69"/>
      <c r="G102" s="69"/>
      <c r="H102" s="69"/>
      <c r="I102" s="17">
        <f>MAX(E3:E33)</f>
        <v>17.6</v>
      </c>
      <c r="J102" s="69" t="s">
        <v>41</v>
      </c>
      <c r="K102" s="69"/>
      <c r="L102" s="18">
        <f>COUNTIF(C3:C33,"&gt;19")</f>
        <v>21</v>
      </c>
    </row>
    <row r="103" spans="1:12" ht="30" customHeight="1">
      <c r="A103" s="69" t="s">
        <v>23</v>
      </c>
      <c r="B103" s="69"/>
      <c r="C103" s="69"/>
      <c r="D103" s="18">
        <f>MAX(B3:B33,C3:C33)</f>
        <v>27</v>
      </c>
      <c r="E103" s="69" t="s">
        <v>34</v>
      </c>
      <c r="F103" s="69"/>
      <c r="G103" s="69"/>
      <c r="H103" s="69"/>
      <c r="I103" s="18">
        <f>COUNTA(S3:S33)</f>
        <v>10</v>
      </c>
      <c r="J103" s="69" t="s">
        <v>37</v>
      </c>
      <c r="K103" s="69"/>
      <c r="L103" s="18">
        <f>COUNTA(N3:N33)</f>
        <v>4</v>
      </c>
    </row>
    <row r="104" spans="1:12" ht="30" customHeight="1">
      <c r="A104" s="69" t="s">
        <v>24</v>
      </c>
      <c r="B104" s="69"/>
      <c r="C104" s="69"/>
      <c r="D104" s="18">
        <f>MIN(B3:B33,C3:C33)</f>
        <v>7</v>
      </c>
      <c r="E104" s="69" t="s">
        <v>35</v>
      </c>
      <c r="F104" s="69"/>
      <c r="G104" s="69"/>
      <c r="H104" s="69"/>
      <c r="I104" s="18">
        <f>COUNTIF(S3:S33,"R")</f>
        <v>10</v>
      </c>
      <c r="J104" s="69" t="s">
        <v>45</v>
      </c>
      <c r="K104" s="69"/>
      <c r="L104" s="43">
        <f>AVERAGE(F3:F33)</f>
        <v>2.6666666666666665</v>
      </c>
    </row>
    <row r="105" spans="1:12" ht="30" customHeight="1">
      <c r="A105" s="69" t="s">
        <v>26</v>
      </c>
      <c r="B105" s="69"/>
      <c r="C105" s="69"/>
      <c r="D105" s="18">
        <f>MAX(B3:B33)</f>
        <v>14</v>
      </c>
      <c r="E105" s="69" t="s">
        <v>36</v>
      </c>
      <c r="F105" s="69"/>
      <c r="G105" s="69"/>
      <c r="H105" s="69"/>
      <c r="I105" s="18">
        <f>COUNTIF(S3:S33,"S")</f>
        <v>0</v>
      </c>
      <c r="J105" s="69" t="s">
        <v>46</v>
      </c>
      <c r="K105" s="69"/>
      <c r="L105" s="43">
        <f>AVERAGE(H3:H33)</f>
        <v>21.566666666666666</v>
      </c>
    </row>
    <row r="106" spans="1:12" ht="30" customHeight="1">
      <c r="A106" s="69" t="s">
        <v>25</v>
      </c>
      <c r="B106" s="69"/>
      <c r="C106" s="69"/>
      <c r="D106" s="18">
        <f>MIN(C3:C33)</f>
        <v>12</v>
      </c>
      <c r="E106" s="69" t="s">
        <v>50</v>
      </c>
      <c r="F106" s="69"/>
      <c r="G106" s="69"/>
      <c r="H106" s="69"/>
      <c r="I106" s="18">
        <f>COUNTIF(F3:F33,"&gt;5")</f>
        <v>0</v>
      </c>
      <c r="J106" s="69" t="s">
        <v>47</v>
      </c>
      <c r="K106" s="69"/>
      <c r="L106" s="19">
        <f>COUNTA(T3:T33)</f>
        <v>0</v>
      </c>
    </row>
    <row r="107" spans="1:12" ht="30" customHeight="1">
      <c r="A107" s="69" t="s">
        <v>29</v>
      </c>
      <c r="B107" s="69"/>
      <c r="C107" s="69"/>
      <c r="D107" s="18">
        <f>COUNTIF(B3:B33,"&lt;1")</f>
        <v>0</v>
      </c>
      <c r="E107" s="69" t="s">
        <v>42</v>
      </c>
      <c r="F107" s="69"/>
      <c r="G107" s="69"/>
      <c r="H107" s="69"/>
      <c r="I107" s="17">
        <f>MAX(H3:H33)</f>
        <v>42</v>
      </c>
      <c r="J107" s="69" t="s">
        <v>48</v>
      </c>
      <c r="K107" s="69"/>
      <c r="L107" s="19">
        <v>56.2</v>
      </c>
    </row>
    <row r="108" spans="1:12" ht="30" customHeight="1">
      <c r="A108" s="69" t="s">
        <v>30</v>
      </c>
      <c r="B108" s="69"/>
      <c r="C108" s="69"/>
      <c r="D108" s="18">
        <f>COUNTIF(C3:C33,"&lt;1")</f>
        <v>0</v>
      </c>
      <c r="E108" s="69" t="s">
        <v>43</v>
      </c>
      <c r="F108" s="69"/>
      <c r="G108" s="69"/>
      <c r="H108" s="69"/>
      <c r="I108" s="18">
        <f>MAX(L3:L33)</f>
        <v>1023</v>
      </c>
      <c r="J108" s="69" t="s">
        <v>49</v>
      </c>
      <c r="K108" s="69"/>
      <c r="L108" s="19"/>
    </row>
    <row r="109" spans="1:12" ht="30" customHeight="1">
      <c r="A109" s="69" t="s">
        <v>40</v>
      </c>
      <c r="B109" s="69"/>
      <c r="C109" s="69"/>
      <c r="D109" s="18">
        <f>MIN(P3:P33)</f>
        <v>6</v>
      </c>
      <c r="E109" s="69" t="s">
        <v>44</v>
      </c>
      <c r="F109" s="69"/>
      <c r="G109" s="69"/>
      <c r="H109" s="69"/>
      <c r="I109" s="18">
        <f>MIN(L3:L33)</f>
        <v>1006</v>
      </c>
      <c r="J109" s="69"/>
      <c r="K109" s="69"/>
      <c r="L109" s="19"/>
    </row>
  </sheetData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6"/>
      <c r="H1" s="67"/>
      <c r="I1" s="57" t="s">
        <v>1</v>
      </c>
      <c r="J1" s="58"/>
      <c r="K1" s="62" t="s">
        <v>8</v>
      </c>
      <c r="L1" s="60" t="s">
        <v>10</v>
      </c>
      <c r="M1" s="64" t="s">
        <v>2</v>
      </c>
      <c r="N1" s="52" t="s">
        <v>19</v>
      </c>
      <c r="O1" s="52" t="s">
        <v>20</v>
      </c>
      <c r="P1" s="54" t="s">
        <v>21</v>
      </c>
      <c r="Q1" s="52" t="s">
        <v>14</v>
      </c>
      <c r="R1" s="52" t="s">
        <v>51</v>
      </c>
      <c r="S1" s="54" t="s">
        <v>52</v>
      </c>
      <c r="T1" s="50" t="s">
        <v>53</v>
      </c>
    </row>
    <row r="2" spans="1:20" ht="42" customHeight="1">
      <c r="A2" s="22" t="s">
        <v>320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3"/>
      <c r="L2" s="61"/>
      <c r="M2" s="65"/>
      <c r="N2" s="68"/>
      <c r="O2" s="68"/>
      <c r="P2" s="59"/>
      <c r="Q2" s="56"/>
      <c r="R2" s="53"/>
      <c r="S2" s="55"/>
      <c r="T2" s="51"/>
    </row>
    <row r="3" spans="1:20" ht="42" customHeight="1">
      <c r="A3" s="23">
        <v>43282</v>
      </c>
      <c r="B3" s="13">
        <v>3</v>
      </c>
      <c r="C3" s="12">
        <v>18</v>
      </c>
      <c r="D3" s="4"/>
      <c r="E3" s="10">
        <v>0</v>
      </c>
      <c r="F3" s="39">
        <v>3</v>
      </c>
      <c r="G3" s="41" t="s">
        <v>74</v>
      </c>
      <c r="H3" s="15">
        <v>24</v>
      </c>
      <c r="I3" s="4" t="s">
        <v>83</v>
      </c>
      <c r="J3" s="5" t="s">
        <v>54</v>
      </c>
      <c r="K3" s="6"/>
      <c r="L3" s="1">
        <v>1017</v>
      </c>
      <c r="M3" s="7" t="s">
        <v>322</v>
      </c>
      <c r="N3" s="8"/>
      <c r="O3" s="8">
        <v>8</v>
      </c>
      <c r="P3" s="9">
        <v>1</v>
      </c>
      <c r="Q3" s="8">
        <v>50</v>
      </c>
      <c r="R3" s="20">
        <v>45</v>
      </c>
      <c r="S3" s="48"/>
      <c r="T3" s="24"/>
    </row>
    <row r="4" spans="1:20" ht="42" customHeight="1">
      <c r="A4" s="23">
        <v>43283</v>
      </c>
      <c r="B4" s="13">
        <v>3</v>
      </c>
      <c r="C4" s="12">
        <v>21</v>
      </c>
      <c r="D4" s="4"/>
      <c r="E4" s="10">
        <v>0</v>
      </c>
      <c r="F4" s="39">
        <v>2</v>
      </c>
      <c r="G4" s="41" t="s">
        <v>74</v>
      </c>
      <c r="H4" s="15">
        <v>18</v>
      </c>
      <c r="I4" s="4" t="s">
        <v>117</v>
      </c>
      <c r="J4" s="5" t="s">
        <v>80</v>
      </c>
      <c r="K4" s="6"/>
      <c r="L4" s="1">
        <v>1017</v>
      </c>
      <c r="M4" s="7" t="s">
        <v>323</v>
      </c>
      <c r="N4" s="8"/>
      <c r="O4" s="8">
        <v>14</v>
      </c>
      <c r="P4" s="9">
        <v>2</v>
      </c>
      <c r="Q4" s="8">
        <v>43</v>
      </c>
      <c r="R4" s="8">
        <v>42</v>
      </c>
      <c r="S4" s="9"/>
      <c r="T4" s="25"/>
    </row>
    <row r="5" spans="1:20" ht="42" customHeight="1">
      <c r="A5" s="23">
        <v>43284</v>
      </c>
      <c r="B5" s="13">
        <v>6</v>
      </c>
      <c r="C5" s="12">
        <v>24</v>
      </c>
      <c r="D5" s="4"/>
      <c r="E5" s="10">
        <v>0</v>
      </c>
      <c r="F5" s="39">
        <v>2</v>
      </c>
      <c r="G5" s="41" t="s">
        <v>170</v>
      </c>
      <c r="H5" s="15">
        <v>19</v>
      </c>
      <c r="I5" s="4" t="s">
        <v>117</v>
      </c>
      <c r="J5" s="5" t="s">
        <v>143</v>
      </c>
      <c r="K5" s="6"/>
      <c r="L5" s="1">
        <v>1016</v>
      </c>
      <c r="M5" s="7" t="s">
        <v>324</v>
      </c>
      <c r="N5" s="8"/>
      <c r="O5" s="8">
        <v>16</v>
      </c>
      <c r="P5" s="9">
        <v>5</v>
      </c>
      <c r="Q5" s="8">
        <v>38</v>
      </c>
      <c r="R5" s="8">
        <v>3</v>
      </c>
      <c r="S5" s="9"/>
      <c r="T5" s="25"/>
    </row>
    <row r="6" spans="1:20" ht="42" customHeight="1">
      <c r="A6" s="23">
        <v>43285</v>
      </c>
      <c r="B6" s="13">
        <v>8</v>
      </c>
      <c r="C6" s="12">
        <v>28</v>
      </c>
      <c r="D6" s="4"/>
      <c r="E6" s="10">
        <v>0</v>
      </c>
      <c r="F6" s="39">
        <v>2</v>
      </c>
      <c r="G6" s="41" t="s">
        <v>60</v>
      </c>
      <c r="H6" s="15">
        <v>17</v>
      </c>
      <c r="I6" s="4" t="s">
        <v>117</v>
      </c>
      <c r="J6" s="5" t="s">
        <v>143</v>
      </c>
      <c r="K6" s="6"/>
      <c r="L6" s="1">
        <v>1015</v>
      </c>
      <c r="M6" s="7" t="s">
        <v>325</v>
      </c>
      <c r="N6" s="8"/>
      <c r="O6" s="8">
        <v>15</v>
      </c>
      <c r="P6" s="9">
        <v>6</v>
      </c>
      <c r="Q6" s="8">
        <v>34</v>
      </c>
      <c r="R6" s="8">
        <v>8</v>
      </c>
      <c r="S6" s="9"/>
      <c r="T6" s="25"/>
    </row>
    <row r="7" spans="1:20" ht="42" customHeight="1">
      <c r="A7" s="23">
        <v>43286</v>
      </c>
      <c r="B7" s="13">
        <v>13</v>
      </c>
      <c r="C7" s="12">
        <v>30</v>
      </c>
      <c r="D7" s="4" t="s">
        <v>67</v>
      </c>
      <c r="E7" s="10">
        <v>0.2</v>
      </c>
      <c r="F7" s="39">
        <v>3</v>
      </c>
      <c r="G7" s="41" t="s">
        <v>82</v>
      </c>
      <c r="H7" s="15">
        <v>28</v>
      </c>
      <c r="I7" s="4" t="s">
        <v>83</v>
      </c>
      <c r="J7" s="5" t="s">
        <v>54</v>
      </c>
      <c r="K7" s="6"/>
      <c r="L7" s="1">
        <v>1008</v>
      </c>
      <c r="M7" s="7" t="s">
        <v>326</v>
      </c>
      <c r="N7" s="8"/>
      <c r="O7" s="8">
        <v>8</v>
      </c>
      <c r="P7" s="9">
        <v>11</v>
      </c>
      <c r="Q7" s="8">
        <v>45</v>
      </c>
      <c r="R7" s="8">
        <v>43</v>
      </c>
      <c r="S7" s="9"/>
      <c r="T7" s="25"/>
    </row>
    <row r="8" spans="1:20" ht="42" customHeight="1">
      <c r="A8" s="23">
        <v>43287</v>
      </c>
      <c r="B8" s="13">
        <v>14</v>
      </c>
      <c r="C8" s="12">
        <v>19</v>
      </c>
      <c r="D8" s="4"/>
      <c r="E8" s="10">
        <v>0</v>
      </c>
      <c r="F8" s="39">
        <v>3</v>
      </c>
      <c r="G8" s="41" t="s">
        <v>170</v>
      </c>
      <c r="H8" s="15">
        <v>25</v>
      </c>
      <c r="I8" s="4" t="s">
        <v>61</v>
      </c>
      <c r="J8" s="5" t="s">
        <v>64</v>
      </c>
      <c r="K8" s="6"/>
      <c r="L8" s="1">
        <v>1010</v>
      </c>
      <c r="M8" s="7" t="s">
        <v>327</v>
      </c>
      <c r="N8" s="8"/>
      <c r="O8" s="8">
        <v>1.5</v>
      </c>
      <c r="P8" s="9">
        <v>12</v>
      </c>
      <c r="Q8" s="8">
        <v>71</v>
      </c>
      <c r="R8" s="8">
        <v>89</v>
      </c>
      <c r="S8" s="9"/>
      <c r="T8" s="25"/>
    </row>
    <row r="9" spans="1:20" ht="42" customHeight="1">
      <c r="A9" s="23">
        <v>43288</v>
      </c>
      <c r="B9" s="13">
        <v>8</v>
      </c>
      <c r="C9" s="12">
        <v>22</v>
      </c>
      <c r="D9" s="4"/>
      <c r="E9" s="10">
        <v>0</v>
      </c>
      <c r="F9" s="39">
        <v>3</v>
      </c>
      <c r="G9" s="41" t="s">
        <v>82</v>
      </c>
      <c r="H9" s="15">
        <v>24</v>
      </c>
      <c r="I9" s="4" t="s">
        <v>83</v>
      </c>
      <c r="J9" s="5" t="s">
        <v>80</v>
      </c>
      <c r="K9" s="6"/>
      <c r="L9" s="1">
        <v>1019</v>
      </c>
      <c r="M9" s="7" t="s">
        <v>328</v>
      </c>
      <c r="N9" s="8"/>
      <c r="O9" s="8">
        <v>14</v>
      </c>
      <c r="P9" s="9">
        <v>6</v>
      </c>
      <c r="Q9" s="8">
        <v>43</v>
      </c>
      <c r="R9" s="8">
        <v>21</v>
      </c>
      <c r="S9" s="9"/>
      <c r="T9" s="25"/>
    </row>
    <row r="10" spans="1:20" ht="42" customHeight="1">
      <c r="A10" s="23">
        <v>43289</v>
      </c>
      <c r="B10" s="13">
        <v>10</v>
      </c>
      <c r="C10" s="12">
        <v>21</v>
      </c>
      <c r="D10" s="4"/>
      <c r="E10" s="10">
        <v>0</v>
      </c>
      <c r="F10" s="39">
        <v>3</v>
      </c>
      <c r="G10" s="41" t="s">
        <v>170</v>
      </c>
      <c r="H10" s="15">
        <v>21</v>
      </c>
      <c r="I10" s="4" t="s">
        <v>54</v>
      </c>
      <c r="J10" s="5" t="s">
        <v>54</v>
      </c>
      <c r="K10" s="6"/>
      <c r="L10" s="1">
        <v>1018</v>
      </c>
      <c r="M10" s="7" t="s">
        <v>316</v>
      </c>
      <c r="N10" s="8"/>
      <c r="O10" s="8">
        <v>8</v>
      </c>
      <c r="P10" s="9">
        <v>9</v>
      </c>
      <c r="Q10" s="8">
        <v>62</v>
      </c>
      <c r="R10" s="8">
        <v>59</v>
      </c>
      <c r="S10" s="9"/>
      <c r="T10" s="25"/>
    </row>
    <row r="11" spans="1:20" ht="42" customHeight="1">
      <c r="A11" s="23">
        <v>43290</v>
      </c>
      <c r="B11" s="13">
        <v>12</v>
      </c>
      <c r="C11" s="12">
        <v>23</v>
      </c>
      <c r="D11" s="4"/>
      <c r="E11" s="10">
        <v>0</v>
      </c>
      <c r="F11" s="39">
        <v>3</v>
      </c>
      <c r="G11" s="41" t="s">
        <v>170</v>
      </c>
      <c r="H11" s="15">
        <v>28</v>
      </c>
      <c r="I11" s="4" t="s">
        <v>54</v>
      </c>
      <c r="J11" s="5" t="s">
        <v>80</v>
      </c>
      <c r="K11" s="6"/>
      <c r="L11" s="1">
        <v>1019</v>
      </c>
      <c r="M11" s="7" t="s">
        <v>329</v>
      </c>
      <c r="N11" s="8"/>
      <c r="O11" s="8">
        <v>12</v>
      </c>
      <c r="P11" s="9">
        <v>11</v>
      </c>
      <c r="Q11" s="8">
        <v>45</v>
      </c>
      <c r="R11" s="8">
        <v>19</v>
      </c>
      <c r="S11" s="9"/>
      <c r="T11" s="25"/>
    </row>
    <row r="12" spans="1:20" ht="42" customHeight="1">
      <c r="A12" s="23">
        <v>43291</v>
      </c>
      <c r="B12" s="13">
        <v>9</v>
      </c>
      <c r="C12" s="12">
        <v>16</v>
      </c>
      <c r="D12" s="4" t="s">
        <v>330</v>
      </c>
      <c r="E12" s="10">
        <v>10.8</v>
      </c>
      <c r="F12" s="39">
        <v>2</v>
      </c>
      <c r="G12" s="41" t="s">
        <v>74</v>
      </c>
      <c r="H12" s="15">
        <v>17</v>
      </c>
      <c r="I12" s="4" t="s">
        <v>54</v>
      </c>
      <c r="J12" s="5" t="s">
        <v>64</v>
      </c>
      <c r="K12" s="6"/>
      <c r="L12" s="1">
        <v>1014</v>
      </c>
      <c r="M12" s="7" t="s">
        <v>331</v>
      </c>
      <c r="N12" s="8"/>
      <c r="O12" s="8">
        <v>1</v>
      </c>
      <c r="P12" s="9">
        <v>8</v>
      </c>
      <c r="Q12" s="8">
        <v>88</v>
      </c>
      <c r="R12" s="8">
        <v>95</v>
      </c>
      <c r="S12" s="9" t="s">
        <v>58</v>
      </c>
      <c r="T12" s="25"/>
    </row>
    <row r="13" spans="1:20" ht="42" customHeight="1">
      <c r="A13" s="23">
        <v>43292</v>
      </c>
      <c r="B13" s="13">
        <v>9</v>
      </c>
      <c r="C13" s="12">
        <v>19</v>
      </c>
      <c r="D13" s="4" t="s">
        <v>67</v>
      </c>
      <c r="E13" s="10">
        <v>0.3</v>
      </c>
      <c r="F13" s="39">
        <v>3</v>
      </c>
      <c r="G13" s="41" t="s">
        <v>82</v>
      </c>
      <c r="H13" s="15">
        <v>22</v>
      </c>
      <c r="I13" s="4" t="s">
        <v>54</v>
      </c>
      <c r="J13" s="5" t="s">
        <v>64</v>
      </c>
      <c r="K13" s="6"/>
      <c r="L13" s="1">
        <v>1014</v>
      </c>
      <c r="M13" s="7" t="s">
        <v>332</v>
      </c>
      <c r="N13" s="8" t="s">
        <v>66</v>
      </c>
      <c r="O13" s="8">
        <v>4</v>
      </c>
      <c r="P13" s="9">
        <v>7</v>
      </c>
      <c r="Q13" s="8">
        <v>67</v>
      </c>
      <c r="R13" s="8">
        <v>73</v>
      </c>
      <c r="S13" s="9" t="s">
        <v>58</v>
      </c>
      <c r="T13" s="25"/>
    </row>
    <row r="14" spans="1:20" ht="42" customHeight="1">
      <c r="A14" s="23">
        <v>43293</v>
      </c>
      <c r="B14" s="13">
        <v>9</v>
      </c>
      <c r="C14" s="12">
        <v>16</v>
      </c>
      <c r="D14" s="4" t="s">
        <v>330</v>
      </c>
      <c r="E14" s="10">
        <v>27.2</v>
      </c>
      <c r="F14" s="39">
        <v>3</v>
      </c>
      <c r="G14" s="41" t="s">
        <v>60</v>
      </c>
      <c r="H14" s="15">
        <v>26</v>
      </c>
      <c r="I14" s="4" t="s">
        <v>61</v>
      </c>
      <c r="J14" s="5" t="s">
        <v>61</v>
      </c>
      <c r="K14" s="6"/>
      <c r="L14" s="1">
        <v>1013</v>
      </c>
      <c r="M14" s="7" t="s">
        <v>333</v>
      </c>
      <c r="N14" s="8"/>
      <c r="O14" s="8"/>
      <c r="P14" s="9">
        <v>8</v>
      </c>
      <c r="Q14" s="8">
        <v>98</v>
      </c>
      <c r="R14" s="8">
        <v>98</v>
      </c>
      <c r="S14" s="9" t="s">
        <v>58</v>
      </c>
      <c r="T14" s="25"/>
    </row>
    <row r="15" spans="1:20" ht="42" customHeight="1">
      <c r="A15" s="23">
        <v>43294</v>
      </c>
      <c r="B15" s="13">
        <v>12</v>
      </c>
      <c r="C15" s="12">
        <v>24</v>
      </c>
      <c r="D15" s="4" t="s">
        <v>67</v>
      </c>
      <c r="E15" s="10">
        <v>0.2</v>
      </c>
      <c r="F15" s="39">
        <v>2</v>
      </c>
      <c r="G15" s="41" t="s">
        <v>170</v>
      </c>
      <c r="H15" s="15">
        <v>18</v>
      </c>
      <c r="I15" s="4" t="s">
        <v>54</v>
      </c>
      <c r="J15" s="5" t="s">
        <v>54</v>
      </c>
      <c r="K15" s="6"/>
      <c r="L15" s="1">
        <v>1018</v>
      </c>
      <c r="M15" s="7" t="s">
        <v>334</v>
      </c>
      <c r="N15" s="8"/>
      <c r="O15" s="8">
        <v>8</v>
      </c>
      <c r="P15" s="9">
        <v>11</v>
      </c>
      <c r="Q15" s="8">
        <v>69</v>
      </c>
      <c r="R15" s="8">
        <v>45</v>
      </c>
      <c r="S15" s="9"/>
      <c r="T15" s="25"/>
    </row>
    <row r="16" spans="1:20" ht="42" customHeight="1">
      <c r="A16" s="23">
        <v>43295</v>
      </c>
      <c r="B16" s="13">
        <v>11</v>
      </c>
      <c r="C16" s="12">
        <v>24</v>
      </c>
      <c r="D16" s="4"/>
      <c r="E16" s="10">
        <v>0</v>
      </c>
      <c r="F16" s="39">
        <v>3</v>
      </c>
      <c r="G16" s="41" t="s">
        <v>74</v>
      </c>
      <c r="H16" s="15">
        <v>21</v>
      </c>
      <c r="I16" s="4" t="s">
        <v>83</v>
      </c>
      <c r="J16" s="5" t="s">
        <v>80</v>
      </c>
      <c r="K16" s="6"/>
      <c r="L16" s="1">
        <v>1016</v>
      </c>
      <c r="M16" s="7" t="s">
        <v>335</v>
      </c>
      <c r="N16" s="8"/>
      <c r="O16" s="8">
        <v>13</v>
      </c>
      <c r="P16" s="9">
        <v>10</v>
      </c>
      <c r="Q16" s="8">
        <v>55</v>
      </c>
      <c r="R16" s="8">
        <v>15</v>
      </c>
      <c r="S16" s="9"/>
      <c r="T16" s="25"/>
    </row>
    <row r="17" spans="1:20" ht="42" customHeight="1">
      <c r="A17" s="23">
        <v>43296</v>
      </c>
      <c r="B17" s="13">
        <v>10</v>
      </c>
      <c r="C17" s="12">
        <v>25</v>
      </c>
      <c r="D17" s="4"/>
      <c r="E17" s="10">
        <v>0</v>
      </c>
      <c r="F17" s="39">
        <v>2</v>
      </c>
      <c r="G17" s="41" t="s">
        <v>74</v>
      </c>
      <c r="H17" s="15">
        <v>17</v>
      </c>
      <c r="I17" s="4" t="s">
        <v>83</v>
      </c>
      <c r="J17" s="5" t="s">
        <v>80</v>
      </c>
      <c r="K17" s="6"/>
      <c r="L17" s="1">
        <v>1017</v>
      </c>
      <c r="M17" s="7" t="s">
        <v>336</v>
      </c>
      <c r="N17" s="8"/>
      <c r="O17" s="8">
        <v>13</v>
      </c>
      <c r="P17" s="9">
        <v>9</v>
      </c>
      <c r="Q17" s="8">
        <v>45</v>
      </c>
      <c r="R17" s="8">
        <v>18</v>
      </c>
      <c r="S17" s="9"/>
      <c r="T17" s="25"/>
    </row>
    <row r="18" spans="1:20" ht="42" customHeight="1">
      <c r="A18" s="23">
        <v>43297</v>
      </c>
      <c r="B18" s="13">
        <v>13</v>
      </c>
      <c r="C18" s="12">
        <v>24</v>
      </c>
      <c r="D18" s="4"/>
      <c r="E18" s="47">
        <v>0</v>
      </c>
      <c r="F18" s="39">
        <v>2</v>
      </c>
      <c r="G18" s="41" t="s">
        <v>74</v>
      </c>
      <c r="H18" s="15">
        <v>15</v>
      </c>
      <c r="I18" s="4" t="s">
        <v>54</v>
      </c>
      <c r="J18" s="5" t="s">
        <v>54</v>
      </c>
      <c r="K18" s="6"/>
      <c r="L18" s="1">
        <v>1010</v>
      </c>
      <c r="M18" s="49" t="s">
        <v>337</v>
      </c>
      <c r="N18" s="8"/>
      <c r="O18" s="8">
        <v>7</v>
      </c>
      <c r="P18" s="9"/>
      <c r="Q18" s="8"/>
      <c r="R18" s="8">
        <v>45</v>
      </c>
      <c r="S18" s="9"/>
      <c r="T18" s="25"/>
    </row>
    <row r="19" spans="1:20" ht="42" customHeight="1">
      <c r="A19" s="23">
        <v>17</v>
      </c>
      <c r="B19" s="13">
        <v>12</v>
      </c>
      <c r="C19" s="12">
        <v>24</v>
      </c>
      <c r="D19" s="4"/>
      <c r="E19" s="10">
        <v>0</v>
      </c>
      <c r="F19" s="39">
        <v>3</v>
      </c>
      <c r="G19" s="41" t="s">
        <v>74</v>
      </c>
      <c r="H19" s="15">
        <v>25</v>
      </c>
      <c r="I19" s="4" t="s">
        <v>83</v>
      </c>
      <c r="J19" s="5" t="s">
        <v>80</v>
      </c>
      <c r="K19" s="6"/>
      <c r="L19" s="1">
        <v>1009</v>
      </c>
      <c r="M19" s="7"/>
      <c r="N19" s="8"/>
      <c r="O19" s="8">
        <v>10</v>
      </c>
      <c r="P19" s="9"/>
      <c r="Q19" s="8"/>
      <c r="R19" s="8">
        <v>25</v>
      </c>
      <c r="S19" s="9"/>
      <c r="T19" s="25"/>
    </row>
    <row r="20" spans="1:20" ht="42" customHeight="1">
      <c r="A20" s="23">
        <v>43299</v>
      </c>
      <c r="B20" s="13">
        <v>14</v>
      </c>
      <c r="C20" s="12">
        <v>23</v>
      </c>
      <c r="D20" s="4"/>
      <c r="E20" s="10">
        <v>0</v>
      </c>
      <c r="F20" s="39">
        <v>3</v>
      </c>
      <c r="G20" s="41" t="s">
        <v>74</v>
      </c>
      <c r="H20" s="15">
        <v>27</v>
      </c>
      <c r="I20" s="4" t="s">
        <v>83</v>
      </c>
      <c r="J20" s="5" t="s">
        <v>80</v>
      </c>
      <c r="K20" s="6"/>
      <c r="L20" s="1">
        <v>1014</v>
      </c>
      <c r="M20" s="7"/>
      <c r="N20" s="8"/>
      <c r="O20" s="8">
        <v>11</v>
      </c>
      <c r="P20" s="9"/>
      <c r="Q20" s="8"/>
      <c r="R20" s="8">
        <v>22</v>
      </c>
      <c r="S20" s="9"/>
      <c r="T20" s="25"/>
    </row>
    <row r="21" spans="1:20" ht="42" customHeight="1">
      <c r="A21" s="23">
        <v>43300</v>
      </c>
      <c r="B21" s="13">
        <v>12</v>
      </c>
      <c r="C21" s="12">
        <v>24</v>
      </c>
      <c r="D21" s="4"/>
      <c r="E21" s="10">
        <v>0</v>
      </c>
      <c r="F21" s="39">
        <v>2</v>
      </c>
      <c r="G21" s="41" t="s">
        <v>74</v>
      </c>
      <c r="H21" s="15">
        <v>17</v>
      </c>
      <c r="I21" s="4" t="s">
        <v>83</v>
      </c>
      <c r="J21" s="5" t="s">
        <v>54</v>
      </c>
      <c r="K21" s="6"/>
      <c r="L21" s="1">
        <v>1015</v>
      </c>
      <c r="M21" s="7"/>
      <c r="N21" s="8"/>
      <c r="O21" s="8">
        <v>9</v>
      </c>
      <c r="P21" s="9"/>
      <c r="Q21" s="8"/>
      <c r="R21" s="8">
        <v>36</v>
      </c>
      <c r="S21" s="9"/>
      <c r="T21" s="25"/>
    </row>
    <row r="22" spans="1:20" ht="42" customHeight="1">
      <c r="A22" s="23">
        <v>43301</v>
      </c>
      <c r="B22" s="13">
        <v>11</v>
      </c>
      <c r="C22" s="12">
        <v>26</v>
      </c>
      <c r="D22" s="4"/>
      <c r="E22" s="10">
        <v>0</v>
      </c>
      <c r="F22" s="39">
        <v>2</v>
      </c>
      <c r="G22" s="41" t="s">
        <v>74</v>
      </c>
      <c r="H22" s="15">
        <v>12</v>
      </c>
      <c r="I22" s="4" t="s">
        <v>83</v>
      </c>
      <c r="J22" s="5" t="s">
        <v>143</v>
      </c>
      <c r="K22" s="6"/>
      <c r="L22" s="1">
        <v>1011</v>
      </c>
      <c r="M22" s="7"/>
      <c r="N22" s="8"/>
      <c r="O22" s="8">
        <v>13</v>
      </c>
      <c r="P22" s="9"/>
      <c r="Q22" s="8"/>
      <c r="R22" s="8">
        <v>8</v>
      </c>
      <c r="S22" s="9"/>
      <c r="T22" s="25"/>
    </row>
    <row r="23" spans="1:20" ht="42" customHeight="1">
      <c r="A23" s="23">
        <v>43302</v>
      </c>
      <c r="B23" s="13">
        <v>11</v>
      </c>
      <c r="C23" s="12">
        <v>28</v>
      </c>
      <c r="D23" s="4"/>
      <c r="E23" s="10">
        <v>0</v>
      </c>
      <c r="F23" s="39">
        <v>2</v>
      </c>
      <c r="G23" s="41" t="s">
        <v>170</v>
      </c>
      <c r="H23" s="15">
        <v>17</v>
      </c>
      <c r="I23" s="4" t="s">
        <v>83</v>
      </c>
      <c r="J23" s="5" t="s">
        <v>54</v>
      </c>
      <c r="K23" s="6"/>
      <c r="L23" s="1">
        <v>1009</v>
      </c>
      <c r="M23" s="7"/>
      <c r="N23" s="8"/>
      <c r="O23" s="8">
        <v>6</v>
      </c>
      <c r="P23" s="9"/>
      <c r="Q23" s="8"/>
      <c r="R23" s="8">
        <v>58</v>
      </c>
      <c r="S23" s="9"/>
      <c r="T23" s="25"/>
    </row>
    <row r="24" spans="1:20" ht="42" customHeight="1">
      <c r="A24" s="23">
        <v>43303</v>
      </c>
      <c r="B24" s="13">
        <v>15</v>
      </c>
      <c r="C24" s="12">
        <v>24</v>
      </c>
      <c r="D24" s="4"/>
      <c r="E24" s="10">
        <v>0</v>
      </c>
      <c r="F24" s="39">
        <v>3</v>
      </c>
      <c r="G24" s="41" t="s">
        <v>74</v>
      </c>
      <c r="H24" s="15">
        <v>21</v>
      </c>
      <c r="I24" s="4" t="s">
        <v>54</v>
      </c>
      <c r="J24" s="5" t="s">
        <v>54</v>
      </c>
      <c r="K24" s="6"/>
      <c r="L24" s="1">
        <v>1012</v>
      </c>
      <c r="M24" s="7"/>
      <c r="N24" s="8"/>
      <c r="O24" s="8">
        <v>7</v>
      </c>
      <c r="P24" s="9"/>
      <c r="Q24" s="8"/>
      <c r="R24" s="8">
        <v>45</v>
      </c>
      <c r="S24" s="9"/>
      <c r="T24" s="25"/>
    </row>
    <row r="25" spans="1:20" ht="42" customHeight="1">
      <c r="A25" s="23">
        <v>43304</v>
      </c>
      <c r="B25" s="13">
        <v>15</v>
      </c>
      <c r="C25" s="12">
        <v>26</v>
      </c>
      <c r="D25" s="4"/>
      <c r="E25" s="10">
        <v>0</v>
      </c>
      <c r="F25" s="39">
        <v>2</v>
      </c>
      <c r="G25" s="41" t="s">
        <v>74</v>
      </c>
      <c r="H25" s="15">
        <v>18</v>
      </c>
      <c r="I25" s="4" t="s">
        <v>83</v>
      </c>
      <c r="J25" s="5" t="s">
        <v>80</v>
      </c>
      <c r="K25" s="6"/>
      <c r="L25" s="1">
        <v>1014</v>
      </c>
      <c r="M25" s="7"/>
      <c r="N25" s="8"/>
      <c r="O25" s="8">
        <v>11</v>
      </c>
      <c r="P25" s="9"/>
      <c r="Q25" s="8"/>
      <c r="R25" s="8">
        <v>26</v>
      </c>
      <c r="S25" s="9"/>
      <c r="T25" s="25"/>
    </row>
    <row r="26" spans="1:20" ht="42" customHeight="1">
      <c r="A26" s="23">
        <v>43305</v>
      </c>
      <c r="B26" s="13">
        <v>12</v>
      </c>
      <c r="C26" s="12">
        <v>27</v>
      </c>
      <c r="D26" s="4"/>
      <c r="E26" s="10">
        <v>0</v>
      </c>
      <c r="F26" s="39">
        <v>2</v>
      </c>
      <c r="G26" s="41" t="s">
        <v>74</v>
      </c>
      <c r="H26" s="15">
        <v>15</v>
      </c>
      <c r="I26" s="4" t="s">
        <v>83</v>
      </c>
      <c r="J26" s="5" t="s">
        <v>143</v>
      </c>
      <c r="K26" s="6"/>
      <c r="L26" s="1">
        <v>1015</v>
      </c>
      <c r="M26" s="7"/>
      <c r="N26" s="8"/>
      <c r="O26" s="8">
        <v>14</v>
      </c>
      <c r="P26" s="9"/>
      <c r="Q26" s="8"/>
      <c r="R26" s="8">
        <v>4</v>
      </c>
      <c r="S26" s="9"/>
      <c r="T26" s="25"/>
    </row>
    <row r="27" spans="1:20" ht="42" customHeight="1">
      <c r="A27" s="23">
        <v>43306</v>
      </c>
      <c r="B27" s="13">
        <v>13</v>
      </c>
      <c r="C27" s="12">
        <v>27</v>
      </c>
      <c r="D27" s="4"/>
      <c r="E27" s="10">
        <v>0</v>
      </c>
      <c r="F27" s="39">
        <v>3</v>
      </c>
      <c r="G27" s="41" t="s">
        <v>74</v>
      </c>
      <c r="H27" s="15">
        <v>22</v>
      </c>
      <c r="I27" s="4" t="s">
        <v>83</v>
      </c>
      <c r="J27" s="5" t="s">
        <v>80</v>
      </c>
      <c r="K27" s="6"/>
      <c r="L27" s="1">
        <v>1013</v>
      </c>
      <c r="M27" s="7"/>
      <c r="N27" s="8"/>
      <c r="O27" s="8">
        <v>10</v>
      </c>
      <c r="P27" s="9"/>
      <c r="Q27" s="8"/>
      <c r="R27" s="8">
        <v>24</v>
      </c>
      <c r="S27" s="9"/>
      <c r="T27" s="25"/>
    </row>
    <row r="28" spans="1:20" ht="42" customHeight="1">
      <c r="A28" s="23">
        <v>43307</v>
      </c>
      <c r="B28" s="13">
        <v>12</v>
      </c>
      <c r="C28" s="12">
        <v>28</v>
      </c>
      <c r="D28" s="4"/>
      <c r="E28" s="10">
        <v>0</v>
      </c>
      <c r="F28" s="39">
        <v>3</v>
      </c>
      <c r="G28" s="41" t="s">
        <v>74</v>
      </c>
      <c r="H28" s="15">
        <v>21</v>
      </c>
      <c r="I28" s="4" t="s">
        <v>83</v>
      </c>
      <c r="J28" s="5" t="s">
        <v>80</v>
      </c>
      <c r="K28" s="6"/>
      <c r="L28" s="1">
        <v>1014</v>
      </c>
      <c r="M28" s="7"/>
      <c r="N28" s="8"/>
      <c r="O28" s="8">
        <v>9</v>
      </c>
      <c r="P28" s="9"/>
      <c r="Q28" s="8"/>
      <c r="R28" s="8">
        <v>28</v>
      </c>
      <c r="S28" s="9"/>
      <c r="T28" s="25"/>
    </row>
    <row r="29" spans="1:20" ht="42" customHeight="1">
      <c r="A29" s="23">
        <v>43308</v>
      </c>
      <c r="B29" s="13">
        <v>13</v>
      </c>
      <c r="C29" s="12">
        <v>27</v>
      </c>
      <c r="D29" s="4"/>
      <c r="E29" s="10">
        <v>2.5</v>
      </c>
      <c r="F29" s="39">
        <v>2</v>
      </c>
      <c r="G29" s="41" t="s">
        <v>74</v>
      </c>
      <c r="H29" s="15">
        <v>19</v>
      </c>
      <c r="I29" s="4" t="s">
        <v>83</v>
      </c>
      <c r="J29" s="5" t="s">
        <v>54</v>
      </c>
      <c r="K29" s="6"/>
      <c r="L29" s="1">
        <v>1011</v>
      </c>
      <c r="M29" s="7" t="s">
        <v>338</v>
      </c>
      <c r="N29" s="8"/>
      <c r="O29" s="8">
        <v>6</v>
      </c>
      <c r="P29" s="9"/>
      <c r="Q29" s="8"/>
      <c r="R29" s="8">
        <v>57</v>
      </c>
      <c r="S29" s="9" t="s">
        <v>58</v>
      </c>
      <c r="T29" s="25"/>
    </row>
    <row r="30" spans="1:20" ht="42" customHeight="1">
      <c r="A30" s="23">
        <v>43309</v>
      </c>
      <c r="B30" s="13">
        <v>14</v>
      </c>
      <c r="C30" s="12">
        <v>28</v>
      </c>
      <c r="D30" s="4"/>
      <c r="E30" s="10">
        <v>6.2</v>
      </c>
      <c r="F30" s="39">
        <v>2</v>
      </c>
      <c r="G30" s="41" t="s">
        <v>60</v>
      </c>
      <c r="H30" s="15">
        <v>17</v>
      </c>
      <c r="I30" s="4" t="s">
        <v>83</v>
      </c>
      <c r="J30" s="5" t="s">
        <v>54</v>
      </c>
      <c r="K30" s="6"/>
      <c r="L30" s="1">
        <v>1006</v>
      </c>
      <c r="M30" s="7" t="s">
        <v>339</v>
      </c>
      <c r="N30" s="8" t="s">
        <v>66</v>
      </c>
      <c r="O30" s="8">
        <v>5</v>
      </c>
      <c r="P30" s="9"/>
      <c r="Q30" s="8"/>
      <c r="R30" s="8">
        <v>67</v>
      </c>
      <c r="S30" s="9" t="s">
        <v>58</v>
      </c>
      <c r="T30" s="25"/>
    </row>
    <row r="31" spans="1:20" ht="42" customHeight="1">
      <c r="A31" s="23">
        <v>43310</v>
      </c>
      <c r="B31" s="13">
        <v>15</v>
      </c>
      <c r="C31" s="12">
        <v>29</v>
      </c>
      <c r="D31" s="4"/>
      <c r="E31" s="10">
        <v>0</v>
      </c>
      <c r="F31" s="39">
        <v>2</v>
      </c>
      <c r="G31" s="41" t="s">
        <v>74</v>
      </c>
      <c r="H31" s="15">
        <v>13</v>
      </c>
      <c r="I31" s="4" t="s">
        <v>83</v>
      </c>
      <c r="J31" s="5" t="s">
        <v>80</v>
      </c>
      <c r="K31" s="6"/>
      <c r="L31" s="1">
        <v>1015</v>
      </c>
      <c r="M31" s="7"/>
      <c r="N31" s="8"/>
      <c r="O31" s="8">
        <v>10</v>
      </c>
      <c r="P31" s="9"/>
      <c r="Q31" s="8"/>
      <c r="R31" s="8">
        <v>22</v>
      </c>
      <c r="S31" s="9"/>
      <c r="T31" s="25"/>
    </row>
    <row r="32" spans="1:20" ht="42" customHeight="1">
      <c r="A32" s="23">
        <v>43311</v>
      </c>
      <c r="B32" s="13">
        <v>18</v>
      </c>
      <c r="C32" s="12">
        <v>31</v>
      </c>
      <c r="D32" s="4"/>
      <c r="E32" s="10">
        <v>0</v>
      </c>
      <c r="F32" s="39">
        <v>2</v>
      </c>
      <c r="G32" s="41" t="s">
        <v>57</v>
      </c>
      <c r="H32" s="15">
        <v>14</v>
      </c>
      <c r="I32" s="4" t="s">
        <v>83</v>
      </c>
      <c r="J32" s="5" t="s">
        <v>54</v>
      </c>
      <c r="K32" s="6"/>
      <c r="L32" s="1">
        <v>1014</v>
      </c>
      <c r="M32" s="7" t="s">
        <v>340</v>
      </c>
      <c r="N32" s="8"/>
      <c r="O32" s="8">
        <v>8</v>
      </c>
      <c r="P32" s="9"/>
      <c r="Q32" s="8"/>
      <c r="R32" s="8">
        <v>39</v>
      </c>
      <c r="S32" s="9"/>
      <c r="T32" s="25"/>
    </row>
    <row r="33" spans="1:20" ht="42" customHeight="1">
      <c r="A33" s="26">
        <v>43312</v>
      </c>
      <c r="B33" s="27">
        <v>18</v>
      </c>
      <c r="C33" s="28">
        <v>33</v>
      </c>
      <c r="D33" s="29"/>
      <c r="E33" s="30">
        <v>0</v>
      </c>
      <c r="F33" s="40">
        <v>2</v>
      </c>
      <c r="G33" s="42" t="s">
        <v>77</v>
      </c>
      <c r="H33" s="31">
        <v>12</v>
      </c>
      <c r="I33" s="29" t="s">
        <v>83</v>
      </c>
      <c r="J33" s="32" t="s">
        <v>80</v>
      </c>
      <c r="K33" s="33"/>
      <c r="L33" s="34">
        <v>1014</v>
      </c>
      <c r="M33" s="35" t="s">
        <v>342</v>
      </c>
      <c r="N33" s="36"/>
      <c r="O33" s="36">
        <v>10</v>
      </c>
      <c r="P33" s="37">
        <v>16</v>
      </c>
      <c r="Q33" s="36">
        <v>40</v>
      </c>
      <c r="R33" s="36">
        <v>29</v>
      </c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9" t="s">
        <v>22</v>
      </c>
      <c r="B100" s="69"/>
      <c r="C100" s="69"/>
      <c r="D100" s="16">
        <f>AVERAGE(B3:B33,C3:C33)</f>
        <v>17.967741935483872</v>
      </c>
      <c r="E100" s="69" t="s">
        <v>31</v>
      </c>
      <c r="F100" s="69"/>
      <c r="G100" s="69"/>
      <c r="H100" s="69"/>
      <c r="I100" s="17">
        <f>SUM(E3:E33)</f>
        <v>47.400000000000006</v>
      </c>
      <c r="J100" s="69" t="s">
        <v>38</v>
      </c>
      <c r="K100" s="69"/>
      <c r="L100" s="18">
        <f>SUM(O3:O33)</f>
        <v>281.5</v>
      </c>
    </row>
    <row r="101" spans="1:12" ht="30" customHeight="1">
      <c r="A101" s="69" t="s">
        <v>27</v>
      </c>
      <c r="B101" s="69"/>
      <c r="C101" s="69"/>
      <c r="D101" s="16">
        <f>AVERAGE(B3:B33)</f>
        <v>11.451612903225806</v>
      </c>
      <c r="E101" s="69" t="s">
        <v>32</v>
      </c>
      <c r="F101" s="69"/>
      <c r="G101" s="69"/>
      <c r="H101" s="69"/>
      <c r="I101" s="17">
        <f>AVERAGE(E3:E33)</f>
        <v>1.5290322580645164</v>
      </c>
      <c r="J101" s="69" t="s">
        <v>39</v>
      </c>
      <c r="K101" s="69"/>
      <c r="L101" s="18">
        <f>COUNTIF(R3:R33,"&lt;31")</f>
        <v>15</v>
      </c>
    </row>
    <row r="102" spans="1:12" ht="30" customHeight="1">
      <c r="A102" s="69" t="s">
        <v>28</v>
      </c>
      <c r="B102" s="69"/>
      <c r="C102" s="69"/>
      <c r="D102" s="16">
        <f>AVERAGE(C3:C33)</f>
        <v>24.483870967741936</v>
      </c>
      <c r="E102" s="69" t="s">
        <v>33</v>
      </c>
      <c r="F102" s="69"/>
      <c r="G102" s="69"/>
      <c r="H102" s="69"/>
      <c r="I102" s="17">
        <f>MAX(E3:E33)</f>
        <v>27.2</v>
      </c>
      <c r="J102" s="69" t="s">
        <v>41</v>
      </c>
      <c r="K102" s="69"/>
      <c r="L102" s="18">
        <f>COUNTIF(C3:C33,"&gt;19")</f>
        <v>26</v>
      </c>
    </row>
    <row r="103" spans="1:12" ht="30" customHeight="1">
      <c r="A103" s="69" t="s">
        <v>23</v>
      </c>
      <c r="B103" s="69"/>
      <c r="C103" s="69"/>
      <c r="D103" s="18">
        <f>MAX(B3:B33,C3:C33)</f>
        <v>33</v>
      </c>
      <c r="E103" s="69" t="s">
        <v>34</v>
      </c>
      <c r="F103" s="69"/>
      <c r="G103" s="69"/>
      <c r="H103" s="69"/>
      <c r="I103" s="18">
        <f>COUNTA(S3:S33)</f>
        <v>5</v>
      </c>
      <c r="J103" s="69" t="s">
        <v>37</v>
      </c>
      <c r="K103" s="69"/>
      <c r="L103" s="18">
        <f>COUNTA(N3:N33)</f>
        <v>2</v>
      </c>
    </row>
    <row r="104" spans="1:12" ht="30" customHeight="1">
      <c r="A104" s="69" t="s">
        <v>24</v>
      </c>
      <c r="B104" s="69"/>
      <c r="C104" s="69"/>
      <c r="D104" s="18">
        <f>MIN(B3:B33,C3:C33)</f>
        <v>3</v>
      </c>
      <c r="E104" s="69" t="s">
        <v>35</v>
      </c>
      <c r="F104" s="69"/>
      <c r="G104" s="69"/>
      <c r="H104" s="69"/>
      <c r="I104" s="18">
        <f>COUNTIF(S3:S33,"R")</f>
        <v>5</v>
      </c>
      <c r="J104" s="69" t="s">
        <v>45</v>
      </c>
      <c r="K104" s="69"/>
      <c r="L104" s="43">
        <f>AVERAGE(F3:F33)</f>
        <v>2.4516129032258065</v>
      </c>
    </row>
    <row r="105" spans="1:12" ht="30" customHeight="1">
      <c r="A105" s="69" t="s">
        <v>26</v>
      </c>
      <c r="B105" s="69"/>
      <c r="C105" s="69"/>
      <c r="D105" s="18">
        <f>MAX(B3:B33)</f>
        <v>18</v>
      </c>
      <c r="E105" s="69" t="s">
        <v>36</v>
      </c>
      <c r="F105" s="69"/>
      <c r="G105" s="69"/>
      <c r="H105" s="69"/>
      <c r="I105" s="18">
        <f>COUNTIF(S3:S33,"S")</f>
        <v>0</v>
      </c>
      <c r="J105" s="69" t="s">
        <v>46</v>
      </c>
      <c r="K105" s="69"/>
      <c r="L105" s="43">
        <f>AVERAGE(H3:H33)</f>
        <v>19.677419354838708</v>
      </c>
    </row>
    <row r="106" spans="1:12" ht="30" customHeight="1">
      <c r="A106" s="69" t="s">
        <v>25</v>
      </c>
      <c r="B106" s="69"/>
      <c r="C106" s="69"/>
      <c r="D106" s="18">
        <f>MIN(C3:C33)</f>
        <v>16</v>
      </c>
      <c r="E106" s="69" t="s">
        <v>50</v>
      </c>
      <c r="F106" s="69"/>
      <c r="G106" s="69"/>
      <c r="H106" s="69"/>
      <c r="I106" s="18">
        <f>COUNTIF(F3:F33,"&gt;5")</f>
        <v>0</v>
      </c>
      <c r="J106" s="69" t="s">
        <v>47</v>
      </c>
      <c r="K106" s="69"/>
      <c r="L106" s="19">
        <f>COUNTA(T3:T33)</f>
        <v>0</v>
      </c>
    </row>
    <row r="107" spans="1:12" ht="30" customHeight="1">
      <c r="A107" s="69" t="s">
        <v>29</v>
      </c>
      <c r="B107" s="69"/>
      <c r="C107" s="69"/>
      <c r="D107" s="18">
        <f>COUNTIF(B3:B33,"&lt;1")</f>
        <v>0</v>
      </c>
      <c r="E107" s="69" t="s">
        <v>42</v>
      </c>
      <c r="F107" s="69"/>
      <c r="G107" s="69"/>
      <c r="H107" s="69"/>
      <c r="I107" s="17">
        <f>MAX(H3:H33)</f>
        <v>28</v>
      </c>
      <c r="J107" s="69" t="s">
        <v>48</v>
      </c>
      <c r="K107" s="69"/>
      <c r="L107" s="19">
        <v>56.2</v>
      </c>
    </row>
    <row r="108" spans="1:12" ht="30" customHeight="1">
      <c r="A108" s="69" t="s">
        <v>30</v>
      </c>
      <c r="B108" s="69"/>
      <c r="C108" s="69"/>
      <c r="D108" s="18">
        <f>COUNTIF(C3:C33,"&lt;1")</f>
        <v>0</v>
      </c>
      <c r="E108" s="69" t="s">
        <v>43</v>
      </c>
      <c r="F108" s="69"/>
      <c r="G108" s="69"/>
      <c r="H108" s="69"/>
      <c r="I108" s="18">
        <f>MAX(L3:L33)</f>
        <v>1019</v>
      </c>
      <c r="J108" s="69" t="s">
        <v>49</v>
      </c>
      <c r="K108" s="69"/>
      <c r="L108" s="19"/>
    </row>
    <row r="109" spans="1:12" ht="30" customHeight="1">
      <c r="A109" s="69" t="s">
        <v>40</v>
      </c>
      <c r="B109" s="69"/>
      <c r="C109" s="69"/>
      <c r="D109" s="18">
        <f>MIN(P3:P33)</f>
        <v>1</v>
      </c>
      <c r="E109" s="69" t="s">
        <v>44</v>
      </c>
      <c r="F109" s="69"/>
      <c r="G109" s="69"/>
      <c r="H109" s="69"/>
      <c r="I109" s="18">
        <f>MIN(L3:L33)</f>
        <v>1006</v>
      </c>
      <c r="J109" s="69"/>
      <c r="K109" s="69"/>
      <c r="L109" s="19"/>
    </row>
  </sheetData>
  <sheetProtection password="CF17" sheet="1" objects="1" scenarios="1"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4" sqref="M14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6"/>
      <c r="H1" s="67"/>
      <c r="I1" s="57" t="s">
        <v>1</v>
      </c>
      <c r="J1" s="58"/>
      <c r="K1" s="62" t="s">
        <v>8</v>
      </c>
      <c r="L1" s="60" t="s">
        <v>10</v>
      </c>
      <c r="M1" s="64" t="s">
        <v>2</v>
      </c>
      <c r="N1" s="52" t="s">
        <v>19</v>
      </c>
      <c r="O1" s="52" t="s">
        <v>20</v>
      </c>
      <c r="P1" s="54" t="s">
        <v>21</v>
      </c>
      <c r="Q1" s="52" t="s">
        <v>14</v>
      </c>
      <c r="R1" s="52" t="s">
        <v>51</v>
      </c>
      <c r="S1" s="54" t="s">
        <v>52</v>
      </c>
      <c r="T1" s="50" t="s">
        <v>53</v>
      </c>
    </row>
    <row r="2" spans="1:20" ht="42" customHeight="1">
      <c r="A2" s="22" t="s">
        <v>341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3"/>
      <c r="L2" s="61"/>
      <c r="M2" s="65"/>
      <c r="N2" s="68"/>
      <c r="O2" s="68"/>
      <c r="P2" s="59"/>
      <c r="Q2" s="56"/>
      <c r="R2" s="53"/>
      <c r="S2" s="55"/>
      <c r="T2" s="51"/>
    </row>
    <row r="3" spans="1:20" ht="42" customHeight="1">
      <c r="A3" s="23">
        <v>43313</v>
      </c>
      <c r="B3" s="13">
        <v>18</v>
      </c>
      <c r="C3" s="12">
        <v>32</v>
      </c>
      <c r="D3" s="4"/>
      <c r="E3" s="10">
        <v>0</v>
      </c>
      <c r="F3" s="39">
        <v>3</v>
      </c>
      <c r="G3" s="41" t="s">
        <v>74</v>
      </c>
      <c r="H3" s="15">
        <v>22</v>
      </c>
      <c r="I3" s="4" t="s">
        <v>83</v>
      </c>
      <c r="J3" s="5" t="s">
        <v>80</v>
      </c>
      <c r="K3" s="6"/>
      <c r="L3" s="1">
        <v>1016</v>
      </c>
      <c r="M3" s="7" t="s">
        <v>343</v>
      </c>
      <c r="N3" s="8"/>
      <c r="O3" s="8">
        <v>14.5</v>
      </c>
      <c r="P3" s="9">
        <v>16</v>
      </c>
      <c r="Q3" s="8">
        <v>40</v>
      </c>
      <c r="R3" s="20">
        <v>12</v>
      </c>
      <c r="S3" s="48"/>
      <c r="T3" s="24"/>
    </row>
    <row r="4" spans="1:20" ht="42" customHeight="1">
      <c r="A4" s="23">
        <v>43314</v>
      </c>
      <c r="B4" s="13">
        <v>17</v>
      </c>
      <c r="C4" s="12">
        <v>30</v>
      </c>
      <c r="D4" s="4"/>
      <c r="E4" s="10">
        <v>0</v>
      </c>
      <c r="F4" s="39">
        <v>3</v>
      </c>
      <c r="G4" s="41" t="s">
        <v>74</v>
      </c>
      <c r="H4" s="15">
        <v>29</v>
      </c>
      <c r="I4" s="4" t="s">
        <v>83</v>
      </c>
      <c r="J4" s="5" t="s">
        <v>54</v>
      </c>
      <c r="K4" s="6"/>
      <c r="L4" s="1">
        <v>1020</v>
      </c>
      <c r="M4" s="7" t="s">
        <v>344</v>
      </c>
      <c r="N4" s="8"/>
      <c r="O4" s="8">
        <v>9</v>
      </c>
      <c r="P4" s="9">
        <v>15</v>
      </c>
      <c r="Q4" s="8">
        <v>46</v>
      </c>
      <c r="R4" s="8">
        <v>35</v>
      </c>
      <c r="S4" s="9"/>
      <c r="T4" s="25"/>
    </row>
    <row r="5" spans="1:20" ht="42" customHeight="1">
      <c r="A5" s="23">
        <v>43315</v>
      </c>
      <c r="B5" s="13">
        <v>16</v>
      </c>
      <c r="C5" s="12">
        <v>29</v>
      </c>
      <c r="D5" s="4"/>
      <c r="E5" s="10">
        <v>0</v>
      </c>
      <c r="F5" s="39">
        <v>2</v>
      </c>
      <c r="G5" s="41" t="s">
        <v>119</v>
      </c>
      <c r="H5" s="15">
        <v>18</v>
      </c>
      <c r="I5" s="4" t="s">
        <v>83</v>
      </c>
      <c r="J5" s="5" t="s">
        <v>80</v>
      </c>
      <c r="K5" s="6"/>
      <c r="L5" s="1">
        <v>1021</v>
      </c>
      <c r="M5" s="7" t="s">
        <v>345</v>
      </c>
      <c r="N5" s="8"/>
      <c r="O5" s="8">
        <v>11.5</v>
      </c>
      <c r="P5" s="9">
        <v>14</v>
      </c>
      <c r="Q5" s="8">
        <v>48</v>
      </c>
      <c r="R5" s="8">
        <v>28</v>
      </c>
      <c r="S5" s="9"/>
      <c r="T5" s="25"/>
    </row>
    <row r="6" spans="1:20" ht="42" customHeight="1">
      <c r="A6" s="23">
        <v>43316</v>
      </c>
      <c r="B6" s="13">
        <v>17</v>
      </c>
      <c r="C6" s="12">
        <v>29</v>
      </c>
      <c r="D6" s="4" t="s">
        <v>346</v>
      </c>
      <c r="E6" s="10">
        <v>26.5</v>
      </c>
      <c r="F6" s="39">
        <v>3</v>
      </c>
      <c r="G6" s="41" t="s">
        <v>60</v>
      </c>
      <c r="H6" s="15">
        <v>28</v>
      </c>
      <c r="I6" s="4" t="s">
        <v>83</v>
      </c>
      <c r="J6" s="5" t="s">
        <v>54</v>
      </c>
      <c r="K6" s="6"/>
      <c r="L6" s="1">
        <v>1013</v>
      </c>
      <c r="M6" s="7" t="s">
        <v>348</v>
      </c>
      <c r="N6" s="8" t="s">
        <v>66</v>
      </c>
      <c r="O6" s="8">
        <v>6</v>
      </c>
      <c r="P6" s="9">
        <v>15</v>
      </c>
      <c r="Q6" s="8">
        <v>71</v>
      </c>
      <c r="R6" s="8">
        <v>65</v>
      </c>
      <c r="S6" s="9" t="s">
        <v>58</v>
      </c>
      <c r="T6" s="25"/>
    </row>
    <row r="7" spans="1:20" ht="42" customHeight="1">
      <c r="A7" s="23">
        <v>43317</v>
      </c>
      <c r="B7" s="13">
        <v>17</v>
      </c>
      <c r="C7" s="12">
        <v>24</v>
      </c>
      <c r="D7" s="4" t="s">
        <v>347</v>
      </c>
      <c r="E7" s="10">
        <v>0.9</v>
      </c>
      <c r="F7" s="39">
        <v>3</v>
      </c>
      <c r="G7" s="41" t="s">
        <v>74</v>
      </c>
      <c r="H7" s="15">
        <v>23</v>
      </c>
      <c r="I7" s="4" t="s">
        <v>54</v>
      </c>
      <c r="J7" s="5" t="s">
        <v>54</v>
      </c>
      <c r="K7" s="6"/>
      <c r="L7" s="1">
        <v>1018</v>
      </c>
      <c r="M7" s="7" t="s">
        <v>349</v>
      </c>
      <c r="N7" s="8"/>
      <c r="O7" s="8">
        <v>7.5</v>
      </c>
      <c r="P7" s="9">
        <v>16</v>
      </c>
      <c r="Q7" s="8">
        <v>63</v>
      </c>
      <c r="R7" s="8">
        <v>48</v>
      </c>
      <c r="S7" s="9" t="s">
        <v>58</v>
      </c>
      <c r="T7" s="25"/>
    </row>
    <row r="8" spans="1:20" ht="42" customHeight="1">
      <c r="A8" s="23">
        <v>43318</v>
      </c>
      <c r="B8" s="13">
        <v>9</v>
      </c>
      <c r="C8" s="12">
        <v>29</v>
      </c>
      <c r="D8" s="4"/>
      <c r="E8" s="10">
        <v>0</v>
      </c>
      <c r="F8" s="39">
        <v>2</v>
      </c>
      <c r="G8" s="41" t="s">
        <v>119</v>
      </c>
      <c r="H8" s="15">
        <v>18</v>
      </c>
      <c r="I8" s="4" t="s">
        <v>83</v>
      </c>
      <c r="J8" s="5" t="s">
        <v>143</v>
      </c>
      <c r="K8" s="6"/>
      <c r="L8" s="1">
        <v>1019</v>
      </c>
      <c r="M8" s="7" t="s">
        <v>350</v>
      </c>
      <c r="N8" s="8"/>
      <c r="O8" s="8">
        <v>14</v>
      </c>
      <c r="P8" s="9">
        <v>7</v>
      </c>
      <c r="Q8" s="8">
        <v>35</v>
      </c>
      <c r="R8" s="8">
        <v>3</v>
      </c>
      <c r="S8" s="9"/>
      <c r="T8" s="25"/>
    </row>
    <row r="9" spans="1:20" ht="42" customHeight="1">
      <c r="A9" s="23">
        <v>43319</v>
      </c>
      <c r="B9" s="13">
        <v>14</v>
      </c>
      <c r="C9" s="12">
        <v>31</v>
      </c>
      <c r="D9" s="4"/>
      <c r="E9" s="10">
        <v>0</v>
      </c>
      <c r="F9" s="39">
        <v>3</v>
      </c>
      <c r="G9" s="41" t="s">
        <v>77</v>
      </c>
      <c r="H9" s="15">
        <v>26</v>
      </c>
      <c r="I9" s="4" t="s">
        <v>83</v>
      </c>
      <c r="J9" s="5" t="s">
        <v>80</v>
      </c>
      <c r="K9" s="6"/>
      <c r="L9" s="1">
        <v>1013</v>
      </c>
      <c r="M9" s="7" t="s">
        <v>351</v>
      </c>
      <c r="N9" s="8"/>
      <c r="O9" s="8">
        <v>12</v>
      </c>
      <c r="P9" s="9">
        <v>12</v>
      </c>
      <c r="Q9" s="8">
        <v>33</v>
      </c>
      <c r="R9" s="8">
        <v>22</v>
      </c>
      <c r="S9" s="9"/>
      <c r="T9" s="25"/>
    </row>
    <row r="10" spans="1:20" ht="42" customHeight="1">
      <c r="A10" s="23">
        <v>43320</v>
      </c>
      <c r="B10" s="13">
        <v>15</v>
      </c>
      <c r="C10" s="12">
        <v>32</v>
      </c>
      <c r="D10" s="4" t="s">
        <v>256</v>
      </c>
      <c r="E10" s="10">
        <v>0.4</v>
      </c>
      <c r="F10" s="39">
        <v>3</v>
      </c>
      <c r="G10" s="41" t="s">
        <v>57</v>
      </c>
      <c r="H10" s="15">
        <v>27</v>
      </c>
      <c r="I10" s="4" t="s">
        <v>83</v>
      </c>
      <c r="J10" s="5" t="s">
        <v>54</v>
      </c>
      <c r="K10" s="6"/>
      <c r="L10" s="1">
        <v>1009</v>
      </c>
      <c r="M10" s="7" t="s">
        <v>352</v>
      </c>
      <c r="N10" s="8"/>
      <c r="O10" s="8">
        <v>7</v>
      </c>
      <c r="P10" s="9">
        <v>14</v>
      </c>
      <c r="Q10" s="8">
        <v>39</v>
      </c>
      <c r="R10" s="8">
        <v>53</v>
      </c>
      <c r="S10" s="9"/>
      <c r="T10" s="25"/>
    </row>
    <row r="11" spans="1:20" ht="42" customHeight="1">
      <c r="A11" s="23">
        <v>43321</v>
      </c>
      <c r="B11" s="13">
        <v>16</v>
      </c>
      <c r="C11" s="12">
        <v>31</v>
      </c>
      <c r="D11" s="4"/>
      <c r="E11" s="10">
        <v>0</v>
      </c>
      <c r="F11" s="39">
        <v>4</v>
      </c>
      <c r="G11" s="41" t="s">
        <v>57</v>
      </c>
      <c r="H11" s="15">
        <v>33</v>
      </c>
      <c r="I11" s="4" t="s">
        <v>83</v>
      </c>
      <c r="J11" s="5" t="s">
        <v>80</v>
      </c>
      <c r="K11" s="6"/>
      <c r="L11" s="1">
        <v>1007</v>
      </c>
      <c r="M11" s="7" t="s">
        <v>353</v>
      </c>
      <c r="N11" s="8"/>
      <c r="O11" s="8">
        <v>11</v>
      </c>
      <c r="P11" s="9">
        <v>14</v>
      </c>
      <c r="Q11" s="8">
        <v>45</v>
      </c>
      <c r="R11" s="8">
        <v>29</v>
      </c>
      <c r="S11" s="9"/>
      <c r="T11" s="25"/>
    </row>
    <row r="12" spans="1:20" ht="42" customHeight="1">
      <c r="A12" s="23">
        <v>43322</v>
      </c>
      <c r="B12" s="13">
        <v>16</v>
      </c>
      <c r="C12" s="12">
        <v>21</v>
      </c>
      <c r="D12" s="4" t="s">
        <v>354</v>
      </c>
      <c r="E12" s="10">
        <v>1</v>
      </c>
      <c r="F12" s="39">
        <v>3</v>
      </c>
      <c r="G12" s="41" t="s">
        <v>60</v>
      </c>
      <c r="H12" s="15">
        <v>22</v>
      </c>
      <c r="I12" s="4" t="s">
        <v>54</v>
      </c>
      <c r="J12" s="5" t="s">
        <v>64</v>
      </c>
      <c r="K12" s="6"/>
      <c r="L12" s="1">
        <v>1020</v>
      </c>
      <c r="M12" s="7" t="s">
        <v>355</v>
      </c>
      <c r="N12" s="8"/>
      <c r="O12" s="8">
        <v>1</v>
      </c>
      <c r="P12" s="9">
        <v>13</v>
      </c>
      <c r="Q12" s="8">
        <v>67</v>
      </c>
      <c r="R12" s="8">
        <v>92</v>
      </c>
      <c r="S12" s="9" t="s">
        <v>58</v>
      </c>
      <c r="T12" s="25"/>
    </row>
    <row r="13" spans="1:20" ht="42" customHeight="1">
      <c r="A13" s="23">
        <v>43323</v>
      </c>
      <c r="B13" s="13">
        <v>11</v>
      </c>
      <c r="C13" s="12">
        <v>22</v>
      </c>
      <c r="D13" s="4"/>
      <c r="E13" s="10">
        <v>0</v>
      </c>
      <c r="F13" s="39">
        <v>3</v>
      </c>
      <c r="G13" s="41" t="s">
        <v>82</v>
      </c>
      <c r="H13" s="15">
        <v>28</v>
      </c>
      <c r="I13" s="4" t="s">
        <v>54</v>
      </c>
      <c r="J13" s="5" t="s">
        <v>54</v>
      </c>
      <c r="K13" s="6"/>
      <c r="L13" s="1">
        <v>1021</v>
      </c>
      <c r="M13" s="7" t="s">
        <v>356</v>
      </c>
      <c r="N13" s="8"/>
      <c r="O13" s="8">
        <v>6.5</v>
      </c>
      <c r="P13" s="9">
        <v>9</v>
      </c>
      <c r="Q13" s="8">
        <v>45</v>
      </c>
      <c r="R13" s="8">
        <v>55</v>
      </c>
      <c r="S13" s="9"/>
      <c r="T13" s="25"/>
    </row>
    <row r="14" spans="1:20" ht="42" customHeight="1">
      <c r="A14" s="23">
        <v>43324</v>
      </c>
      <c r="B14" s="13">
        <v>7</v>
      </c>
      <c r="C14" s="12">
        <v>25</v>
      </c>
      <c r="D14" s="4"/>
      <c r="E14" s="10">
        <v>0</v>
      </c>
      <c r="F14" s="39">
        <v>3</v>
      </c>
      <c r="G14" s="41" t="s">
        <v>57</v>
      </c>
      <c r="H14" s="15">
        <v>23</v>
      </c>
      <c r="I14" s="4" t="s">
        <v>83</v>
      </c>
      <c r="J14" s="5" t="s">
        <v>80</v>
      </c>
      <c r="K14" s="6"/>
      <c r="L14" s="1">
        <v>1017</v>
      </c>
      <c r="M14" s="7" t="s">
        <v>385</v>
      </c>
      <c r="N14" s="8"/>
      <c r="O14" s="8">
        <v>11</v>
      </c>
      <c r="P14" s="9">
        <v>5</v>
      </c>
      <c r="Q14" s="8">
        <v>41</v>
      </c>
      <c r="R14" s="8">
        <v>17</v>
      </c>
      <c r="S14" s="9"/>
      <c r="T14" s="25"/>
    </row>
    <row r="15" spans="1:20" ht="42" customHeight="1">
      <c r="A15" s="23">
        <v>43325</v>
      </c>
      <c r="B15" s="13">
        <v>12</v>
      </c>
      <c r="C15" s="12">
        <v>29</v>
      </c>
      <c r="D15" s="4" t="s">
        <v>357</v>
      </c>
      <c r="E15" s="10">
        <v>2.2</v>
      </c>
      <c r="F15" s="39">
        <v>4</v>
      </c>
      <c r="G15" s="41" t="s">
        <v>82</v>
      </c>
      <c r="H15" s="15">
        <v>39</v>
      </c>
      <c r="I15" s="4" t="s">
        <v>83</v>
      </c>
      <c r="J15" s="5" t="s">
        <v>54</v>
      </c>
      <c r="K15" s="6"/>
      <c r="L15" s="1">
        <v>1005</v>
      </c>
      <c r="M15" s="7" t="s">
        <v>358</v>
      </c>
      <c r="N15" s="8"/>
      <c r="O15" s="8">
        <v>7</v>
      </c>
      <c r="P15" s="9">
        <v>11</v>
      </c>
      <c r="Q15" s="8">
        <v>62</v>
      </c>
      <c r="R15" s="8">
        <v>53</v>
      </c>
      <c r="S15" s="9" t="s">
        <v>58</v>
      </c>
      <c r="T15" s="25"/>
    </row>
    <row r="16" spans="1:20" ht="42" customHeight="1">
      <c r="A16" s="23">
        <v>43326</v>
      </c>
      <c r="B16" s="13">
        <v>14</v>
      </c>
      <c r="C16" s="12">
        <v>22</v>
      </c>
      <c r="D16" s="4"/>
      <c r="E16" s="10">
        <v>0</v>
      </c>
      <c r="F16" s="39">
        <v>4</v>
      </c>
      <c r="G16" s="41" t="s">
        <v>82</v>
      </c>
      <c r="H16" s="15">
        <v>32</v>
      </c>
      <c r="I16" s="4" t="s">
        <v>54</v>
      </c>
      <c r="J16" s="5" t="s">
        <v>54</v>
      </c>
      <c r="K16" s="6"/>
      <c r="L16" s="1">
        <v>1012</v>
      </c>
      <c r="M16" s="7" t="s">
        <v>359</v>
      </c>
      <c r="N16" s="8"/>
      <c r="O16" s="8">
        <v>5</v>
      </c>
      <c r="P16" s="9">
        <v>12</v>
      </c>
      <c r="Q16" s="8">
        <v>58</v>
      </c>
      <c r="R16" s="8">
        <v>65</v>
      </c>
      <c r="S16" s="9"/>
      <c r="T16" s="25"/>
    </row>
    <row r="17" spans="1:20" ht="42" customHeight="1">
      <c r="A17" s="23">
        <v>43327</v>
      </c>
      <c r="B17" s="13">
        <v>12</v>
      </c>
      <c r="C17" s="12">
        <v>23</v>
      </c>
      <c r="D17" s="4"/>
      <c r="E17" s="10">
        <v>0</v>
      </c>
      <c r="F17" s="39">
        <v>3</v>
      </c>
      <c r="G17" s="41" t="s">
        <v>82</v>
      </c>
      <c r="H17" s="15">
        <v>24</v>
      </c>
      <c r="I17" s="4" t="s">
        <v>54</v>
      </c>
      <c r="J17" s="5" t="s">
        <v>54</v>
      </c>
      <c r="K17" s="6"/>
      <c r="L17" s="1">
        <v>1017</v>
      </c>
      <c r="M17" s="7" t="s">
        <v>360</v>
      </c>
      <c r="N17" s="8"/>
      <c r="O17" s="8">
        <v>5</v>
      </c>
      <c r="P17" s="9">
        <v>11</v>
      </c>
      <c r="Q17" s="8">
        <v>57</v>
      </c>
      <c r="R17" s="8">
        <v>59</v>
      </c>
      <c r="S17" s="9"/>
      <c r="T17" s="25"/>
    </row>
    <row r="18" spans="1:20" ht="42" customHeight="1">
      <c r="A18" s="23">
        <v>43328</v>
      </c>
      <c r="B18" s="13">
        <v>9</v>
      </c>
      <c r="C18" s="12">
        <v>27</v>
      </c>
      <c r="D18" s="4"/>
      <c r="E18" s="47">
        <v>0</v>
      </c>
      <c r="F18" s="39">
        <v>2</v>
      </c>
      <c r="G18" s="41" t="s">
        <v>57</v>
      </c>
      <c r="H18" s="15">
        <v>19</v>
      </c>
      <c r="I18" s="4" t="s">
        <v>83</v>
      </c>
      <c r="J18" s="5" t="s">
        <v>143</v>
      </c>
      <c r="K18" s="6"/>
      <c r="L18" s="1">
        <v>1018</v>
      </c>
      <c r="M18" s="7" t="s">
        <v>361</v>
      </c>
      <c r="N18" s="8"/>
      <c r="O18" s="8">
        <v>13.5</v>
      </c>
      <c r="P18" s="9">
        <v>7</v>
      </c>
      <c r="Q18" s="8">
        <v>55</v>
      </c>
      <c r="R18" s="8">
        <v>8</v>
      </c>
      <c r="S18" s="9"/>
      <c r="T18" s="25"/>
    </row>
    <row r="19" spans="1:20" ht="42" customHeight="1">
      <c r="A19" s="23">
        <v>43329</v>
      </c>
      <c r="B19" s="13">
        <v>13</v>
      </c>
      <c r="C19" s="12">
        <v>30</v>
      </c>
      <c r="D19" s="4" t="s">
        <v>362</v>
      </c>
      <c r="E19" s="10">
        <v>25.6</v>
      </c>
      <c r="F19" s="39">
        <v>3</v>
      </c>
      <c r="G19" s="41" t="s">
        <v>74</v>
      </c>
      <c r="H19" s="15">
        <v>28</v>
      </c>
      <c r="I19" s="4" t="s">
        <v>54</v>
      </c>
      <c r="J19" s="5" t="s">
        <v>80</v>
      </c>
      <c r="K19" s="6"/>
      <c r="L19" s="1">
        <v>1013</v>
      </c>
      <c r="M19" s="7" t="s">
        <v>363</v>
      </c>
      <c r="N19" s="8" t="s">
        <v>66</v>
      </c>
      <c r="O19" s="8">
        <v>10</v>
      </c>
      <c r="P19" s="9">
        <v>11</v>
      </c>
      <c r="Q19" s="8">
        <v>55</v>
      </c>
      <c r="R19" s="8">
        <v>30</v>
      </c>
      <c r="S19" s="9" t="s">
        <v>58</v>
      </c>
      <c r="T19" s="25"/>
    </row>
    <row r="20" spans="1:20" ht="42" customHeight="1">
      <c r="A20" s="23">
        <v>43330</v>
      </c>
      <c r="B20" s="13">
        <v>15</v>
      </c>
      <c r="C20" s="12">
        <v>24</v>
      </c>
      <c r="D20" s="4"/>
      <c r="E20" s="10">
        <v>0</v>
      </c>
      <c r="F20" s="39">
        <v>2</v>
      </c>
      <c r="G20" s="41" t="s">
        <v>74</v>
      </c>
      <c r="H20" s="15">
        <v>13</v>
      </c>
      <c r="I20" s="4" t="s">
        <v>61</v>
      </c>
      <c r="J20" s="5" t="s">
        <v>64</v>
      </c>
      <c r="K20" s="6"/>
      <c r="L20" s="1">
        <v>1020</v>
      </c>
      <c r="M20" s="7" t="s">
        <v>364</v>
      </c>
      <c r="N20" s="8"/>
      <c r="O20" s="8">
        <v>4</v>
      </c>
      <c r="P20" s="9">
        <v>13</v>
      </c>
      <c r="Q20" s="8">
        <v>65</v>
      </c>
      <c r="R20" s="8">
        <v>68</v>
      </c>
      <c r="S20" s="9"/>
      <c r="T20" s="25"/>
    </row>
    <row r="21" spans="1:20" ht="42" customHeight="1">
      <c r="A21" s="23">
        <v>43331</v>
      </c>
      <c r="B21" s="13">
        <v>13</v>
      </c>
      <c r="C21" s="12">
        <v>28</v>
      </c>
      <c r="D21" s="4"/>
      <c r="E21" s="10">
        <v>0</v>
      </c>
      <c r="F21" s="39">
        <v>2</v>
      </c>
      <c r="G21" s="41" t="s">
        <v>60</v>
      </c>
      <c r="H21" s="15">
        <v>18</v>
      </c>
      <c r="I21" s="4" t="s">
        <v>83</v>
      </c>
      <c r="J21" s="5" t="s">
        <v>80</v>
      </c>
      <c r="K21" s="6"/>
      <c r="L21" s="1">
        <v>1015</v>
      </c>
      <c r="M21" s="7" t="s">
        <v>365</v>
      </c>
      <c r="N21" s="8"/>
      <c r="O21" s="8">
        <v>11</v>
      </c>
      <c r="P21" s="9">
        <v>12</v>
      </c>
      <c r="Q21" s="8">
        <v>52</v>
      </c>
      <c r="R21" s="8">
        <v>17</v>
      </c>
      <c r="S21" s="9"/>
      <c r="T21" s="25"/>
    </row>
    <row r="22" spans="1:20" ht="42" customHeight="1">
      <c r="A22" s="23">
        <v>43332</v>
      </c>
      <c r="B22" s="13">
        <v>14</v>
      </c>
      <c r="C22" s="12">
        <v>25</v>
      </c>
      <c r="D22" s="4"/>
      <c r="E22" s="10">
        <v>0</v>
      </c>
      <c r="F22" s="39">
        <v>3</v>
      </c>
      <c r="G22" s="41" t="s">
        <v>170</v>
      </c>
      <c r="H22" s="15">
        <v>26</v>
      </c>
      <c r="I22" s="4" t="s">
        <v>54</v>
      </c>
      <c r="J22" s="5" t="s">
        <v>80</v>
      </c>
      <c r="K22" s="6"/>
      <c r="L22" s="1">
        <v>1016</v>
      </c>
      <c r="M22" s="7" t="s">
        <v>366</v>
      </c>
      <c r="N22" s="8"/>
      <c r="O22" s="8">
        <v>9</v>
      </c>
      <c r="P22" s="9">
        <v>11</v>
      </c>
      <c r="Q22" s="8">
        <v>61</v>
      </c>
      <c r="R22" s="8">
        <v>29</v>
      </c>
      <c r="S22" s="9"/>
      <c r="T22" s="25"/>
    </row>
    <row r="23" spans="1:20" ht="42" customHeight="1">
      <c r="A23" s="23">
        <v>43333</v>
      </c>
      <c r="B23" s="13">
        <v>15</v>
      </c>
      <c r="C23" s="12">
        <v>21</v>
      </c>
      <c r="D23" s="4" t="s">
        <v>367</v>
      </c>
      <c r="E23" s="10">
        <v>1.1</v>
      </c>
      <c r="F23" s="39">
        <v>2</v>
      </c>
      <c r="G23" s="41" t="s">
        <v>74</v>
      </c>
      <c r="H23" s="15">
        <v>17</v>
      </c>
      <c r="I23" s="4" t="s">
        <v>54</v>
      </c>
      <c r="J23" s="5" t="s">
        <v>64</v>
      </c>
      <c r="K23" s="6"/>
      <c r="L23" s="1">
        <v>1020</v>
      </c>
      <c r="M23" s="7" t="s">
        <v>368</v>
      </c>
      <c r="N23" s="8"/>
      <c r="O23" s="8">
        <v>1.5</v>
      </c>
      <c r="P23" s="9">
        <v>13</v>
      </c>
      <c r="Q23" s="8">
        <v>73</v>
      </c>
      <c r="R23" s="8">
        <v>90</v>
      </c>
      <c r="S23" s="9" t="s">
        <v>58</v>
      </c>
      <c r="T23" s="25"/>
    </row>
    <row r="24" spans="1:20" ht="42" customHeight="1">
      <c r="A24" s="23">
        <v>43334</v>
      </c>
      <c r="B24" s="13">
        <v>12</v>
      </c>
      <c r="C24" s="12">
        <v>28</v>
      </c>
      <c r="D24" s="4"/>
      <c r="E24" s="10">
        <v>0</v>
      </c>
      <c r="F24" s="39">
        <v>2</v>
      </c>
      <c r="G24" s="41" t="s">
        <v>60</v>
      </c>
      <c r="H24" s="15">
        <v>15</v>
      </c>
      <c r="I24" s="4" t="s">
        <v>54</v>
      </c>
      <c r="J24" s="5" t="s">
        <v>80</v>
      </c>
      <c r="K24" s="6"/>
      <c r="L24" s="1">
        <v>1014</v>
      </c>
      <c r="M24" s="7" t="s">
        <v>369</v>
      </c>
      <c r="N24" s="8"/>
      <c r="O24" s="8">
        <v>13</v>
      </c>
      <c r="P24" s="9">
        <v>11</v>
      </c>
      <c r="Q24" s="8">
        <v>45</v>
      </c>
      <c r="R24" s="8">
        <v>12</v>
      </c>
      <c r="S24" s="9"/>
      <c r="T24" s="25"/>
    </row>
    <row r="25" spans="1:20" ht="42" customHeight="1">
      <c r="A25" s="23">
        <v>43335</v>
      </c>
      <c r="B25" s="13">
        <v>13</v>
      </c>
      <c r="C25" s="12">
        <v>31</v>
      </c>
      <c r="D25" s="4" t="s">
        <v>370</v>
      </c>
      <c r="E25" s="10">
        <v>1</v>
      </c>
      <c r="F25" s="39">
        <v>3</v>
      </c>
      <c r="G25" s="41" t="s">
        <v>60</v>
      </c>
      <c r="H25" s="15">
        <v>29</v>
      </c>
      <c r="I25" s="4" t="s">
        <v>83</v>
      </c>
      <c r="J25" s="5" t="s">
        <v>54</v>
      </c>
      <c r="K25" s="6"/>
      <c r="L25" s="1">
        <v>1008</v>
      </c>
      <c r="M25" s="7" t="s">
        <v>371</v>
      </c>
      <c r="N25" s="8"/>
      <c r="O25" s="8">
        <v>7.5</v>
      </c>
      <c r="P25" s="9">
        <v>12</v>
      </c>
      <c r="Q25" s="8">
        <v>55</v>
      </c>
      <c r="R25" s="8">
        <v>38</v>
      </c>
      <c r="S25" s="9" t="s">
        <v>58</v>
      </c>
      <c r="T25" s="25"/>
    </row>
    <row r="26" spans="1:20" ht="42" customHeight="1">
      <c r="A26" s="23">
        <v>43336</v>
      </c>
      <c r="B26" s="13">
        <v>13</v>
      </c>
      <c r="C26" s="12">
        <v>22</v>
      </c>
      <c r="D26" s="4" t="s">
        <v>372</v>
      </c>
      <c r="E26" s="10">
        <v>2.1</v>
      </c>
      <c r="F26" s="39">
        <v>3</v>
      </c>
      <c r="G26" s="41" t="s">
        <v>82</v>
      </c>
      <c r="H26" s="15">
        <v>22</v>
      </c>
      <c r="I26" s="4" t="s">
        <v>54</v>
      </c>
      <c r="J26" s="5" t="s">
        <v>64</v>
      </c>
      <c r="K26" s="6"/>
      <c r="L26" s="1">
        <v>1006</v>
      </c>
      <c r="M26" s="7" t="s">
        <v>373</v>
      </c>
      <c r="N26" s="8"/>
      <c r="O26" s="8">
        <v>2.5</v>
      </c>
      <c r="P26" s="9">
        <v>11</v>
      </c>
      <c r="Q26" s="8">
        <v>72</v>
      </c>
      <c r="R26" s="8">
        <v>85</v>
      </c>
      <c r="S26" s="9" t="s">
        <v>58</v>
      </c>
      <c r="T26" s="25"/>
    </row>
    <row r="27" spans="1:20" ht="42" customHeight="1">
      <c r="A27" s="23">
        <v>43337</v>
      </c>
      <c r="B27" s="13">
        <v>11</v>
      </c>
      <c r="C27" s="12">
        <v>17</v>
      </c>
      <c r="D27" s="4" t="s">
        <v>375</v>
      </c>
      <c r="E27" s="10">
        <v>0.8</v>
      </c>
      <c r="F27" s="39">
        <v>3</v>
      </c>
      <c r="G27" s="41" t="s">
        <v>60</v>
      </c>
      <c r="H27" s="15">
        <v>29</v>
      </c>
      <c r="I27" s="4" t="s">
        <v>61</v>
      </c>
      <c r="J27" s="5" t="s">
        <v>64</v>
      </c>
      <c r="K27" s="6"/>
      <c r="L27" s="1">
        <v>1010</v>
      </c>
      <c r="M27" s="7" t="s">
        <v>374</v>
      </c>
      <c r="N27" s="8"/>
      <c r="O27" s="8">
        <v>1</v>
      </c>
      <c r="P27" s="9">
        <v>10</v>
      </c>
      <c r="Q27" s="8">
        <v>72</v>
      </c>
      <c r="R27" s="8">
        <v>93</v>
      </c>
      <c r="S27" s="9" t="s">
        <v>58</v>
      </c>
      <c r="T27" s="25"/>
    </row>
    <row r="28" spans="1:20" ht="42" customHeight="1">
      <c r="A28" s="23">
        <v>43338</v>
      </c>
      <c r="B28" s="13">
        <v>6</v>
      </c>
      <c r="C28" s="12">
        <v>18</v>
      </c>
      <c r="D28" s="4"/>
      <c r="E28" s="10">
        <v>0</v>
      </c>
      <c r="F28" s="39">
        <v>3</v>
      </c>
      <c r="G28" s="41" t="s">
        <v>170</v>
      </c>
      <c r="H28" s="15">
        <v>20</v>
      </c>
      <c r="I28" s="4" t="s">
        <v>54</v>
      </c>
      <c r="J28" s="5" t="s">
        <v>54</v>
      </c>
      <c r="K28" s="6"/>
      <c r="L28" s="1">
        <v>1016</v>
      </c>
      <c r="M28" s="7" t="s">
        <v>376</v>
      </c>
      <c r="N28" s="8"/>
      <c r="O28" s="8">
        <v>6.5</v>
      </c>
      <c r="P28" s="9">
        <v>5</v>
      </c>
      <c r="Q28" s="8">
        <v>51</v>
      </c>
      <c r="R28" s="8">
        <v>47</v>
      </c>
      <c r="S28" s="9"/>
      <c r="T28" s="25"/>
    </row>
    <row r="29" spans="1:20" ht="42" customHeight="1">
      <c r="A29" s="23">
        <v>43339</v>
      </c>
      <c r="B29" s="13">
        <v>5</v>
      </c>
      <c r="C29" s="12">
        <v>21</v>
      </c>
      <c r="D29" s="4" t="s">
        <v>377</v>
      </c>
      <c r="E29" s="10">
        <v>0.2</v>
      </c>
      <c r="F29" s="39">
        <v>3</v>
      </c>
      <c r="G29" s="41" t="s">
        <v>60</v>
      </c>
      <c r="H29" s="15">
        <v>27</v>
      </c>
      <c r="I29" s="4" t="s">
        <v>54</v>
      </c>
      <c r="J29" s="5" t="s">
        <v>54</v>
      </c>
      <c r="K29" s="6"/>
      <c r="L29" s="1">
        <v>1012</v>
      </c>
      <c r="M29" s="7" t="s">
        <v>378</v>
      </c>
      <c r="N29" s="8"/>
      <c r="O29" s="8">
        <v>5</v>
      </c>
      <c r="P29" s="9">
        <v>4</v>
      </c>
      <c r="Q29" s="8">
        <v>43</v>
      </c>
      <c r="R29" s="8">
        <v>56</v>
      </c>
      <c r="S29" s="9"/>
      <c r="T29" s="25"/>
    </row>
    <row r="30" spans="1:20" ht="42" customHeight="1">
      <c r="A30" s="23">
        <v>43340</v>
      </c>
      <c r="B30" s="13">
        <v>9</v>
      </c>
      <c r="C30" s="12">
        <v>21</v>
      </c>
      <c r="D30" s="4"/>
      <c r="E30" s="10">
        <v>0</v>
      </c>
      <c r="F30" s="39">
        <v>2</v>
      </c>
      <c r="G30" s="41" t="s">
        <v>74</v>
      </c>
      <c r="H30" s="15">
        <v>18</v>
      </c>
      <c r="I30" s="4" t="s">
        <v>54</v>
      </c>
      <c r="J30" s="5" t="s">
        <v>54</v>
      </c>
      <c r="K30" s="6"/>
      <c r="L30" s="1">
        <v>1019</v>
      </c>
      <c r="M30" s="7" t="s">
        <v>379</v>
      </c>
      <c r="N30" s="8"/>
      <c r="O30" s="8">
        <v>4</v>
      </c>
      <c r="P30" s="9">
        <v>7</v>
      </c>
      <c r="Q30" s="8">
        <v>71</v>
      </c>
      <c r="R30" s="8">
        <v>67</v>
      </c>
      <c r="S30" s="9"/>
      <c r="T30" s="25"/>
    </row>
    <row r="31" spans="1:20" ht="42" customHeight="1">
      <c r="A31" s="23">
        <v>43341</v>
      </c>
      <c r="B31" s="13">
        <v>7</v>
      </c>
      <c r="C31" s="12">
        <v>25</v>
      </c>
      <c r="D31" s="4"/>
      <c r="E31" s="10">
        <v>0</v>
      </c>
      <c r="F31" s="39">
        <v>3</v>
      </c>
      <c r="G31" s="41" t="s">
        <v>57</v>
      </c>
      <c r="H31" s="15">
        <v>29</v>
      </c>
      <c r="I31" s="4" t="s">
        <v>83</v>
      </c>
      <c r="J31" s="5" t="s">
        <v>143</v>
      </c>
      <c r="K31" s="6"/>
      <c r="L31" s="1">
        <v>1012</v>
      </c>
      <c r="M31" s="7" t="s">
        <v>380</v>
      </c>
      <c r="N31" s="8"/>
      <c r="O31" s="8">
        <v>13.5</v>
      </c>
      <c r="P31" s="9">
        <v>6</v>
      </c>
      <c r="Q31" s="8">
        <v>48</v>
      </c>
      <c r="R31" s="8">
        <v>4</v>
      </c>
      <c r="S31" s="9"/>
      <c r="T31" s="25"/>
    </row>
    <row r="32" spans="1:20" ht="42" customHeight="1">
      <c r="A32" s="23">
        <v>43342</v>
      </c>
      <c r="B32" s="13">
        <v>12</v>
      </c>
      <c r="C32" s="12">
        <v>18</v>
      </c>
      <c r="D32" s="4" t="s">
        <v>381</v>
      </c>
      <c r="E32" s="10">
        <v>3.9</v>
      </c>
      <c r="F32" s="39">
        <v>3</v>
      </c>
      <c r="G32" s="41" t="s">
        <v>82</v>
      </c>
      <c r="H32" s="15">
        <v>23</v>
      </c>
      <c r="I32" s="4" t="s">
        <v>54</v>
      </c>
      <c r="J32" s="5" t="s">
        <v>61</v>
      </c>
      <c r="K32" s="6"/>
      <c r="L32" s="1">
        <v>1010</v>
      </c>
      <c r="M32" s="7" t="s">
        <v>382</v>
      </c>
      <c r="N32" s="8"/>
      <c r="O32" s="8"/>
      <c r="P32" s="9">
        <v>10</v>
      </c>
      <c r="Q32" s="8">
        <v>92</v>
      </c>
      <c r="R32" s="8">
        <v>98</v>
      </c>
      <c r="S32" s="9" t="s">
        <v>58</v>
      </c>
      <c r="T32" s="25"/>
    </row>
    <row r="33" spans="1:20" ht="42" customHeight="1">
      <c r="A33" s="26">
        <v>43343</v>
      </c>
      <c r="B33" s="27">
        <v>9</v>
      </c>
      <c r="C33" s="28">
        <v>17</v>
      </c>
      <c r="D33" s="29" t="s">
        <v>383</v>
      </c>
      <c r="E33" s="30">
        <v>1.8</v>
      </c>
      <c r="F33" s="40">
        <v>2</v>
      </c>
      <c r="G33" s="42" t="s">
        <v>170</v>
      </c>
      <c r="H33" s="31">
        <v>17</v>
      </c>
      <c r="I33" s="29" t="s">
        <v>54</v>
      </c>
      <c r="J33" s="32" t="s">
        <v>54</v>
      </c>
      <c r="K33" s="33"/>
      <c r="L33" s="34">
        <v>1020</v>
      </c>
      <c r="M33" s="35" t="s">
        <v>384</v>
      </c>
      <c r="N33" s="36"/>
      <c r="O33" s="36">
        <v>5</v>
      </c>
      <c r="P33" s="37">
        <v>7</v>
      </c>
      <c r="Q33" s="36">
        <v>62</v>
      </c>
      <c r="R33" s="36">
        <v>59</v>
      </c>
      <c r="S33" s="37" t="s">
        <v>58</v>
      </c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9" t="s">
        <v>22</v>
      </c>
      <c r="B100" s="69"/>
      <c r="C100" s="69"/>
      <c r="D100" s="16">
        <f>AVERAGE(B3:B33,C3:C33)</f>
        <v>18.85483870967742</v>
      </c>
      <c r="E100" s="69" t="s">
        <v>31</v>
      </c>
      <c r="F100" s="69"/>
      <c r="G100" s="69"/>
      <c r="H100" s="69"/>
      <c r="I100" s="17">
        <f>SUM(E3:E33)</f>
        <v>67.5</v>
      </c>
      <c r="J100" s="69" t="s">
        <v>38</v>
      </c>
      <c r="K100" s="69"/>
      <c r="L100" s="18">
        <f>SUM(O3:O33)</f>
        <v>235</v>
      </c>
    </row>
    <row r="101" spans="1:12" ht="30" customHeight="1">
      <c r="A101" s="69" t="s">
        <v>27</v>
      </c>
      <c r="B101" s="69"/>
      <c r="C101" s="69"/>
      <c r="D101" s="16">
        <f>AVERAGE(B3:B33)</f>
        <v>12.483870967741936</v>
      </c>
      <c r="E101" s="69" t="s">
        <v>32</v>
      </c>
      <c r="F101" s="69"/>
      <c r="G101" s="69"/>
      <c r="H101" s="69"/>
      <c r="I101" s="17">
        <f>AVERAGE(E3:E33)</f>
        <v>2.1774193548387095</v>
      </c>
      <c r="J101" s="69" t="s">
        <v>39</v>
      </c>
      <c r="K101" s="69"/>
      <c r="L101" s="18">
        <f>COUNTIF(R3:R33,"&lt;31")</f>
        <v>12</v>
      </c>
    </row>
    <row r="102" spans="1:12" ht="30" customHeight="1">
      <c r="A102" s="69" t="s">
        <v>28</v>
      </c>
      <c r="B102" s="69"/>
      <c r="C102" s="69"/>
      <c r="D102" s="16">
        <f>AVERAGE(C3:C33)</f>
        <v>25.225806451612904</v>
      </c>
      <c r="E102" s="69" t="s">
        <v>33</v>
      </c>
      <c r="F102" s="69"/>
      <c r="G102" s="69"/>
      <c r="H102" s="69"/>
      <c r="I102" s="17">
        <f>MAX(E3:E33)</f>
        <v>26.5</v>
      </c>
      <c r="J102" s="69" t="s">
        <v>41</v>
      </c>
      <c r="K102" s="69"/>
      <c r="L102" s="18">
        <f>COUNTIF(C3:C33,"&gt;19")</f>
        <v>27</v>
      </c>
    </row>
    <row r="103" spans="1:12" ht="30" customHeight="1">
      <c r="A103" s="69" t="s">
        <v>23</v>
      </c>
      <c r="B103" s="69"/>
      <c r="C103" s="69"/>
      <c r="D103" s="18">
        <f>MAX(B3:B33,C3:C33)</f>
        <v>32</v>
      </c>
      <c r="E103" s="69" t="s">
        <v>34</v>
      </c>
      <c r="F103" s="69"/>
      <c r="G103" s="69"/>
      <c r="H103" s="69"/>
      <c r="I103" s="18">
        <f>COUNTA(S3:S33)</f>
        <v>11</v>
      </c>
      <c r="J103" s="69" t="s">
        <v>37</v>
      </c>
      <c r="K103" s="69"/>
      <c r="L103" s="18">
        <f>COUNTA(N3:N33)</f>
        <v>2</v>
      </c>
    </row>
    <row r="104" spans="1:12" ht="30" customHeight="1">
      <c r="A104" s="69" t="s">
        <v>24</v>
      </c>
      <c r="B104" s="69"/>
      <c r="C104" s="69"/>
      <c r="D104" s="18">
        <f>MIN(B3:B33,C3:C33)</f>
        <v>5</v>
      </c>
      <c r="E104" s="69" t="s">
        <v>35</v>
      </c>
      <c r="F104" s="69"/>
      <c r="G104" s="69"/>
      <c r="H104" s="69"/>
      <c r="I104" s="18">
        <f>COUNTIF(S3:S33,"R")</f>
        <v>11</v>
      </c>
      <c r="J104" s="69" t="s">
        <v>45</v>
      </c>
      <c r="K104" s="69"/>
      <c r="L104" s="43">
        <f>AVERAGE(F3:F33)</f>
        <v>2.806451612903226</v>
      </c>
    </row>
    <row r="105" spans="1:12" ht="30" customHeight="1">
      <c r="A105" s="69" t="s">
        <v>26</v>
      </c>
      <c r="B105" s="69"/>
      <c r="C105" s="69"/>
      <c r="D105" s="18">
        <f>MAX(B3:B33)</f>
        <v>18</v>
      </c>
      <c r="E105" s="69" t="s">
        <v>36</v>
      </c>
      <c r="F105" s="69"/>
      <c r="G105" s="69"/>
      <c r="H105" s="69"/>
      <c r="I105" s="18">
        <f>COUNTIF(S3:S33,"S")</f>
        <v>0</v>
      </c>
      <c r="J105" s="69" t="s">
        <v>46</v>
      </c>
      <c r="K105" s="69"/>
      <c r="L105" s="43">
        <f>AVERAGE(H3:H33)</f>
        <v>23.93548387096774</v>
      </c>
    </row>
    <row r="106" spans="1:12" ht="30" customHeight="1">
      <c r="A106" s="69" t="s">
        <v>25</v>
      </c>
      <c r="B106" s="69"/>
      <c r="C106" s="69"/>
      <c r="D106" s="18">
        <f>MIN(C3:C33)</f>
        <v>17</v>
      </c>
      <c r="E106" s="69" t="s">
        <v>50</v>
      </c>
      <c r="F106" s="69"/>
      <c r="G106" s="69"/>
      <c r="H106" s="69"/>
      <c r="I106" s="18">
        <f>COUNTIF(F3:F33,"&gt;5")</f>
        <v>0</v>
      </c>
      <c r="J106" s="69" t="s">
        <v>47</v>
      </c>
      <c r="K106" s="69"/>
      <c r="L106" s="19">
        <f>COUNTA(T3:T33)</f>
        <v>0</v>
      </c>
    </row>
    <row r="107" spans="1:12" ht="30" customHeight="1">
      <c r="A107" s="69" t="s">
        <v>29</v>
      </c>
      <c r="B107" s="69"/>
      <c r="C107" s="69"/>
      <c r="D107" s="18">
        <f>COUNTIF(B3:B33,"&lt;1")</f>
        <v>0</v>
      </c>
      <c r="E107" s="69" t="s">
        <v>42</v>
      </c>
      <c r="F107" s="69"/>
      <c r="G107" s="69"/>
      <c r="H107" s="69"/>
      <c r="I107" s="17">
        <f>MAX(H3:H33)</f>
        <v>39</v>
      </c>
      <c r="J107" s="69" t="s">
        <v>48</v>
      </c>
      <c r="K107" s="69"/>
      <c r="L107" s="19">
        <v>56.2</v>
      </c>
    </row>
    <row r="108" spans="1:12" ht="30" customHeight="1">
      <c r="A108" s="69" t="s">
        <v>30</v>
      </c>
      <c r="B108" s="69"/>
      <c r="C108" s="69"/>
      <c r="D108" s="18">
        <f>COUNTIF(C3:C33,"&lt;1")</f>
        <v>0</v>
      </c>
      <c r="E108" s="69" t="s">
        <v>43</v>
      </c>
      <c r="F108" s="69"/>
      <c r="G108" s="69"/>
      <c r="H108" s="69"/>
      <c r="I108" s="18">
        <f>MAX(L3:L33)</f>
        <v>1021</v>
      </c>
      <c r="J108" s="69" t="s">
        <v>49</v>
      </c>
      <c r="K108" s="69"/>
      <c r="L108" s="19"/>
    </row>
    <row r="109" spans="1:12" ht="30" customHeight="1">
      <c r="A109" s="69" t="s">
        <v>40</v>
      </c>
      <c r="B109" s="69"/>
      <c r="C109" s="69"/>
      <c r="D109" s="18">
        <f>MIN(P3:P33)</f>
        <v>4</v>
      </c>
      <c r="E109" s="69" t="s">
        <v>44</v>
      </c>
      <c r="F109" s="69"/>
      <c r="G109" s="69"/>
      <c r="H109" s="69"/>
      <c r="I109" s="18">
        <f>MIN(L3:L33)</f>
        <v>1005</v>
      </c>
      <c r="J109" s="69"/>
      <c r="K109" s="69"/>
      <c r="L109" s="19"/>
    </row>
  </sheetData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St.Nitzsche</dc:creator>
  <cp:keywords/>
  <dc:description/>
  <cp:lastModifiedBy>Windows User</cp:lastModifiedBy>
  <cp:lastPrinted>2018-12-31T16:45:16Z</cp:lastPrinted>
  <dcterms:created xsi:type="dcterms:W3CDTF">2000-12-13T16:36:36Z</dcterms:created>
  <dcterms:modified xsi:type="dcterms:W3CDTF">2019-01-01T09:02:10Z</dcterms:modified>
  <cp:category/>
  <cp:version/>
  <cp:contentType/>
  <cp:contentStatus/>
</cp:coreProperties>
</file>