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1"/>
  </bookViews>
  <sheets>
    <sheet name="JAN-2017" sheetId="1" r:id="rId1"/>
    <sheet name="FEB-2017" sheetId="2" r:id="rId2"/>
    <sheet name="MRZ-2017" sheetId="3" r:id="rId3"/>
    <sheet name="APR-2017" sheetId="4" r:id="rId4"/>
    <sheet name="MAI-2017" sheetId="5" r:id="rId5"/>
    <sheet name="JUNI-2017" sheetId="6" r:id="rId6"/>
    <sheet name="JULI-2017" sheetId="7" r:id="rId7"/>
    <sheet name="AUG-2017" sheetId="8" r:id="rId8"/>
    <sheet name="SEP-2017" sheetId="9" r:id="rId9"/>
    <sheet name="OKT-2017" sheetId="10" r:id="rId10"/>
    <sheet name="NOV-2017" sheetId="11" r:id="rId11"/>
    <sheet name="DEZ-2017" sheetId="12" r:id="rId12"/>
  </sheets>
  <definedNames/>
  <calcPr fullCalcOnLoad="1"/>
</workbook>
</file>

<file path=xl/sharedStrings.xml><?xml version="1.0" encoding="utf-8"?>
<sst xmlns="http://schemas.openxmlformats.org/spreadsheetml/2006/main" count="2489" uniqueCount="572">
  <si>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</si>
  <si>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</si>
  <si>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</si>
  <si>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</si>
  <si>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</si>
  <si>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</si>
  <si>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</si>
  <si>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</si>
  <si>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</si>
  <si>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</si>
  <si>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</si>
  <si>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</si>
  <si>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</si>
  <si>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</si>
  <si>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</si>
  <si>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</si>
  <si>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</si>
  <si>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</si>
  <si>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</si>
  <si>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</si>
  <si>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</si>
  <si>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</si>
  <si>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</si>
  <si>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</si>
  <si>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</si>
  <si>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</si>
  <si>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</si>
  <si>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</si>
  <si>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</si>
  <si>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</si>
  <si>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</si>
  <si>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</si>
  <si>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</si>
  <si>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</si>
  <si>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</si>
  <si>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</si>
  <si>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</si>
  <si>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</si>
  <si>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</si>
  <si>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</si>
  <si>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</si>
  <si>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</si>
  <si>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 xml:space="preserve"> BEDECKUNG %</t>
  </si>
  <si>
    <t>MAX-WINDGESCHW. KM / H</t>
  </si>
  <si>
    <t>LUFTDRUCK - MAX  H / PA</t>
  </si>
  <si>
    <t>LUFTDRUCK - MIN  H / PA</t>
  </si>
  <si>
    <t>NIEDERS. TAGE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</si>
  <si>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</si>
  <si>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</si>
  <si>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</si>
  <si>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</si>
  <si>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</si>
  <si>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</si>
  <si>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>Urlaub Enontekiö - Finnland - 26.12.2016 bis 03.01.2017</t>
  </si>
  <si>
    <t>Schneeschauer</t>
  </si>
  <si>
    <t>ab nachmittag Schnee (10cm)</t>
  </si>
  <si>
    <t>Schneeschauer zeitweise (12cm)</t>
  </si>
  <si>
    <t>W</t>
  </si>
  <si>
    <t>SW</t>
  </si>
  <si>
    <t>klar</t>
  </si>
  <si>
    <t>wolkig</t>
  </si>
  <si>
    <t>bedeckt</t>
  </si>
  <si>
    <t>sonnig</t>
  </si>
  <si>
    <t>abends kräftiger Schnee mit Verwehungen</t>
  </si>
  <si>
    <t>Schneeverwehungen - kräftige Schneeschauer, Wintergewitter / Schneehöhe 20cm</t>
  </si>
  <si>
    <t>X</t>
  </si>
  <si>
    <t>S</t>
  </si>
  <si>
    <t>N</t>
  </si>
  <si>
    <t>stark bewölkt</t>
  </si>
  <si>
    <t>etwas Schnee</t>
  </si>
  <si>
    <t>Schneeschauer zeitweise (16cm)</t>
  </si>
  <si>
    <t>viel Schnee, Verwehungen, Schneehöhe 35cm</t>
  </si>
  <si>
    <t>NW</t>
  </si>
  <si>
    <t>Wetterberuhigung, aber winterlich kalt</t>
  </si>
  <si>
    <t>abends Schnee (4cm)</t>
  </si>
  <si>
    <t>etwas Schneegriesel (2cm)</t>
  </si>
  <si>
    <t xml:space="preserve">S </t>
  </si>
  <si>
    <t>erst trocken, abends Schnee, winterlich, Schneehöhe 38cm</t>
  </si>
  <si>
    <t>grau und feucht</t>
  </si>
  <si>
    <t>ruhiger bedeckter Wintertag mit etwas Reif</t>
  </si>
  <si>
    <t>zunehmender Wind und etwas Sonne</t>
  </si>
  <si>
    <t>ab nachmittags Schnee (5cm)</t>
  </si>
  <si>
    <t>kalte Nacht, tags stürmisch mit Schneefront</t>
  </si>
  <si>
    <t>Schnee+ Verwehungen 8cm</t>
  </si>
  <si>
    <t>ruhiger Tag, es taut leicht</t>
  </si>
  <si>
    <t>Sturmtief "Egon" zieht auf und bringt Orkanböen mit Schneeverwehungen</t>
  </si>
  <si>
    <t>Schnee vormittags (6cm)</t>
  </si>
  <si>
    <t>Schnee früh+  abends (8cm)</t>
  </si>
  <si>
    <t>leichter Schneefall (4cm)</t>
  </si>
  <si>
    <t>Schneehöhe 55cm / Schnee vormittags, Wind flaut ab, sehr winterlich</t>
  </si>
  <si>
    <t>sehr winterlich, vormittags Schnee, nachmittags bedeckt, Schnee 50cm</t>
  </si>
  <si>
    <t>Schneehöhe 65cm / Schnee lässt nach</t>
  </si>
  <si>
    <t>immer wieder Schneeschauer, winterlich</t>
  </si>
  <si>
    <t>Hochnebel, mittags etwas Sonne, abends aufklarend teilweise</t>
  </si>
  <si>
    <t>etwas Schnee vormittags</t>
  </si>
  <si>
    <t>herrlicher Wintertag, füh Rosa Himmel mit Reif, helle Sonne, blauer Himmel</t>
  </si>
  <si>
    <t>Wolkenfelder, kein Wind, milder, Reif weg</t>
  </si>
  <si>
    <t>SO</t>
  </si>
  <si>
    <t>neblig</t>
  </si>
  <si>
    <t>sonnig nach Frühnebel</t>
  </si>
  <si>
    <t>sternenklar</t>
  </si>
  <si>
    <t>herrlicher Sonnentag nach morgendlichen Talnebel, in der Sonne leichtes Tauen</t>
  </si>
  <si>
    <t>herrlicher Sonnen und Wintertag</t>
  </si>
  <si>
    <t>kalter freundlicher Wintertag mit Schnee</t>
  </si>
  <si>
    <t>Schneegriesel</t>
  </si>
  <si>
    <t>Reif, bedeckt und Schneegriesel bestimmen den Tag, kalt</t>
  </si>
  <si>
    <t>ruhiger grau-kalter Wintertag, noch mit Reif</t>
  </si>
  <si>
    <t>heiter</t>
  </si>
  <si>
    <t>zunehmend sonnig und zunehmend windig, kalt</t>
  </si>
  <si>
    <t>strahlend blauer Himmel, windig, nachmittags kein Wind mehr</t>
  </si>
  <si>
    <t>herrlicher Wintertag</t>
  </si>
  <si>
    <t>sonnig, winterlich aber milde Sonne, abends Schleierwolken</t>
  </si>
  <si>
    <t>Schnee+Eiskristalle (3cm)</t>
  </si>
  <si>
    <t>zunehmender Wind, Sturm und Schnee, ungemütlich</t>
  </si>
  <si>
    <t>Schneefall, Wind lässt nach, winterlich</t>
  </si>
  <si>
    <t>Schneefall (9cm)</t>
  </si>
  <si>
    <t>FEB</t>
  </si>
  <si>
    <t>früh Schnee (2cm)</t>
  </si>
  <si>
    <t>früh noch Schnee, dann wärmer, abends aufklarend und kalt, Schnee 40cm</t>
  </si>
  <si>
    <t>Regen mittags</t>
  </si>
  <si>
    <t>kalte noch klare Nacht, tags Wolken mit Milderung, Tauwetter, Regen</t>
  </si>
  <si>
    <t>R</t>
  </si>
  <si>
    <t>etwas Regen</t>
  </si>
  <si>
    <t>zunehmend milder , starkes Tauen</t>
  </si>
  <si>
    <t>sonnig , mild</t>
  </si>
  <si>
    <t>paar Tropfen</t>
  </si>
  <si>
    <t>Nebel</t>
  </si>
  <si>
    <t>ruhiger Tag, kaum Sonne, früh etwas Regen</t>
  </si>
  <si>
    <t>zurückgehende Temperaturen, Nebel, nass</t>
  </si>
  <si>
    <t>etwas Schneegriesel (1cm)</t>
  </si>
  <si>
    <t>etwas Schnee, Nebel, etwas Reif und Dauerfrost</t>
  </si>
  <si>
    <t>NO</t>
  </si>
  <si>
    <t>mittags etwas Sonne, Hochnebel + winterlich</t>
  </si>
  <si>
    <t>zunehmend kalter Wind, Hochnebel, Schnee 30cm</t>
  </si>
  <si>
    <t>kalter Wind und grau, Temperaturanstieg</t>
  </si>
  <si>
    <t>paar Flocken</t>
  </si>
  <si>
    <t>paarFlocken</t>
  </si>
  <si>
    <t>etwas Schnee, wenig Sonne, grau</t>
  </si>
  <si>
    <t>aufklarend</t>
  </si>
  <si>
    <t>bedeckt, grau, winterlich noch</t>
  </si>
  <si>
    <t>aufklarend in kalter Nacht, tags Sonne pur</t>
  </si>
  <si>
    <t>herrliche Sonne nach frostiger Nacht</t>
  </si>
  <si>
    <t>sehr milder sonniger Vorfrühlingstag, Schnee taut aber langsam / Höhe 20cm</t>
  </si>
  <si>
    <t>herrliche Sonne und mild, abends Wolken aus West</t>
  </si>
  <si>
    <t>Regen nachts und nachmittag</t>
  </si>
  <si>
    <t>wechselhaftes regnerisches Tauwetter</t>
  </si>
  <si>
    <t>etwas Regen vormittags</t>
  </si>
  <si>
    <t>wechselhaft, regnerisch, grau und kühl, Schnee taut, große freie Flecken schon   auf den Feldern, ziemlich schmutzig überall</t>
  </si>
  <si>
    <t>abends Tropfen</t>
  </si>
  <si>
    <t>nachts aufklarend mit Frost, tags Sonne, abends Wolken</t>
  </si>
  <si>
    <t>Regen ab Abend</t>
  </si>
  <si>
    <t>zunehmender Wind, mild, starkes Tauwetter, sehr nass abends und grau</t>
  </si>
  <si>
    <t xml:space="preserve">zeitweise Regen </t>
  </si>
  <si>
    <t>wechselhaft und windig, Schnee taut stark, weiße Flecken nur noch</t>
  </si>
  <si>
    <t>Regen abends</t>
  </si>
  <si>
    <t>stürmisch, abends kommt Front mit Regen, alles nass</t>
  </si>
  <si>
    <t>kurze Schauer</t>
  </si>
  <si>
    <t>wechselhaft, Sturmtief "Thomas" kommt abends herein, Schnee fast weg</t>
  </si>
  <si>
    <t>Schnee+ Graupelsch.(3cm)</t>
  </si>
  <si>
    <t>Sturm mit Temperaturrückgang und Schnee, dünne Schneedecke, abends aufklarend</t>
  </si>
  <si>
    <t>freundlich, sonnig, windig</t>
  </si>
  <si>
    <t>windig, leicht föhnig, nachmittags etwas Sonne, mild</t>
  </si>
  <si>
    <t>früh etwas Regen</t>
  </si>
  <si>
    <t>nach Wolken früh, sehr sonnig,windig und mild, erste Schneeglöckchen und Krokusse blühen, Schnee weggetaut und frühlingshaft, erstes Grillen</t>
  </si>
  <si>
    <t>stürmischer Sonne-Wolken Mix mit mehr Wolken</t>
  </si>
  <si>
    <t>wechselhaft</t>
  </si>
  <si>
    <t>Schneeregen- Schauer</t>
  </si>
  <si>
    <t>Sturmtief "Wilfried" zieht über uns. Sehrwechselhaft mit allen, Sonne, Regen, Schnee und blauen Himmel und dicken Wolken</t>
  </si>
  <si>
    <t>zunehmend freundlich, mild, aber windig, frostige Nacht</t>
  </si>
  <si>
    <t>erst sonnig, später mehr Wolken, frühlingshaft mild aber windig</t>
  </si>
  <si>
    <t>APR</t>
  </si>
  <si>
    <t>MÄRZ</t>
  </si>
  <si>
    <t>wechselhaft und windig, trocken</t>
  </si>
  <si>
    <t>Regenschauer mit Graupel</t>
  </si>
  <si>
    <t>graupel und Regenschauer, kaltes Aprilwetter</t>
  </si>
  <si>
    <t>Schneeregen- Schauer 2cm</t>
  </si>
  <si>
    <t>ungemütlich, grau, nass, neblig, leichter nasser Schnee mit kurzzeitiger Schneedecke</t>
  </si>
  <si>
    <t>abends Regen</t>
  </si>
  <si>
    <t>erst freundlich aber kalter Wind, abends Regenfront</t>
  </si>
  <si>
    <t>früh und abends Regen</t>
  </si>
  <si>
    <t>wechselhaft, nachts Regen, tags etwas Sonne</t>
  </si>
  <si>
    <t>früh Regen mit Schnee vermischt</t>
  </si>
  <si>
    <t>früh ungemütlich und nass, später Beruhigung und trocken</t>
  </si>
  <si>
    <t>früh leichtes Morgenrot, abends aufklarend, ruhiges Wetter</t>
  </si>
  <si>
    <t>kalte Nacht und früh Sonne, abends Wolken, kalter Wind</t>
  </si>
  <si>
    <t>kalte Nacht, Vollmond, tags hohe Wolken zunehmend, mild, Krokusse in voller Blüte</t>
  </si>
  <si>
    <t>ruhiger Frühlingstag mit teilweise hohen Wolken</t>
  </si>
  <si>
    <t>früh etwas Niesel</t>
  </si>
  <si>
    <t>erst Wolken, dasnn mehr Sonne mit kalten NW-Wind</t>
  </si>
  <si>
    <t>kalte Nacht, tags sehr frühlingshaft mit nur hohen Wolken, viele Bienen</t>
  </si>
  <si>
    <t>ab Nachmittag Regen</t>
  </si>
  <si>
    <t>erst noch freundlich, dann Schlechtwetterfront mit ungemütlichen Wetter</t>
  </si>
  <si>
    <t xml:space="preserve">Regen zeitweise </t>
  </si>
  <si>
    <t>windig und sehr nass, anfangs noch mit Schnee</t>
  </si>
  <si>
    <t>grau und regnerisch</t>
  </si>
  <si>
    <t>etwas Nieseln</t>
  </si>
  <si>
    <t>mild, aber grau und etwas Wind</t>
  </si>
  <si>
    <t>Regen nachmittgs</t>
  </si>
  <si>
    <t>kurz Regen</t>
  </si>
  <si>
    <t>O</t>
  </si>
  <si>
    <t>mild aber grau, abends Regen</t>
  </si>
  <si>
    <t>wechselhaft, aber kaum Regen</t>
  </si>
  <si>
    <t>grau, ruhig, früh kurz Sonne nach Morgenrot</t>
  </si>
  <si>
    <t>zunehmend freundlich und der Frühling kommt</t>
  </si>
  <si>
    <t>kalte frostige Nacht, tags Sonne + hohe Wolken, Narzissen beginnen zu blühen</t>
  </si>
  <si>
    <t>sonnig nach kalter Nacht, mittags paar Wolken</t>
  </si>
  <si>
    <t>herrlicher Frühlingstag</t>
  </si>
  <si>
    <t>sehr milder Frühlimngstag, Krokusse verblühen, sommerlich</t>
  </si>
  <si>
    <t>wechselhaft, aber mild</t>
  </si>
  <si>
    <t>zunehmend freundlich und mild, abends kein Wind mehr, Natur weit fortgeschritten</t>
  </si>
  <si>
    <t>sommerlich warm</t>
  </si>
  <si>
    <t>SCHNEEHÖHE MAX</t>
  </si>
  <si>
    <t>2cm</t>
  </si>
  <si>
    <t>sommerlich fast schon, viel Sonne, abends Ferngewitter, Wasser +11°C</t>
  </si>
  <si>
    <t>kühler, wechselhafter, aber trocken</t>
  </si>
  <si>
    <t xml:space="preserve">N </t>
  </si>
  <si>
    <t>wechselhaft, kühler</t>
  </si>
  <si>
    <t>Nieselregen</t>
  </si>
  <si>
    <t>grau und nass</t>
  </si>
  <si>
    <t>abends Regenschauer</t>
  </si>
  <si>
    <t>wechselhaft, abends ungemütlich und kalt</t>
  </si>
  <si>
    <t xml:space="preserve">bedeckt </t>
  </si>
  <si>
    <t>Regen und Nieseln ganzen Tag</t>
  </si>
  <si>
    <t>völlig verregnet und nass</t>
  </si>
  <si>
    <t>zunehmend wärmer und Wolkenlücken, ruhiger Abend</t>
  </si>
  <si>
    <t>stürmischer Sonne-Wolken Mix mikt Kühle und klarer Luft, erste Schwalben   sind da</t>
  </si>
  <si>
    <t>zunehmend sonnig mit Wärme und kaum Wind, Narzissen in voller Blüte</t>
  </si>
  <si>
    <t>abends kurzer Schauer</t>
  </si>
  <si>
    <t>zunehmender Wind an einen milden Tag, nachmittags Front aus NW und strake Abkühlung aber kaum Regen</t>
  </si>
  <si>
    <t>starke Abkühlung aber kein Regen, kalter Wind</t>
  </si>
  <si>
    <t>früh + abends   Regen</t>
  </si>
  <si>
    <t>wechselhaft mit Regen</t>
  </si>
  <si>
    <t>Regenschauer</t>
  </si>
  <si>
    <t>wechselhaft, aber auch nicht ganz ungemütlich</t>
  </si>
  <si>
    <t>freundlicher Karfreitag, aber kühl, Sonne-Wolken Mix</t>
  </si>
  <si>
    <t>Graupel- Regenschauer</t>
  </si>
  <si>
    <t>erst noch freundlich, dann regnerisch mit dicke Wolken</t>
  </si>
  <si>
    <t>wechselhaftes Aprilwetter mit allen, Sonne, Sturm, Regen, Schnee + CBs</t>
  </si>
  <si>
    <t>Schneeregen zeitweise</t>
  </si>
  <si>
    <t>ruhig, aber kaum Sonne, es wird kälter</t>
  </si>
  <si>
    <t>wechselhaftes Aprilwetter mit Schnee+Graupel</t>
  </si>
  <si>
    <t>dünne Schneedecke, bei Sonne tauen, kalter Nordwind</t>
  </si>
  <si>
    <t>kalte Nacht, dann freundlich, abends mehr Wolken</t>
  </si>
  <si>
    <t>sehr kalt, fast winterlich mit dem kalten Nordwind, Sonne-Wolken Mix</t>
  </si>
  <si>
    <t>Graupelschauer mit Regen</t>
  </si>
  <si>
    <t>früh Regen, dann Schauer</t>
  </si>
  <si>
    <t>erst grau mit Regen, nachmittags paar Wolkenlücken, windig</t>
  </si>
  <si>
    <t>Aprilwetter mit allen</t>
  </si>
  <si>
    <t>frostige Nacht, tags viel Sonne + Frühling, Tulpen blühen, Narzissen verblühen</t>
  </si>
  <si>
    <t>zunehmend wolkig und kalt</t>
  </si>
  <si>
    <t>Schneeregen vormittags</t>
  </si>
  <si>
    <t>ungemütlich und nasskalt, abends etwas freundlicher, Schnee früh.</t>
  </si>
  <si>
    <t>ruhiger kühler Tag mit Frost nachts</t>
  </si>
  <si>
    <t>abends Schauer</t>
  </si>
  <si>
    <t>grau, abends Schauer und kurz Sonne</t>
  </si>
  <si>
    <t>vormittags Regenschauer</t>
  </si>
  <si>
    <t>erst regnerisch, dann freundlich, kühl</t>
  </si>
  <si>
    <t>nach frostiger Nacht viel Sonne und frühlingshaft</t>
  </si>
  <si>
    <t>erst freundlich, später windiger und viele Wolken, abends ruhiger</t>
  </si>
  <si>
    <t>schwache Schauer</t>
  </si>
  <si>
    <t>wechselhaft mit kräftigen Wind, kaum Sonne</t>
  </si>
  <si>
    <t>freundlich, windig und mild</t>
  </si>
  <si>
    <t>Nieseln abends</t>
  </si>
  <si>
    <t>grau, neblig und nass abends, kühl</t>
  </si>
  <si>
    <t xml:space="preserve">Nieseln </t>
  </si>
  <si>
    <t>grau und bedeckt</t>
  </si>
  <si>
    <t>erst bedeckt und leichter Niesel, dann Auflockerungen ab Mittag, milder</t>
  </si>
  <si>
    <t>ruhiger Tag</t>
  </si>
  <si>
    <t>grau, kalt und feucht, viel Nebel</t>
  </si>
  <si>
    <t>sehr kalt mit Bodenfrost, Nordwind</t>
  </si>
  <si>
    <t>zunehmend sonnig nach frostiger Nacht</t>
  </si>
  <si>
    <t>gewittrige Regenschauer</t>
  </si>
  <si>
    <t>ein Frühlingstag mit viel Sonne und Wärme</t>
  </si>
  <si>
    <t>starker Gewitterregen</t>
  </si>
  <si>
    <t>freundlicher Sonne-Wolken Mix, Ferngewitter</t>
  </si>
  <si>
    <t>mittags Gewitter mit Starkregen, Sonne+Wolken,</t>
  </si>
  <si>
    <t>wechselhaft mit Regen, Rapsblüte wird intensiver</t>
  </si>
  <si>
    <t>Sonne-Wolken Mix, Regen weit weg</t>
  </si>
  <si>
    <t>mild, abends Wolken aus Nord, Rapsblüte voll da</t>
  </si>
  <si>
    <t>abends   paar Tropfen</t>
  </si>
  <si>
    <r>
      <t xml:space="preserve">zunehemnd Sonne und warm, </t>
    </r>
    <r>
      <rPr>
        <u val="single"/>
        <sz val="12"/>
        <rFont val="Times New Roman"/>
        <family val="1"/>
      </rPr>
      <t>Anbaden bei +17°C Wassertemperatur</t>
    </r>
  </si>
  <si>
    <t>sonniger Frühlingstag, Raps in voller Blüte, abends CB im Westen</t>
  </si>
  <si>
    <t>abends Wolkenaufzug mit Wind+Abkühlung, Gewitter bleiben fern</t>
  </si>
  <si>
    <t>kühler, aber zunehmende Wetterbesserung abends</t>
  </si>
  <si>
    <t>Sonne-Wolken Mix</t>
  </si>
  <si>
    <t>kühle Nacht, tags Sonne + paar Schleierwolken</t>
  </si>
  <si>
    <t>kühl, windig, aber zunehmend wieder freundlicher</t>
  </si>
  <si>
    <t>warm und schön, abends Wolken und etwas Regen</t>
  </si>
  <si>
    <t>zunehmend freundlich am Himmelfahrtstag</t>
  </si>
  <si>
    <t>Sonne-Wolken Mix nachmittags, erst bissl grau</t>
  </si>
  <si>
    <t>hochsommerlich</t>
  </si>
  <si>
    <t>sehr warm mit Wind, Schleierwolken, Rapsblüte neigt sich dem Ende</t>
  </si>
  <si>
    <t xml:space="preserve">heiß, in der Ferne CB, Wasser +19°C </t>
  </si>
  <si>
    <t>wechselhaft mit gewittrigen Schauern und Wind, Gewitter ziehen aber vorbei</t>
  </si>
  <si>
    <t>Wetterberuhigung mit Sonne-Wolken Mix</t>
  </si>
  <si>
    <t>JUNI</t>
  </si>
  <si>
    <t>MAI</t>
  </si>
  <si>
    <t>kühle Nacht und erstmal paar Wolken, später Sonne pur und blauer Himmel</t>
  </si>
  <si>
    <t>abends Gewitterregen</t>
  </si>
  <si>
    <t>erst heiß mit Sonne, nachmittags ziehen Gewitter auf mit Starkregen</t>
  </si>
  <si>
    <t>nach frischer Nacht herrlicher Sommertag</t>
  </si>
  <si>
    <t>Regen bis nachmittags</t>
  </si>
  <si>
    <t>erst Dauerregen, abends freundlicher, kühl</t>
  </si>
  <si>
    <t>wechselhaft, abends mehr Wolken und Regen, Raps verblüht</t>
  </si>
  <si>
    <t>Regen nachmittags</t>
  </si>
  <si>
    <t>erst mild und warm, dann Front mit Regen, Wolken, Ferngewitter</t>
  </si>
  <si>
    <t>etwas Regen abends</t>
  </si>
  <si>
    <t>freundlich, windig, aber kühler Sonne-Wolken Mix in klarer Luft</t>
  </si>
  <si>
    <t>freundlich und warm, Schleierwolken</t>
  </si>
  <si>
    <t xml:space="preserve">sommerlich mit viel Sonne, Wasser 19°C, abends Front+Wolken mit etwas Regen </t>
  </si>
  <si>
    <t>freundlicher Sonne-Wolken Mix, abends mehr Sonne</t>
  </si>
  <si>
    <t>sommerlich mit ein paar Schleierwolken</t>
  </si>
  <si>
    <t>wechselhafter aber mild, warme Nacht und windig</t>
  </si>
  <si>
    <t>kühler, windig und dicke Wolkenfelder, aber nicht unangenehm</t>
  </si>
  <si>
    <t>zunehmend sonnig und warm</t>
  </si>
  <si>
    <t>gegen 23.30 Aufzug von Front mit Gewitter, vorher hochsommerlich</t>
  </si>
  <si>
    <t>gewittrige Schauer</t>
  </si>
  <si>
    <t>nach Gewitter nachts, tags wechselhaft und kühler, windiger</t>
  </si>
  <si>
    <t>zunehmend mehr Sonne, aber windig</t>
  </si>
  <si>
    <t>früh Nebel, dann zunehmend Sonne, abends ganz klar</t>
  </si>
  <si>
    <t>hochsommerlich, ganz klar</t>
  </si>
  <si>
    <t>windiger und etwas kühler, aber Sommer</t>
  </si>
  <si>
    <t>sommerlich schwülheiß, abends kräftige Gewitter mit Wind</t>
  </si>
  <si>
    <t>nachts noch Gewitterregen</t>
  </si>
  <si>
    <t>nachts noch Gewitter, tags langsam freundlicher</t>
  </si>
  <si>
    <t>abends etwas   Regen</t>
  </si>
  <si>
    <t>sommerlich</t>
  </si>
  <si>
    <t>erst Sonne, später Wolken, windig, kaum regen</t>
  </si>
  <si>
    <t>ruhiger kühlerer Tag mit vielen Wolkenfeldern</t>
  </si>
  <si>
    <t>mittags  etwas Regen</t>
  </si>
  <si>
    <t>wechselhaft und kühl, abends schöner</t>
  </si>
  <si>
    <t>nachm. Gewitter mit Hagel+Starkregen</t>
  </si>
  <si>
    <t>schwülwarm, nachmittags starkes Gewitter mit etwas Hagel</t>
  </si>
  <si>
    <t>Regen von 6 bis 18 Uhr</t>
  </si>
  <si>
    <t>Regenfront über Sachsen, kalt, windig, nass</t>
  </si>
  <si>
    <t>freundlich, windig-klarer Sonne-Wolken Mix</t>
  </si>
  <si>
    <t>JULI</t>
  </si>
  <si>
    <t>zunehmend mehr Wolken und Regen, kühl</t>
  </si>
  <si>
    <t>Regenschauer ab nachmittags</t>
  </si>
  <si>
    <t>erst freundlich, abends bedeckt mit Sprühregen, verhalten warm</t>
  </si>
  <si>
    <t>freundlicher Sonne-Wolken Mix</t>
  </si>
  <si>
    <t>viele Wolken aber angenehm</t>
  </si>
  <si>
    <t>wärmer, Sonne+Wolken</t>
  </si>
  <si>
    <t>Urlaub Öland - Schweden 06.07.2017 bis 16.06.2017</t>
  </si>
  <si>
    <t>kurzer   Regenschauer</t>
  </si>
  <si>
    <t>Gewitterregen</t>
  </si>
  <si>
    <t>früh Regenschauer</t>
  </si>
  <si>
    <t>Regenbogen</t>
  </si>
  <si>
    <t>anhaltender Regen</t>
  </si>
  <si>
    <t>Rückkehr aus Schweden / Öland</t>
  </si>
  <si>
    <t>kurzer Schauer</t>
  </si>
  <si>
    <t>erst Wolken, später leicht schwül und warm mit Schauern</t>
  </si>
  <si>
    <t>zunehmend sonnig und warm, die Ernte beginnt mit Wintergerste</t>
  </si>
  <si>
    <t>heißer Sommertag mit paar Wolken, schwül</t>
  </si>
  <si>
    <t>gewittrig, schwüler Tag</t>
  </si>
  <si>
    <t>hochsommerlich und abends ganz klar</t>
  </si>
  <si>
    <t>Gewitterguß nachmittags</t>
  </si>
  <si>
    <t>Regen vormittags</t>
  </si>
  <si>
    <t>schwül mit Gewitter ab 14 Uhr, abends freundlich</t>
  </si>
  <si>
    <t>erst Regen, dann freundlich</t>
  </si>
  <si>
    <t>nachmittags Regen</t>
  </si>
  <si>
    <t>erst noch freundlich, dann kommt Regen von Süden</t>
  </si>
  <si>
    <t>etwas Niesel</t>
  </si>
  <si>
    <t>Zentrum eines Tiefs, kaum Sonne und Regen, kühl</t>
  </si>
  <si>
    <t>ab Mittag Dauerregen</t>
  </si>
  <si>
    <t>Das Regentief ist angekommen, Dauerregen</t>
  </si>
  <si>
    <t>nachmittags etwas Nieseln</t>
  </si>
  <si>
    <t>erst Sonne, dann unfreundlicher mit Niesel</t>
  </si>
  <si>
    <t>vormittags Schauer</t>
  </si>
  <si>
    <t>zunehmender Sonne-Wolken Mix und kein Regen</t>
  </si>
  <si>
    <t>zunehmend sommerlich</t>
  </si>
  <si>
    <t>Zeiss - Schulung Aalen - Oberkochen 30.7.17 bis 04.08.17</t>
  </si>
  <si>
    <t>AUGUST</t>
  </si>
  <si>
    <t>Regenschauer abends</t>
  </si>
  <si>
    <t>erst sonnig, später Wolken mit Regen</t>
  </si>
  <si>
    <t>früh Regen</t>
  </si>
  <si>
    <t>Gewitterregen abends</t>
  </si>
  <si>
    <t>verhalten warm, aber freundlich, etwas diesig</t>
  </si>
  <si>
    <t>nach klarer kalter Nacht ein schöner sonniger Tag</t>
  </si>
  <si>
    <t>windiger schöner Sommertag mit Schleierwolken, abends kommen Wolken</t>
  </si>
  <si>
    <t>nachts Regen</t>
  </si>
  <si>
    <t>nach nasser Nacht tags sommerlich, viel Sonne+paar Wolken</t>
  </si>
  <si>
    <t>nachts Gewitter mit Starkregen, tags grau und Wolkenverhangen</t>
  </si>
  <si>
    <t>Gewitterregen nachts</t>
  </si>
  <si>
    <t>gewittriger Regen</t>
  </si>
  <si>
    <t>nass, grau und kühl, leichte Gewitter</t>
  </si>
  <si>
    <t>früh Schauer</t>
  </si>
  <si>
    <t xml:space="preserve">Regenschauer   </t>
  </si>
  <si>
    <t>wechselhaft und kühl</t>
  </si>
  <si>
    <t>regnerisch</t>
  </si>
  <si>
    <t>sommerlich und freundlich nach kühler Nacht</t>
  </si>
  <si>
    <t>freundlich windiger Sommertag</t>
  </si>
  <si>
    <t>nachts Gewitter, vorm. Schauer</t>
  </si>
  <si>
    <t>nachts Gewitter, tags erst regnerisch, abends freundlicher</t>
  </si>
  <si>
    <t>wechselond bewölkt, abends mehr Wolken, paar Tropfen</t>
  </si>
  <si>
    <t>erst heiß, schwül und Sonne, spätabends kräftige Gewitter</t>
  </si>
  <si>
    <t>zunehmend sonnig, aber verhalten warm, abends klar</t>
  </si>
  <si>
    <t>nachmittags paar Tropfen</t>
  </si>
  <si>
    <t>sonne-Wolken Mix, verhalten warm, nachmittags Minischauer</t>
  </si>
  <si>
    <t>freundlich, aber kühler Tag</t>
  </si>
  <si>
    <t>ruhiger kühler Spätsom,mertag</t>
  </si>
  <si>
    <t>kalte Nacht, tags blauer Himmel und Sonne pur, Ernte fast abgeschlossen</t>
  </si>
  <si>
    <t>diesig und schwül, Schleierwolken sind sehr dicht, warm</t>
  </si>
  <si>
    <t>freundlicher Spätsommertag</t>
  </si>
  <si>
    <t>nachts und vorm. Regen</t>
  </si>
  <si>
    <t>erst gewittriger Regen, nachmittags kommt die Sonne</t>
  </si>
  <si>
    <t>ruhiger Tag mit etwas Sonne</t>
  </si>
  <si>
    <t>freundlich und schön</t>
  </si>
  <si>
    <t>herrlich sonnig warmer Sommertag</t>
  </si>
  <si>
    <t>hochsommerlich, Aufzug von Schleierwolken, warmer Südwind</t>
  </si>
  <si>
    <t>SEP</t>
  </si>
  <si>
    <t>Regen nachts + nachmittags</t>
  </si>
  <si>
    <t>nachts gewittrige Schauer, tags erst Sonne, dann Regen</t>
  </si>
  <si>
    <t>Regen</t>
  </si>
  <si>
    <t>verregneter Tag, kühl, abends trocken</t>
  </si>
  <si>
    <t>ruhiger grauer Tag, kühl, etwas Regen</t>
  </si>
  <si>
    <t>kühl, aber zunehmend freundlicher und sonniger</t>
  </si>
  <si>
    <t>kalte Nacht und sonniger Tag mit paar Wolken</t>
  </si>
  <si>
    <t>freundlich warmer Spätsommertag, abends Wolken</t>
  </si>
  <si>
    <t>wechselhaft, zunehmend windig + kühler, ein Hauch von Herbst, Astern blühen</t>
  </si>
  <si>
    <t>wechselhaft und kalt</t>
  </si>
  <si>
    <t>ab nachmittag Regenschauer</t>
  </si>
  <si>
    <t>zunehmend Wolken und etwas Regen</t>
  </si>
  <si>
    <t>trocken, windiger Tag, leicht herbstlich</t>
  </si>
  <si>
    <t>abends Miníschauer</t>
  </si>
  <si>
    <t>Morgenrot, herbstlich aber freundlich, Sonne-Wolken Mix</t>
  </si>
  <si>
    <t>früh noch Regen</t>
  </si>
  <si>
    <t>erst regnerisch, später mehr Sonne</t>
  </si>
  <si>
    <t>wechselhaftes Herbstwetter mit Fernschauern und etwas Sonne</t>
  </si>
  <si>
    <t>erster Herbssturm, wechselhaft</t>
  </si>
  <si>
    <t>zeitweise Regen</t>
  </si>
  <si>
    <t>kühl und regnerisch mit stürmischen Böen</t>
  </si>
  <si>
    <t>erst Regen, dann trocken, abends Sonne und kalt</t>
  </si>
  <si>
    <t>früh Planetenparade mit Mond, Venus, Mars+Merkur durch Wolken bedeckt, tags viele Wolken</t>
  </si>
  <si>
    <t xml:space="preserve">paar Regentropfen </t>
  </si>
  <si>
    <t>Sonne-Wolken Mix, abends Schauer vorbeziehend</t>
  </si>
  <si>
    <t>kalte klare Nacht, früh schöne Planetenparade mit Mondsichel, tags Sonne-Wolken Mix mit CBs und Scxhauern in der Ferne, Astern in voller Blüte</t>
  </si>
  <si>
    <t>mittags Schauer</t>
  </si>
  <si>
    <t>etwas Regen aber ruhiger Tag</t>
  </si>
  <si>
    <t>viele Wolken und ruhig kühler Herbsttag</t>
  </si>
  <si>
    <t>bis Mittag Sonne, dann Wolken aus Ost</t>
  </si>
  <si>
    <t>ruhiger milder Herbsttag</t>
  </si>
  <si>
    <t>zeitweise Nieseln+ Regen</t>
  </si>
  <si>
    <t>grauer nasser ruhiger Herbsttag</t>
  </si>
  <si>
    <t>OKT</t>
  </si>
  <si>
    <t>Urlaub in Süd-Seenfinnland bei Lammi bis 8.10.2017</t>
  </si>
  <si>
    <t>zunehmend etwas freundlicher, Ahornbäume werden bunt</t>
  </si>
  <si>
    <t>mild und freundlich</t>
  </si>
  <si>
    <t>Urlaub in Süd-Seenfinnland bei Lammi ab  28.09.2017 bis 8.10.2017</t>
  </si>
  <si>
    <t>Sturmtief über Deutschland, viel umgeknickte Bäume in Brandenburg</t>
  </si>
  <si>
    <t>Urlaub Ende Finnland</t>
  </si>
  <si>
    <t>kurze Minischauer</t>
  </si>
  <si>
    <t>wechselhaft, zunehmend mehr Wolken, kühl</t>
  </si>
  <si>
    <t>Regen zeitweise</t>
  </si>
  <si>
    <t>regnerisch und grau</t>
  </si>
  <si>
    <t>etwas Nieseln noch</t>
  </si>
  <si>
    <t>zunehmend freundlicher, wärmer und trockener</t>
  </si>
  <si>
    <t>noch wechselhaft, abends freundlicher</t>
  </si>
  <si>
    <t>der Regen ist vorbei, Sonne-Wolken Mix und freundlich</t>
  </si>
  <si>
    <t>zunehmend Goldener Oktober</t>
  </si>
  <si>
    <t xml:space="preserve">Herrlicher Spätsommertag </t>
  </si>
  <si>
    <t>blauer Himmel und Sonne pur…bunt überall</t>
  </si>
  <si>
    <t>fast hochsommerlich, Superwetter, Schmetterlinge, blauer Himmel</t>
  </si>
  <si>
    <t>etwas diesig aber noch mild</t>
  </si>
  <si>
    <t>herrlich goldener ruhiger Spätsommertag im Oktober</t>
  </si>
  <si>
    <t>zunehmend Wolken und Wind aus West, noch mild</t>
  </si>
  <si>
    <t>wechse und kühler, zunehmend mehr Wind</t>
  </si>
  <si>
    <t>nachts viel Regen, tags windig und mittags Wolkenlücken</t>
  </si>
  <si>
    <t>Regen+Nieseln</t>
  </si>
  <si>
    <t>sehr nass und kalt</t>
  </si>
  <si>
    <t>erst bedeckt und etwas Regen, nachmittags Sonne-Wolken Mix</t>
  </si>
  <si>
    <t>früh Nieseln</t>
  </si>
  <si>
    <t>wechselhaft aber mild</t>
  </si>
  <si>
    <t>viele Wolken aber mild</t>
  </si>
  <si>
    <t>stürmisch, regnerisch, zunehmend kühler, sehr ungemütlich</t>
  </si>
  <si>
    <t>windig, bedeckt, herbstlich, Bäume fast kahl</t>
  </si>
  <si>
    <t>Orkan "Herwart" zieht über das Land und bringt Regen, Abkühlung und sogar Gewitter am Nachmittag</t>
  </si>
  <si>
    <t>früh Niesel+erste Flocken</t>
  </si>
  <si>
    <t>früh noch Regen, dann Sonne-Wolken Mix und kalt. Rückseitenwetter des Sturmtiefs</t>
  </si>
  <si>
    <t>Früh Regen</t>
  </si>
  <si>
    <t>grauer Herbsttag, kalt</t>
  </si>
  <si>
    <t>NOV</t>
  </si>
  <si>
    <t xml:space="preserve">nasskalt und grau </t>
  </si>
  <si>
    <t>Sonne-Wolken, abends mehr Wolken und etwas Regen</t>
  </si>
  <si>
    <t xml:space="preserve">freundlicher Tag, ruhig, </t>
  </si>
  <si>
    <t>zunehmender Wind aber mild nach erster Frostnacht</t>
  </si>
  <si>
    <t>ab Nachmittag   Regen</t>
  </si>
  <si>
    <t>erst noch leicht föhnig und mild, nachmittags starkes Regengebiet</t>
  </si>
  <si>
    <t>grauer Tag</t>
  </si>
  <si>
    <t>Novembertag, grau, leicht nass und dunkel</t>
  </si>
  <si>
    <t>Niesel</t>
  </si>
  <si>
    <t xml:space="preserve">November pur </t>
  </si>
  <si>
    <t>zunehmend windig und ungemütlicher, kurze Gewitter</t>
  </si>
  <si>
    <t>sehr wechselhaft und kalt, windig, erste nasse Flocken</t>
  </si>
  <si>
    <t>ab Nachmittag   nasser Schnee</t>
  </si>
  <si>
    <t>eine Tief bringt Kälte und den ersten Schnee, der auch liegenbleibt</t>
  </si>
  <si>
    <t xml:space="preserve">früh Schnee </t>
  </si>
  <si>
    <t>nasskalt und erste Schneedecke mit 4cm</t>
  </si>
  <si>
    <t>kalt, aber trocken, etwas Sonne</t>
  </si>
  <si>
    <t>trüber ruhiger Novembertag, kaum Nieseln</t>
  </si>
  <si>
    <t>vormittags Regen</t>
  </si>
  <si>
    <t>Nebelfelder, Sonne</t>
  </si>
  <si>
    <t>bedeckt und regnerisch, abends freundlicher</t>
  </si>
  <si>
    <t>abends  Schneeregen</t>
  </si>
  <si>
    <t>ab Mittag Schneeregen</t>
  </si>
  <si>
    <t>erst trocken, mittags etwas Sonne, dann windiger und eine Front kommt</t>
  </si>
  <si>
    <t>grau und nachmittags sehr nass, stürmisch</t>
  </si>
  <si>
    <t>Schneeregen</t>
  </si>
  <si>
    <t>grau, nass, Schnee bleibt kaum liegen</t>
  </si>
  <si>
    <t>Dauerregen+Niesel</t>
  </si>
  <si>
    <t>sehr ungemütlich und sehr nass, Milderung</t>
  </si>
  <si>
    <t>zunehmend freundlicher, schöner Abend</t>
  </si>
  <si>
    <t>milder Südwind mit hohen Wolken und föhniger Stimmung</t>
  </si>
  <si>
    <t>paar Tropfen nachmittags</t>
  </si>
  <si>
    <t>föhniger milder Tag, Front aus Westen naht</t>
  </si>
  <si>
    <t>fast Dauerrregen</t>
  </si>
  <si>
    <t>sehr ungemütlicher Regentag</t>
  </si>
  <si>
    <t>kühler Sonne-Wolken Mix</t>
  </si>
  <si>
    <t xml:space="preserve">abends Regen </t>
  </si>
  <si>
    <t>freundlich und windig, nachmittags kommt Regen</t>
  </si>
  <si>
    <t>kalter freundlicher Sonne-Wolken Mix</t>
  </si>
  <si>
    <t>früh etwas Schnee</t>
  </si>
  <si>
    <t>winterlich kalt mit angezuckerter Landschaft</t>
  </si>
  <si>
    <t>DEZ</t>
  </si>
  <si>
    <t>Schneegriesel etwas</t>
  </si>
  <si>
    <t>ruhiger Wintertag</t>
  </si>
  <si>
    <t>grauer Tag mit Mittags etwas Sonne, leicht angezuckert die Wiesen</t>
  </si>
  <si>
    <t>Schneeschauer zunehmend nass</t>
  </si>
  <si>
    <t>winterlich, nass mit kräftigen Schneeschauern, Schneehöhe 8cm</t>
  </si>
  <si>
    <t>abends etwas Schnee</t>
  </si>
  <si>
    <t>kalte Nacht und erstmal viel Sonne, nachmittags zunhemnde windiger und Schneefront naht</t>
  </si>
  <si>
    <t xml:space="preserve">Regen </t>
  </si>
  <si>
    <t>zunehmend milder mit Regen und Tauwetter, sehr ungemütlich</t>
  </si>
  <si>
    <t>grauer windiger Tag, Schnee weg</t>
  </si>
  <si>
    <t>zunehmend Sonne pur bei Südwind, klare Luft, Schnee fast weg</t>
  </si>
  <si>
    <t>Regen, dann Schneeschauer</t>
  </si>
  <si>
    <t>wechselhaft und windig, zunehmend kälter und abends Schnee mit Glätte</t>
  </si>
  <si>
    <t>mittags Schneeschauer</t>
  </si>
  <si>
    <t>erst Sonne, dann Schnee, abends Berühigung aber kalter Wind, Dauerfrost</t>
  </si>
  <si>
    <t>nachmittags Schnee (3cm)</t>
  </si>
  <si>
    <t>früh klar und kalt, Front zieht mit Sturm und Schneeverwehungen nachm. auf, abends wird es veutlich wärmer und taut, Schneehöhe 5cm</t>
  </si>
  <si>
    <t>Tauwetter, regnerisch und windig, Schnee geht weg</t>
  </si>
  <si>
    <t>zeitweise Regen mittags</t>
  </si>
  <si>
    <t>stürmisch, der abends nachlässt, trocken aber wenig Sonne</t>
  </si>
  <si>
    <t>abends Schneefront (3cm)</t>
  </si>
  <si>
    <t>sehr windig, erst freundlich, später hohe Wolken+Schnee (Schneedecke 3cm)</t>
  </si>
  <si>
    <t>sehr stürmisch und wechselhaft</t>
  </si>
  <si>
    <t>Schneefall vorm.+ abends (6cm)</t>
  </si>
  <si>
    <t xml:space="preserve">Schneegriesel   </t>
  </si>
  <si>
    <t>Schnee mit Glätte, nachmittags Beruhigung, alles weiß / Schneehöhe 7cm</t>
  </si>
  <si>
    <t>grau und ruhig, aber leicht nass, Schneehöhe 9cm</t>
  </si>
  <si>
    <t>vormittags Schnee (4cm)</t>
  </si>
  <si>
    <t>winterlich mit Schnee+Wintergewitter in der Ferne / Schneehöhe 12cm</t>
  </si>
  <si>
    <t>sehr schöner sonnig-kalter Wintertag mit Schneelandschaft, kaum Wind, frostig</t>
  </si>
  <si>
    <t xml:space="preserve">grauer Tag , nachmittags + abends Schneegriesel </t>
  </si>
  <si>
    <t>Schneegriesel (1cm)</t>
  </si>
  <si>
    <t>Dauerregen+ Nieseln</t>
  </si>
  <si>
    <t>zunehmend wärmer mit Tauen, grau</t>
  </si>
  <si>
    <t>bedeckt-neblig</t>
  </si>
  <si>
    <t>sehr naaa, grau und ungemütlich mit Tauwetter</t>
  </si>
  <si>
    <t>grau und mild, es taut sehr</t>
  </si>
  <si>
    <t>grau und zunehmend windig und mild</t>
  </si>
  <si>
    <t>grauer windiger Heiligabend, Schnee weggetaut</t>
  </si>
  <si>
    <t>erst grau und bedeckt, dann zunehmend Sonne, abends klar</t>
  </si>
  <si>
    <t>stürmischer Wind mit Sonne, nachmittags kommt Tief mit Wolken, sehr mild</t>
  </si>
  <si>
    <t>hohe Wolken und windig, kälter</t>
  </si>
  <si>
    <t>nasser Schnee  (4cm)</t>
  </si>
  <si>
    <t>zunehmend kalt und Schneefall der sehr nass ist, Schneedecke 3cm</t>
  </si>
  <si>
    <t>zunehmend Sonne, aber frostig , alles gefroren, Schneedecke 3cm</t>
  </si>
  <si>
    <t>nachm.Schnee,   dann Regen</t>
  </si>
  <si>
    <t>esrt kalt, alles gefroren und etwas Sonne, dann Wind mit Schnee, Regen und milder, Tauwetter setzt ein</t>
  </si>
  <si>
    <t>zunehmend milder und trockener, aber windig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</si>
</sst>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  <numFmt numFmtId="179" formatCode="[$-407]dddd\,\ d\.\ mmmm\ yyyy"/>
    <numFmt numFmtId="180" formatCode="d/m;@"/>
    <numFmt numFmtId="181" formatCode="[$-407]d/\ mmm/;@"/>
  </numFmts>
  <fonts count="35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.75"/>
      <color indexed="8"/>
      <name val="Times New Roman"/>
      <family val="1"/>
    </font>
    <font>
      <sz val="11.75"/>
      <color indexed="8"/>
      <name val="Calibri"/>
      <family val="2"/>
    </font>
    <font>
      <sz val="11.25"/>
      <color indexed="8"/>
      <name val="Times New Roman"/>
      <family val="1"/>
    </font>
    <font>
      <sz val="9.5"/>
      <color indexed="8"/>
      <name val="Times New Roman"/>
      <family val="1"/>
    </font>
    <font>
      <sz val="11.5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53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6" fillId="0" borderId="13" xfId="53" applyNumberFormat="1" applyFont="1" applyBorder="1" applyAlignment="1">
      <alignment horizontal="center" vertical="center"/>
      <protection/>
    </xf>
    <xf numFmtId="1" fontId="6" fillId="0" borderId="12" xfId="53" applyNumberFormat="1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176" fontId="2" fillId="0" borderId="0" xfId="53" applyNumberFormat="1" applyFont="1" applyBorder="1" applyAlignment="1">
      <alignment horizontal="center" vertical="center" wrapText="1"/>
      <protection/>
    </xf>
    <xf numFmtId="2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173" fontId="4" fillId="0" borderId="20" xfId="53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4" fillId="0" borderId="19" xfId="53" applyNumberFormat="1" applyFont="1" applyBorder="1" applyAlignment="1">
      <alignment horizontal="center" vertical="center"/>
      <protection/>
    </xf>
    <xf numFmtId="1" fontId="6" fillId="0" borderId="11" xfId="53" applyNumberFormat="1" applyFont="1" applyBorder="1" applyAlignment="1">
      <alignment horizontal="center" vertical="center"/>
      <protection/>
    </xf>
    <xf numFmtId="1" fontId="6" fillId="0" borderId="10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176" fontId="2" fillId="0" borderId="10" xfId="53" applyNumberFormat="1" applyFont="1" applyBorder="1" applyAlignment="1">
      <alignment horizontal="center" vertical="center"/>
      <protection/>
    </xf>
    <xf numFmtId="176" fontId="2" fillId="0" borderId="15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6" fillId="0" borderId="0" xfId="53" applyNumberFormat="1" applyFont="1" applyBorder="1" applyAlignment="1">
      <alignment horizontal="center" vertical="center"/>
      <protection/>
    </xf>
    <xf numFmtId="1" fontId="6" fillId="0" borderId="15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2" fillId="0" borderId="15" xfId="53" applyNumberFormat="1" applyFont="1" applyBorder="1" applyAlignment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49" fontId="34" fillId="0" borderId="14" xfId="53" applyNumberFormat="1" applyFont="1" applyBorder="1" applyAlignment="1">
      <alignment horizontal="center" vertical="center" wrapText="1"/>
      <protection/>
    </xf>
    <xf numFmtId="181" fontId="4" fillId="0" borderId="20" xfId="53" applyNumberFormat="1" applyFont="1" applyBorder="1" applyAlignment="1">
      <alignment horizontal="center" vertical="center"/>
      <protection/>
    </xf>
    <xf numFmtId="181" fontId="4" fillId="0" borderId="19" xfId="53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53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17" xfId="53" applyFont="1" applyBorder="1" applyAlignment="1">
      <alignment horizontal="center" vertical="center" textRotation="90" wrapText="1"/>
      <protection/>
    </xf>
    <xf numFmtId="0" fontId="3" fillId="0" borderId="23" xfId="53" applyFont="1" applyBorder="1" applyAlignment="1">
      <alignment horizontal="center" vertical="center" textRotation="90" wrapText="1"/>
      <protection/>
    </xf>
    <xf numFmtId="0" fontId="3" fillId="0" borderId="17" xfId="53" applyFont="1" applyBorder="1" applyAlignment="1">
      <alignment horizontal="center" vertical="center" textRotation="90"/>
      <protection/>
    </xf>
    <xf numFmtId="0" fontId="3" fillId="0" borderId="23" xfId="53" applyFont="1" applyBorder="1" applyAlignment="1">
      <alignment horizontal="center" vertical="center" textRotation="90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Dec-0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6"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  <dxf>
      <font>
        <color indexed="10"/>
      </font>
    </dxf>
    <dxf>
      <font>
        <color indexed="17"/>
      </font>
    </dxf>
    <dxf>
      <font>
        <color indexed="5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035"/>
          <c:y val="0.5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'JAN-2017'!$C$3:$C$33</c:f>
              <c:numCache/>
            </c:numRef>
          </c:val>
          <c:smooth val="0"/>
        </c:ser>
        <c:marker val="1"/>
        <c:axId val="39711400"/>
        <c:axId val="21858281"/>
      </c:lineChart>
      <c:catAx>
        <c:axId val="397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6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858281"/>
        <c:crosses val="autoZero"/>
        <c:auto val="1"/>
        <c:lblOffset val="100"/>
        <c:tickLblSkip val="2"/>
        <c:noMultiLvlLbl val="0"/>
      </c:catAx>
      <c:valAx>
        <c:axId val="21858281"/>
        <c:scaling>
          <c:orientation val="minMax"/>
          <c:max val="12"/>
          <c:min val="-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71140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071"/>
          <c:y val="0.4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'MRZ-2017'!$L$3:$L$33</c:f>
              <c:numCache/>
            </c:numRef>
          </c:val>
          <c:smooth val="0"/>
        </c:ser>
        <c:marker val="1"/>
        <c:axId val="50021378"/>
        <c:axId val="47539219"/>
      </c:lineChart>
      <c:catAx>
        <c:axId val="5002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539219"/>
        <c:crossesAt val="985"/>
        <c:auto val="1"/>
        <c:lblOffset val="100"/>
        <c:tickLblSkip val="2"/>
        <c:noMultiLvlLbl val="0"/>
      </c:catAx>
      <c:valAx>
        <c:axId val="47539219"/>
        <c:scaling>
          <c:orientation val="minMax"/>
          <c:max val="1045"/>
          <c:min val="9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021378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0432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'MRZ-2017'!$E$3:$E$33</c:f>
              <c:numCache/>
            </c:numRef>
          </c:val>
        </c:ser>
        <c:gapWidth val="80"/>
        <c:axId val="25199788"/>
        <c:axId val="25471501"/>
      </c:barChart>
      <c:catAx>
        <c:axId val="2519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471501"/>
        <c:crosses val="autoZero"/>
        <c:auto val="1"/>
        <c:lblOffset val="100"/>
        <c:tickLblSkip val="1"/>
        <c:noMultiLvlLbl val="0"/>
      </c:catAx>
      <c:valAx>
        <c:axId val="2547150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519978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2007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2075"/>
          <c:w val="0.94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'MRZ-2017'!$O$3:$O$33</c:f>
              <c:numCache/>
            </c:numRef>
          </c:val>
        </c:ser>
        <c:gapWidth val="80"/>
        <c:axId val="27916918"/>
        <c:axId val="49925671"/>
      </c:barChart>
      <c:catAx>
        <c:axId val="2791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925671"/>
        <c:crosses val="autoZero"/>
        <c:auto val="1"/>
        <c:lblOffset val="100"/>
        <c:tickLblSkip val="1"/>
        <c:noMultiLvlLbl val="0"/>
      </c:catAx>
      <c:valAx>
        <c:axId val="4992567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791691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0.04725"/>
          <c:y val="0.26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'APR-2017'!$C$3:$C$33</c:f>
              <c:numCache/>
            </c:numRef>
          </c:val>
          <c:smooth val="0"/>
        </c:ser>
        <c:marker val="1"/>
        <c:axId val="46677856"/>
        <c:axId val="17447521"/>
      </c:lineChart>
      <c:catAx>
        <c:axId val="4667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67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447521"/>
        <c:crosses val="autoZero"/>
        <c:auto val="1"/>
        <c:lblOffset val="100"/>
        <c:tickLblSkip val="2"/>
        <c:noMultiLvlLbl val="0"/>
      </c:catAx>
      <c:valAx>
        <c:axId val="17447521"/>
        <c:scaling>
          <c:orientation val="minMax"/>
          <c:max val="2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67785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24825"/>
          <c:y val="0.5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'APR-2017'!$L$3:$L$33</c:f>
              <c:numCache/>
            </c:numRef>
          </c:val>
          <c:smooth val="0"/>
        </c:ser>
        <c:marker val="1"/>
        <c:axId val="22809962"/>
        <c:axId val="3963067"/>
      </c:lineChart>
      <c:catAx>
        <c:axId val="22809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963067"/>
        <c:crossesAt val="985"/>
        <c:auto val="1"/>
        <c:lblOffset val="100"/>
        <c:tickLblSkip val="2"/>
        <c:noMultiLvlLbl val="0"/>
      </c:catAx>
      <c:valAx>
        <c:axId val="3963067"/>
        <c:scaling>
          <c:orientation val="minMax"/>
          <c:max val="1040"/>
          <c:min val="9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80996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0.33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'APR-2017'!$E$3:$E$33</c:f>
              <c:numCache/>
            </c:numRef>
          </c:val>
        </c:ser>
        <c:gapWidth val="80"/>
        <c:axId val="35667604"/>
        <c:axId val="52572981"/>
      </c:barChart>
      <c:catAx>
        <c:axId val="3566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572981"/>
        <c:crosses val="autoZero"/>
        <c:auto val="1"/>
        <c:lblOffset val="100"/>
        <c:tickLblSkip val="1"/>
        <c:noMultiLvlLbl val="0"/>
      </c:catAx>
      <c:valAx>
        <c:axId val="5257298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566760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0277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2075"/>
          <c:w val="0.948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'APR-2017'!$O$3:$O$33</c:f>
              <c:numCache/>
            </c:numRef>
          </c:val>
        </c:ser>
        <c:gapWidth val="80"/>
        <c:axId val="3394782"/>
        <c:axId val="30553039"/>
      </c:barChart>
      <c:catAx>
        <c:axId val="339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553039"/>
        <c:crosses val="autoZero"/>
        <c:auto val="1"/>
        <c:lblOffset val="100"/>
        <c:tickLblSkip val="1"/>
        <c:noMultiLvlLbl val="0"/>
      </c:catAx>
      <c:valAx>
        <c:axId val="30553039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3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394782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2205"/>
          <c:y val="0.1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'MAI-2017'!$C$3:$C$33</c:f>
              <c:numCache/>
            </c:numRef>
          </c:val>
          <c:smooth val="0"/>
        </c:ser>
        <c:marker val="1"/>
        <c:axId val="6541896"/>
        <c:axId val="58877065"/>
      </c:lineChart>
      <c:catAx>
        <c:axId val="65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103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877065"/>
        <c:crosses val="autoZero"/>
        <c:auto val="1"/>
        <c:lblOffset val="100"/>
        <c:tickLblSkip val="2"/>
        <c:noMultiLvlLbl val="0"/>
      </c:catAx>
      <c:valAx>
        <c:axId val="58877065"/>
        <c:scaling>
          <c:orientation val="minMax"/>
          <c:max val="28"/>
          <c:min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541896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24825"/>
          <c:y val="0.5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'MAI-2017'!$L$3:$L$33</c:f>
              <c:numCache/>
            </c:numRef>
          </c:val>
          <c:smooth val="0"/>
        </c:ser>
        <c:marker val="1"/>
        <c:axId val="60131538"/>
        <c:axId val="4312931"/>
      </c:lineChart>
      <c:catAx>
        <c:axId val="60131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12931"/>
        <c:crossesAt val="985"/>
        <c:auto val="1"/>
        <c:lblOffset val="100"/>
        <c:tickLblSkip val="2"/>
        <c:noMultiLvlLbl val="0"/>
      </c:catAx>
      <c:valAx>
        <c:axId val="4312931"/>
        <c:scaling>
          <c:orientation val="minMax"/>
          <c:max val="1040"/>
          <c:min val="9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13153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0.33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'MAI-2017'!$E$3:$E$33</c:f>
              <c:numCache/>
            </c:numRef>
          </c:val>
        </c:ser>
        <c:gapWidth val="80"/>
        <c:axId val="38816380"/>
        <c:axId val="13803101"/>
      </c:barChart>
      <c:catAx>
        <c:axId val="3881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803101"/>
        <c:crosses val="autoZero"/>
        <c:auto val="1"/>
        <c:lblOffset val="100"/>
        <c:tickLblSkip val="1"/>
        <c:noMultiLvlLbl val="0"/>
      </c:catAx>
      <c:valAx>
        <c:axId val="1380310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881638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26875"/>
          <c:y val="0.5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'JAN-2017'!$L$3:$L$33</c:f>
              <c:numCache/>
            </c:numRef>
          </c:val>
          <c:smooth val="0"/>
        </c:ser>
        <c:marker val="1"/>
        <c:axId val="62506802"/>
        <c:axId val="25690307"/>
      </c:lineChart>
      <c:catAx>
        <c:axId val="6250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5690307"/>
        <c:crossesAt val="985"/>
        <c:auto val="1"/>
        <c:lblOffset val="100"/>
        <c:tickLblSkip val="2"/>
        <c:noMultiLvlLbl val="0"/>
      </c:catAx>
      <c:valAx>
        <c:axId val="25690307"/>
        <c:scaling>
          <c:orientation val="minMax"/>
          <c:max val="1045"/>
          <c:min val="9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506802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2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075"/>
          <c:w val="0.953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'MAI-2017'!$O$3:$O$33</c:f>
              <c:numCache/>
            </c:numRef>
          </c:val>
        </c:ser>
        <c:gapWidth val="80"/>
        <c:axId val="57119046"/>
        <c:axId val="44309367"/>
      </c:barChart>
      <c:catAx>
        <c:axId val="5711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309367"/>
        <c:crosses val="autoZero"/>
        <c:auto val="1"/>
        <c:lblOffset val="100"/>
        <c:tickLblSkip val="1"/>
        <c:noMultiLvlLbl val="0"/>
      </c:catAx>
      <c:valAx>
        <c:axId val="44309367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3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711904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2205"/>
          <c:y val="0.1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'JUNI-2017'!$B$3:$B$33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'JUNI-2017'!$C$3:$C$33</c:f>
              <c:numCache/>
            </c:numRef>
          </c:val>
          <c:smooth val="0"/>
        </c:ser>
        <c:marker val="1"/>
        <c:axId val="63239984"/>
        <c:axId val="32288945"/>
      </c:lineChart>
      <c:catAx>
        <c:axId val="6323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10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2288945"/>
        <c:crosses val="autoZero"/>
        <c:auto val="1"/>
        <c:lblOffset val="100"/>
        <c:tickLblSkip val="2"/>
        <c:noMultiLvlLbl val="0"/>
      </c:catAx>
      <c:valAx>
        <c:axId val="3228894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23998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28725"/>
          <c:y val="0.2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'JUNI-2017'!$L$3:$L$33</c:f>
              <c:numCache/>
            </c:numRef>
          </c:val>
          <c:smooth val="0"/>
        </c:ser>
        <c:marker val="1"/>
        <c:axId val="22165050"/>
        <c:axId val="65267723"/>
      </c:lineChart>
      <c:catAx>
        <c:axId val="2216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5267723"/>
        <c:crossesAt val="985"/>
        <c:auto val="1"/>
        <c:lblOffset val="100"/>
        <c:tickLblSkip val="2"/>
        <c:noMultiLvlLbl val="0"/>
      </c:catAx>
      <c:valAx>
        <c:axId val="65267723"/>
        <c:scaling>
          <c:orientation val="minMax"/>
          <c:max val="1040"/>
          <c:min val="9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16505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131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'JUNI-2017'!$E$3:$E$33</c:f>
              <c:numCache/>
            </c:numRef>
          </c:val>
        </c:ser>
        <c:gapWidth val="80"/>
        <c:axId val="50538596"/>
        <c:axId val="52194181"/>
      </c:barChart>
      <c:catAx>
        <c:axId val="5053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194181"/>
        <c:crosses val="autoZero"/>
        <c:auto val="1"/>
        <c:lblOffset val="100"/>
        <c:tickLblSkip val="1"/>
        <c:noMultiLvlLbl val="0"/>
      </c:catAx>
      <c:valAx>
        <c:axId val="5219418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053859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276"/>
          <c:y val="0.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075"/>
          <c:w val="0.953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'JUNI-2017'!$O$3:$O$33</c:f>
              <c:numCache/>
            </c:numRef>
          </c:val>
        </c:ser>
        <c:gapWidth val="80"/>
        <c:axId val="67094446"/>
        <c:axId val="66979103"/>
      </c:barChart>
      <c:catAx>
        <c:axId val="6709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979103"/>
        <c:crosses val="autoZero"/>
        <c:auto val="1"/>
        <c:lblOffset val="100"/>
        <c:tickLblSkip val="1"/>
        <c:noMultiLvlLbl val="0"/>
      </c:catAx>
      <c:valAx>
        <c:axId val="66979103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27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709444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174"/>
          <c:y val="0.5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'JULI-2017'!$B$3:$B$33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'JULI-2017'!$C$3:$C$33</c:f>
              <c:numCache/>
            </c:numRef>
          </c:val>
          <c:smooth val="0"/>
        </c:ser>
        <c:marker val="1"/>
        <c:axId val="65941016"/>
        <c:axId val="56598233"/>
      </c:lineChart>
      <c:catAx>
        <c:axId val="65941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10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598233"/>
        <c:crosses val="autoZero"/>
        <c:auto val="1"/>
        <c:lblOffset val="100"/>
        <c:tickLblSkip val="2"/>
        <c:noMultiLvlLbl val="0"/>
      </c:catAx>
      <c:valAx>
        <c:axId val="56598233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594101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28725"/>
          <c:y val="0.2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'JULI-2017'!$L$3:$L$33</c:f>
              <c:numCache/>
            </c:numRef>
          </c:val>
          <c:smooth val="0"/>
        </c:ser>
        <c:marker val="1"/>
        <c:axId val="39622050"/>
        <c:axId val="21054131"/>
      </c:lineChart>
      <c:catAx>
        <c:axId val="396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054131"/>
        <c:crossesAt val="985"/>
        <c:auto val="1"/>
        <c:lblOffset val="100"/>
        <c:tickLblSkip val="2"/>
        <c:noMultiLvlLbl val="0"/>
      </c:catAx>
      <c:valAx>
        <c:axId val="21054131"/>
        <c:scaling>
          <c:orientation val="minMax"/>
          <c:max val="1040"/>
          <c:min val="9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962205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2887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'JULI-2017'!$E$3:$E$33</c:f>
              <c:numCache/>
            </c:numRef>
          </c:val>
        </c:ser>
        <c:gapWidth val="80"/>
        <c:axId val="55269452"/>
        <c:axId val="27663021"/>
      </c:barChart>
      <c:catAx>
        <c:axId val="5526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63021"/>
        <c:crosses val="autoZero"/>
        <c:auto val="1"/>
        <c:lblOffset val="100"/>
        <c:tickLblSkip val="1"/>
        <c:noMultiLvlLbl val="0"/>
      </c:catAx>
      <c:valAx>
        <c:axId val="2766302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9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526945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276"/>
          <c:y val="0.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075"/>
          <c:w val="0.953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'JULI-2017'!$O$3:$O$33</c:f>
              <c:numCache/>
            </c:numRef>
          </c:val>
        </c:ser>
        <c:gapWidth val="80"/>
        <c:axId val="47640598"/>
        <c:axId val="26112199"/>
      </c:barChart>
      <c:catAx>
        <c:axId val="476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112199"/>
        <c:crosses val="autoZero"/>
        <c:auto val="1"/>
        <c:lblOffset val="100"/>
        <c:tickLblSkip val="1"/>
        <c:noMultiLvlLbl val="0"/>
      </c:catAx>
      <c:valAx>
        <c:axId val="26112199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27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764059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0.1525"/>
          <c:y val="0.1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'AUG-2017'!$C$3:$C$33</c:f>
              <c:numCache/>
            </c:numRef>
          </c:val>
          <c:smooth val="0"/>
        </c:ser>
        <c:marker val="1"/>
        <c:axId val="33683200"/>
        <c:axId val="34713345"/>
      </c:lineChart>
      <c:catAx>
        <c:axId val="3368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10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4713345"/>
        <c:crosses val="autoZero"/>
        <c:auto val="1"/>
        <c:lblOffset val="100"/>
        <c:tickLblSkip val="2"/>
        <c:noMultiLvlLbl val="0"/>
      </c:catAx>
      <c:valAx>
        <c:axId val="3471334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368320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0092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'JAN-2017'!$E$3:$E$33</c:f>
              <c:numCache/>
            </c:numRef>
          </c:val>
        </c:ser>
        <c:gapWidth val="80"/>
        <c:axId val="29886172"/>
        <c:axId val="540093"/>
      </c:barChart>
      <c:catAx>
        <c:axId val="2988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093"/>
        <c:crosses val="autoZero"/>
        <c:auto val="1"/>
        <c:lblOffset val="100"/>
        <c:tickLblSkip val="1"/>
        <c:noMultiLvlLbl val="0"/>
      </c:catAx>
      <c:valAx>
        <c:axId val="54009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988617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277"/>
          <c:y val="0.59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'AUG-2017'!$L$3:$L$33</c:f>
              <c:numCache/>
            </c:numRef>
          </c:val>
          <c:smooth val="0"/>
        </c:ser>
        <c:marker val="1"/>
        <c:axId val="43984650"/>
        <c:axId val="60317531"/>
      </c:lineChart>
      <c:catAx>
        <c:axId val="43984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317531"/>
        <c:crossesAt val="995"/>
        <c:auto val="1"/>
        <c:lblOffset val="100"/>
        <c:tickLblSkip val="2"/>
        <c:noMultiLvlLbl val="0"/>
      </c:catAx>
      <c:valAx>
        <c:axId val="60317531"/>
        <c:scaling>
          <c:orientation val="minMax"/>
          <c:max val="1035"/>
          <c:min val="9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23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98465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0.196"/>
          <c:y val="0.3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'AUG-2017'!$E$3:$E$33</c:f>
              <c:numCache/>
            </c:numRef>
          </c:val>
        </c:ser>
        <c:gapWidth val="80"/>
        <c:axId val="5986868"/>
        <c:axId val="53881813"/>
      </c:barChart>
      <c:catAx>
        <c:axId val="598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881813"/>
        <c:crosses val="autoZero"/>
        <c:auto val="1"/>
        <c:lblOffset val="100"/>
        <c:tickLblSkip val="1"/>
        <c:noMultiLvlLbl val="0"/>
      </c:catAx>
      <c:valAx>
        <c:axId val="5388181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36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98686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122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075"/>
          <c:w val="0.961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'AUG-2017'!$O$3:$O$33</c:f>
              <c:numCache/>
            </c:numRef>
          </c:val>
        </c:ser>
        <c:gapWidth val="80"/>
        <c:axId val="15174270"/>
        <c:axId val="2350703"/>
      </c:barChart>
      <c:catAx>
        <c:axId val="15174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50703"/>
        <c:crosses val="autoZero"/>
        <c:auto val="1"/>
        <c:lblOffset val="100"/>
        <c:tickLblSkip val="1"/>
        <c:noMultiLvlLbl val="0"/>
      </c:catAx>
      <c:valAx>
        <c:axId val="2350703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5174270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0.1525"/>
          <c:y val="0.1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'SEP-2017'!$C$3:$C$33</c:f>
              <c:numCache/>
            </c:numRef>
          </c:val>
          <c:smooth val="0"/>
        </c:ser>
        <c:marker val="1"/>
        <c:axId val="21156328"/>
        <c:axId val="56189225"/>
      </c:lineChart>
      <c:catAx>
        <c:axId val="211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6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189225"/>
        <c:crosses val="autoZero"/>
        <c:auto val="1"/>
        <c:lblOffset val="100"/>
        <c:tickLblSkip val="2"/>
        <c:noMultiLvlLbl val="0"/>
      </c:catAx>
      <c:valAx>
        <c:axId val="5618922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1563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11225"/>
          <c:y val="0.2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'SEP-2017'!$L$3:$L$33</c:f>
              <c:numCache/>
            </c:numRef>
          </c:val>
          <c:smooth val="0"/>
        </c:ser>
        <c:marker val="1"/>
        <c:axId val="35940978"/>
        <c:axId val="55033347"/>
      </c:lineChart>
      <c:catAx>
        <c:axId val="3594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033347"/>
        <c:crossesAt val="995"/>
        <c:auto val="1"/>
        <c:lblOffset val="100"/>
        <c:tickLblSkip val="2"/>
        <c:noMultiLvlLbl val="0"/>
      </c:catAx>
      <c:valAx>
        <c:axId val="55033347"/>
        <c:scaling>
          <c:orientation val="minMax"/>
          <c:max val="1035"/>
          <c:min val="9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23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594097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0.196"/>
          <c:y val="0.3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'SEP-2017'!$E$3:$E$33</c:f>
              <c:numCache/>
            </c:numRef>
          </c:val>
        </c:ser>
        <c:gapWidth val="80"/>
        <c:axId val="25538076"/>
        <c:axId val="28516093"/>
      </c:barChart>
      <c:catAx>
        <c:axId val="2553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516093"/>
        <c:crosses val="autoZero"/>
        <c:auto val="1"/>
        <c:lblOffset val="100"/>
        <c:tickLblSkip val="1"/>
        <c:noMultiLvlLbl val="0"/>
      </c:catAx>
      <c:valAx>
        <c:axId val="2851609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36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553807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122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075"/>
          <c:w val="0.961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'SEP-2017'!$O$3:$O$33</c:f>
              <c:numCache/>
            </c:numRef>
          </c:val>
        </c:ser>
        <c:gapWidth val="80"/>
        <c:axId val="55318246"/>
        <c:axId val="28102167"/>
      </c:barChart>
      <c:catAx>
        <c:axId val="5531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102167"/>
        <c:crosses val="autoZero"/>
        <c:auto val="1"/>
        <c:lblOffset val="100"/>
        <c:tickLblSkip val="1"/>
        <c:noMultiLvlLbl val="0"/>
      </c:catAx>
      <c:valAx>
        <c:axId val="28102167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5318246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242"/>
          <c:y val="0.2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'OKT-2017'!$B$3:$B$33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'OKT-2017'!$C$3:$C$33</c:f>
              <c:numCache/>
            </c:numRef>
          </c:val>
          <c:smooth val="0"/>
        </c:ser>
        <c:marker val="1"/>
        <c:axId val="51592912"/>
        <c:axId val="61683025"/>
      </c:lineChart>
      <c:catAx>
        <c:axId val="51592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5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683025"/>
        <c:crosses val="autoZero"/>
        <c:auto val="1"/>
        <c:lblOffset val="100"/>
        <c:tickLblSkip val="2"/>
        <c:noMultiLvlLbl val="0"/>
      </c:catAx>
      <c:valAx>
        <c:axId val="6168302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5929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01025"/>
          <c:y val="0.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'OKT-2017'!$L$3:$L$33</c:f>
              <c:numCache/>
            </c:numRef>
          </c:val>
          <c:smooth val="0"/>
        </c:ser>
        <c:marker val="1"/>
        <c:axId val="18276314"/>
        <c:axId val="30269099"/>
      </c:lineChart>
      <c:catAx>
        <c:axId val="1827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14625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269099"/>
        <c:crossesAt val="990"/>
        <c:auto val="1"/>
        <c:lblOffset val="100"/>
        <c:tickLblSkip val="2"/>
        <c:noMultiLvlLbl val="0"/>
      </c:catAx>
      <c:valAx>
        <c:axId val="30269099"/>
        <c:scaling>
          <c:orientation val="minMax"/>
          <c:max val="1030"/>
          <c:min val="9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23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827631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0.0122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'OKT-2017'!$E$3:$E$33</c:f>
              <c:numCache/>
            </c:numRef>
          </c:val>
        </c:ser>
        <c:gapWidth val="80"/>
        <c:axId val="3986436"/>
        <c:axId val="35877925"/>
      </c:barChart>
      <c:catAx>
        <c:axId val="398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77925"/>
        <c:crosses val="autoZero"/>
        <c:auto val="1"/>
        <c:lblOffset val="100"/>
        <c:tickLblSkip val="1"/>
        <c:noMultiLvlLbl val="0"/>
      </c:catAx>
      <c:valAx>
        <c:axId val="3587792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1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98643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085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2075"/>
          <c:w val="0.94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'JAN-2017'!$O$3:$O$33</c:f>
              <c:numCache/>
            </c:numRef>
          </c:val>
        </c:ser>
        <c:gapWidth val="80"/>
        <c:axId val="4860838"/>
        <c:axId val="43747543"/>
      </c:barChart>
      <c:catAx>
        <c:axId val="486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747543"/>
        <c:crosses val="autoZero"/>
        <c:auto val="1"/>
        <c:lblOffset val="100"/>
        <c:tickLblSkip val="1"/>
        <c:noMultiLvlLbl val="0"/>
      </c:catAx>
      <c:valAx>
        <c:axId val="4374754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86083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2122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075"/>
          <c:w val="0.961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'OKT-2017'!$O$3:$O$33</c:f>
              <c:numCache/>
            </c:numRef>
          </c:val>
        </c:ser>
        <c:gapWidth val="80"/>
        <c:axId val="54465870"/>
        <c:axId val="20430783"/>
      </c:barChart>
      <c:catAx>
        <c:axId val="54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30783"/>
        <c:crosses val="autoZero"/>
        <c:auto val="1"/>
        <c:lblOffset val="100"/>
        <c:tickLblSkip val="1"/>
        <c:noMultiLvlLbl val="0"/>
      </c:catAx>
      <c:valAx>
        <c:axId val="2043078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446587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242"/>
          <c:y val="0.2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'NOV-2017'!$C$3:$C$33</c:f>
              <c:numCache/>
            </c:numRef>
          </c:val>
          <c:smooth val="0"/>
        </c:ser>
        <c:marker val="1"/>
        <c:axId val="49659320"/>
        <c:axId val="44280697"/>
      </c:lineChart>
      <c:catAx>
        <c:axId val="4965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5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4280697"/>
        <c:crosses val="autoZero"/>
        <c:auto val="1"/>
        <c:lblOffset val="100"/>
        <c:tickLblSkip val="2"/>
        <c:noMultiLvlLbl val="0"/>
      </c:catAx>
      <c:valAx>
        <c:axId val="44280697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965932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01025"/>
          <c:y val="0.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'NOV-2017'!$L$3:$L$33</c:f>
              <c:numCache/>
            </c:numRef>
          </c:val>
          <c:smooth val="0"/>
        </c:ser>
        <c:marker val="1"/>
        <c:axId val="62981954"/>
        <c:axId val="29966675"/>
      </c:lineChart>
      <c:catAx>
        <c:axId val="6298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6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966675"/>
        <c:crossesAt val="990"/>
        <c:auto val="1"/>
        <c:lblOffset val="100"/>
        <c:tickLblSkip val="2"/>
        <c:noMultiLvlLbl val="0"/>
      </c:catAx>
      <c:valAx>
        <c:axId val="29966675"/>
        <c:scaling>
          <c:orientation val="minMax"/>
          <c:max val="1030"/>
          <c:min val="9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23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98195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132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'NOV-2017'!$E$3:$E$33</c:f>
              <c:numCache/>
            </c:numRef>
          </c:val>
        </c:ser>
        <c:gapWidth val="80"/>
        <c:axId val="1264620"/>
        <c:axId val="11381581"/>
      </c:barChart>
      <c:catAx>
        <c:axId val="126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81581"/>
        <c:crosses val="autoZero"/>
        <c:auto val="1"/>
        <c:lblOffset val="100"/>
        <c:tickLblSkip val="1"/>
        <c:noMultiLvlLbl val="0"/>
      </c:catAx>
      <c:valAx>
        <c:axId val="1138158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1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26462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122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2075"/>
          <c:w val="0.952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'NOV-2017'!$O$3:$O$33</c:f>
              <c:numCache/>
            </c:numRef>
          </c:val>
        </c:ser>
        <c:gapWidth val="80"/>
        <c:axId val="35325366"/>
        <c:axId val="49492839"/>
      </c:barChart>
      <c:catAx>
        <c:axId val="35325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492839"/>
        <c:crosses val="autoZero"/>
        <c:auto val="1"/>
        <c:lblOffset val="100"/>
        <c:tickLblSkip val="1"/>
        <c:noMultiLvlLbl val="0"/>
      </c:catAx>
      <c:valAx>
        <c:axId val="49492839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5325366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0.0567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55"/>
          <c:w val="0.9502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'DEZ-2017'!$B$3:$B$33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'DEZ-2017'!$C$3:$C$33</c:f>
              <c:numCache/>
            </c:numRef>
          </c:val>
          <c:smooth val="0"/>
        </c:ser>
        <c:marker val="1"/>
        <c:axId val="42782368"/>
        <c:axId val="49496993"/>
      </c:lineChart>
      <c:catAx>
        <c:axId val="4278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57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9496993"/>
        <c:crosses val="autoZero"/>
        <c:auto val="1"/>
        <c:lblOffset val="100"/>
        <c:tickLblSkip val="2"/>
        <c:noMultiLvlLbl val="0"/>
      </c:catAx>
      <c:valAx>
        <c:axId val="49496993"/>
        <c:scaling>
          <c:orientation val="minMax"/>
          <c:max val="12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278236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3285"/>
          <c:y val="0.4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'DEZ-2017'!$L$3:$L$33</c:f>
              <c:numCache/>
            </c:numRef>
          </c:val>
          <c:smooth val="0"/>
        </c:ser>
        <c:marker val="1"/>
        <c:axId val="42819754"/>
        <c:axId val="49833467"/>
      </c:lineChart>
      <c:catAx>
        <c:axId val="4281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6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833467"/>
        <c:crossesAt val="980"/>
        <c:auto val="1"/>
        <c:lblOffset val="100"/>
        <c:tickLblSkip val="2"/>
        <c:noMultiLvlLbl val="0"/>
      </c:catAx>
      <c:valAx>
        <c:axId val="49833467"/>
        <c:scaling>
          <c:orientation val="minMax"/>
          <c:max val="1035"/>
          <c:min val="9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21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819754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132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'DEZ-2017'!$E$3:$E$33</c:f>
              <c:numCache/>
            </c:numRef>
          </c:val>
        </c:ser>
        <c:gapWidth val="80"/>
        <c:axId val="45848020"/>
        <c:axId val="9978997"/>
      </c:barChart>
      <c:catAx>
        <c:axId val="458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978997"/>
        <c:crosses val="autoZero"/>
        <c:auto val="1"/>
        <c:lblOffset val="100"/>
        <c:tickLblSkip val="1"/>
        <c:noMultiLvlLbl val="0"/>
      </c:catAx>
      <c:valAx>
        <c:axId val="997899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1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584802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122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2075"/>
          <c:w val="0.936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'DEZ-2017'!$O$3:$O$33</c:f>
              <c:numCache/>
            </c:numRef>
          </c:val>
        </c:ser>
        <c:gapWidth val="80"/>
        <c:axId val="22702110"/>
        <c:axId val="2992399"/>
      </c:barChart>
      <c:catAx>
        <c:axId val="2270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92399"/>
        <c:crosses val="autoZero"/>
        <c:auto val="1"/>
        <c:lblOffset val="100"/>
        <c:tickLblSkip val="1"/>
        <c:noMultiLvlLbl val="0"/>
      </c:catAx>
      <c:valAx>
        <c:axId val="2992399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270211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19575"/>
          <c:y val="0.26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'FEB-2017'!$C$3:$C$33</c:f>
              <c:numCache/>
            </c:numRef>
          </c:val>
          <c:smooth val="0"/>
        </c:ser>
        <c:marker val="1"/>
        <c:axId val="58183568"/>
        <c:axId val="53890065"/>
      </c:lineChart>
      <c:catAx>
        <c:axId val="58183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6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890065"/>
        <c:crosses val="autoZero"/>
        <c:auto val="1"/>
        <c:lblOffset val="100"/>
        <c:tickLblSkip val="2"/>
        <c:noMultiLvlLbl val="0"/>
      </c:catAx>
      <c:valAx>
        <c:axId val="53890065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1835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LUFTDRUCK</a:t>
            </a:r>
          </a:p>
        </c:rich>
      </c:tx>
      <c:layout>
        <c:manualLayout>
          <c:xMode val="factor"/>
          <c:yMode val="factor"/>
          <c:x val="-0.071"/>
          <c:y val="0.4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'FEB-2017'!$L$3:$L$33</c:f>
              <c:numCache/>
            </c:numRef>
          </c:val>
          <c:smooth val="0"/>
        </c:ser>
        <c:marker val="1"/>
        <c:axId val="15248538"/>
        <c:axId val="3019115"/>
      </c:lineChart>
      <c:catAx>
        <c:axId val="15248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220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19115"/>
        <c:crossesAt val="985"/>
        <c:auto val="1"/>
        <c:lblOffset val="100"/>
        <c:tickLblSkip val="2"/>
        <c:noMultiLvlLbl val="0"/>
      </c:catAx>
      <c:valAx>
        <c:axId val="3019115"/>
        <c:scaling>
          <c:orientation val="minMax"/>
          <c:max val="1045"/>
          <c:min val="9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5248538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NIEDERSCHLAGMENGE</a:t>
            </a:r>
          </a:p>
        </c:rich>
      </c:tx>
      <c:layout>
        <c:manualLayout>
          <c:xMode val="factor"/>
          <c:yMode val="factor"/>
          <c:x val="-0.1442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'FEB-2017'!$E$3:$E$33</c:f>
              <c:numCache/>
            </c:numRef>
          </c:val>
        </c:ser>
        <c:gapWidth val="80"/>
        <c:axId val="27172036"/>
        <c:axId val="43221733"/>
      </c:bar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221733"/>
        <c:crosses val="autoZero"/>
        <c:auto val="1"/>
        <c:lblOffset val="100"/>
        <c:tickLblSkip val="1"/>
        <c:noMultiLvlLbl val="0"/>
      </c:catAx>
      <c:valAx>
        <c:axId val="4322173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0.0232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717203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SONNENSCHEINDAUER</a:t>
            </a:r>
          </a:p>
        </c:rich>
      </c:tx>
      <c:layout>
        <c:manualLayout>
          <c:xMode val="factor"/>
          <c:yMode val="factor"/>
          <c:x val="-0.2007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2075"/>
          <c:w val="0.94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'FEB-2017'!$O$3:$O$33</c:f>
              <c:numCache/>
            </c:numRef>
          </c:val>
        </c:ser>
        <c:gapWidth val="80"/>
        <c:axId val="53451278"/>
        <c:axId val="11299455"/>
      </c:barChart>
      <c:catAx>
        <c:axId val="5345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299455"/>
        <c:crosses val="autoZero"/>
        <c:auto val="1"/>
        <c:lblOffset val="100"/>
        <c:tickLblSkip val="1"/>
        <c:noMultiLvlLbl val="0"/>
      </c:catAx>
      <c:valAx>
        <c:axId val="1129945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3451278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TEMPERATUREN</a:t>
            </a:r>
          </a:p>
        </c:rich>
      </c:tx>
      <c:layout>
        <c:manualLayout>
          <c:xMode val="factor"/>
          <c:yMode val="factor"/>
          <c:x val="-0.19575"/>
          <c:y val="0.26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'MRZ-2017'!$B$3:$B$33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'MRZ-2017'!$C$3:$C$33</c:f>
              <c:numCache/>
            </c:numRef>
          </c:val>
          <c:smooth val="0"/>
        </c:ser>
        <c:marker val="1"/>
        <c:axId val="34586232"/>
        <c:axId val="42840633"/>
      </c:lineChart>
      <c:catAx>
        <c:axId val="34586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6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2840633"/>
        <c:crosses val="autoZero"/>
        <c:auto val="1"/>
        <c:lblOffset val="100"/>
        <c:tickLblSkip val="2"/>
        <c:noMultiLvlLbl val="0"/>
      </c:catAx>
      <c:valAx>
        <c:axId val="42840633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23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458623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5.png" /><Relationship Id="rId9" Type="http://schemas.openxmlformats.org/officeDocument/2006/relationships/image" Target="../media/image4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Relationship Id="rId13" Type="http://schemas.openxmlformats.org/officeDocument/2006/relationships/image" Target="../media/image9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12.png" /><Relationship Id="rId6" Type="http://schemas.openxmlformats.org/officeDocument/2006/relationships/image" Target="../media/image32.png" /><Relationship Id="rId7" Type="http://schemas.openxmlformats.org/officeDocument/2006/relationships/image" Target="../media/image16.png" /><Relationship Id="rId8" Type="http://schemas.openxmlformats.org/officeDocument/2006/relationships/image" Target="../media/image10.png" /><Relationship Id="rId9" Type="http://schemas.openxmlformats.org/officeDocument/2006/relationships/image" Target="../media/image18.png" /><Relationship Id="rId10" Type="http://schemas.openxmlformats.org/officeDocument/2006/relationships/image" Target="../media/image13.png" /><Relationship Id="rId11" Type="http://schemas.openxmlformats.org/officeDocument/2006/relationships/image" Target="../media/image17.png" /><Relationship Id="rId12" Type="http://schemas.openxmlformats.org/officeDocument/2006/relationships/image" Target="../media/image20.png" /><Relationship Id="rId13" Type="http://schemas.openxmlformats.org/officeDocument/2006/relationships/image" Target="../media/image11.png" /><Relationship Id="rId14" Type="http://schemas.openxmlformats.org/officeDocument/2006/relationships/image" Target="../media/image1.png" /><Relationship Id="rId15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8.png" /><Relationship Id="rId8" Type="http://schemas.openxmlformats.org/officeDocument/2006/relationships/image" Target="../media/image22.png" /><Relationship Id="rId9" Type="http://schemas.openxmlformats.org/officeDocument/2006/relationships/image" Target="../media/image30.png" /><Relationship Id="rId10" Type="http://schemas.openxmlformats.org/officeDocument/2006/relationships/image" Target="../media/image33.png" /><Relationship Id="rId11" Type="http://schemas.openxmlformats.org/officeDocument/2006/relationships/image" Target="../media/image2.png" /><Relationship Id="rId12" Type="http://schemas.openxmlformats.org/officeDocument/2006/relationships/image" Target="../media/image10.png" /><Relationship Id="rId13" Type="http://schemas.openxmlformats.org/officeDocument/2006/relationships/image" Target="../media/image7.png" /><Relationship Id="rId14" Type="http://schemas.openxmlformats.org/officeDocument/2006/relationships/image" Target="../media/image34.png" /><Relationship Id="rId15" Type="http://schemas.openxmlformats.org/officeDocument/2006/relationships/image" Target="../media/image35.png" /><Relationship Id="rId16" Type="http://schemas.openxmlformats.org/officeDocument/2006/relationships/image" Target="../media/image18.png" /><Relationship Id="rId17" Type="http://schemas.openxmlformats.org/officeDocument/2006/relationships/image" Target="../media/image17.png" /><Relationship Id="rId18" Type="http://schemas.openxmlformats.org/officeDocument/2006/relationships/image" Target="../media/image3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36.png" /><Relationship Id="rId6" Type="http://schemas.openxmlformats.org/officeDocument/2006/relationships/image" Target="../media/image10.png" /><Relationship Id="rId7" Type="http://schemas.openxmlformats.org/officeDocument/2006/relationships/image" Target="../media/image3.png" /><Relationship Id="rId8" Type="http://schemas.openxmlformats.org/officeDocument/2006/relationships/image" Target="../media/image20.png" /><Relationship Id="rId9" Type="http://schemas.openxmlformats.org/officeDocument/2006/relationships/image" Target="../media/image18.png" /><Relationship Id="rId10" Type="http://schemas.openxmlformats.org/officeDocument/2006/relationships/image" Target="../media/image7.png" /><Relationship Id="rId11" Type="http://schemas.openxmlformats.org/officeDocument/2006/relationships/image" Target="../media/image1.png" /><Relationship Id="rId12" Type="http://schemas.openxmlformats.org/officeDocument/2006/relationships/image" Target="../media/image37.png" /><Relationship Id="rId13" Type="http://schemas.openxmlformats.org/officeDocument/2006/relationships/image" Target="../media/image6.png" /><Relationship Id="rId14" Type="http://schemas.openxmlformats.org/officeDocument/2006/relationships/image" Target="../media/image12.png" /><Relationship Id="rId15" Type="http://schemas.openxmlformats.org/officeDocument/2006/relationships/image" Target="../media/image15.png" /><Relationship Id="rId16" Type="http://schemas.openxmlformats.org/officeDocument/2006/relationships/image" Target="../media/image11.png" /><Relationship Id="rId17" Type="http://schemas.openxmlformats.org/officeDocument/2006/relationships/image" Target="../media/image17.png" /><Relationship Id="rId18" Type="http://schemas.openxmlformats.org/officeDocument/2006/relationships/image" Target="../media/image38.png" /><Relationship Id="rId19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6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1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0.png" /><Relationship Id="rId12" Type="http://schemas.openxmlformats.org/officeDocument/2006/relationships/image" Target="../media/image7.png" /><Relationship Id="rId13" Type="http://schemas.openxmlformats.org/officeDocument/2006/relationships/image" Target="../media/image1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10.png" /><Relationship Id="rId9" Type="http://schemas.openxmlformats.org/officeDocument/2006/relationships/image" Target="../media/image21.png" /><Relationship Id="rId10" Type="http://schemas.openxmlformats.org/officeDocument/2006/relationships/image" Target="../media/image17.png" /><Relationship Id="rId11" Type="http://schemas.openxmlformats.org/officeDocument/2006/relationships/image" Target="../media/image22.png" /><Relationship Id="rId12" Type="http://schemas.openxmlformats.org/officeDocument/2006/relationships/image" Target="../media/image11.png" /><Relationship Id="rId13" Type="http://schemas.openxmlformats.org/officeDocument/2006/relationships/image" Target="../media/image23.png" /><Relationship Id="rId14" Type="http://schemas.openxmlformats.org/officeDocument/2006/relationships/image" Target="../media/image18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1.png" /><Relationship Id="rId6" Type="http://schemas.openxmlformats.org/officeDocument/2006/relationships/image" Target="../media/image20.png" /><Relationship Id="rId7" Type="http://schemas.openxmlformats.org/officeDocument/2006/relationships/image" Target="../media/image13.png" /><Relationship Id="rId8" Type="http://schemas.openxmlformats.org/officeDocument/2006/relationships/image" Target="../media/image12.png" /><Relationship Id="rId9" Type="http://schemas.openxmlformats.org/officeDocument/2006/relationships/image" Target="../media/image18.png" /><Relationship Id="rId10" Type="http://schemas.openxmlformats.org/officeDocument/2006/relationships/image" Target="../media/image10.png" /><Relationship Id="rId11" Type="http://schemas.openxmlformats.org/officeDocument/2006/relationships/image" Target="../media/image24.png" /><Relationship Id="rId12" Type="http://schemas.openxmlformats.org/officeDocument/2006/relationships/image" Target="../media/image16.png" /><Relationship Id="rId13" Type="http://schemas.openxmlformats.org/officeDocument/2006/relationships/image" Target="../media/image19.png" /><Relationship Id="rId14" Type="http://schemas.openxmlformats.org/officeDocument/2006/relationships/image" Target="../media/image9.png" /><Relationship Id="rId15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0.png" /><Relationship Id="rId6" Type="http://schemas.openxmlformats.org/officeDocument/2006/relationships/image" Target="../media/image13.png" /><Relationship Id="rId7" Type="http://schemas.openxmlformats.org/officeDocument/2006/relationships/image" Target="../media/image20.png" /><Relationship Id="rId8" Type="http://schemas.openxmlformats.org/officeDocument/2006/relationships/image" Target="../media/image14.png" /><Relationship Id="rId9" Type="http://schemas.openxmlformats.org/officeDocument/2006/relationships/image" Target="../media/image12.png" /><Relationship Id="rId10" Type="http://schemas.openxmlformats.org/officeDocument/2006/relationships/image" Target="../media/image11.png" /><Relationship Id="rId11" Type="http://schemas.openxmlformats.org/officeDocument/2006/relationships/image" Target="../media/image26.png" /><Relationship Id="rId12" Type="http://schemas.openxmlformats.org/officeDocument/2006/relationships/image" Target="../media/image1.png" /><Relationship Id="rId13" Type="http://schemas.openxmlformats.org/officeDocument/2006/relationships/image" Target="../media/image24.png" /><Relationship Id="rId14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1.png" /><Relationship Id="rId6" Type="http://schemas.openxmlformats.org/officeDocument/2006/relationships/image" Target="../media/image26.png" /><Relationship Id="rId7" Type="http://schemas.openxmlformats.org/officeDocument/2006/relationships/image" Target="../media/image1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20.png" /><Relationship Id="rId11" Type="http://schemas.openxmlformats.org/officeDocument/2006/relationships/image" Target="../media/image10.png" /><Relationship Id="rId12" Type="http://schemas.openxmlformats.org/officeDocument/2006/relationships/image" Target="../media/image27.png" /><Relationship Id="rId13" Type="http://schemas.openxmlformats.org/officeDocument/2006/relationships/image" Target="../media/image13.png" /><Relationship Id="rId14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20.png" /><Relationship Id="rId8" Type="http://schemas.openxmlformats.org/officeDocument/2006/relationships/image" Target="../media/image10.png" /><Relationship Id="rId9" Type="http://schemas.openxmlformats.org/officeDocument/2006/relationships/image" Target="../media/image24.png" /><Relationship Id="rId10" Type="http://schemas.openxmlformats.org/officeDocument/2006/relationships/image" Target="../media/image26.png" /><Relationship Id="rId11" Type="http://schemas.openxmlformats.org/officeDocument/2006/relationships/image" Target="../media/image13.png" /><Relationship Id="rId12" Type="http://schemas.openxmlformats.org/officeDocument/2006/relationships/image" Target="../media/image28.png" /><Relationship Id="rId13" Type="http://schemas.openxmlformats.org/officeDocument/2006/relationships/image" Target="../media/image11.png" /><Relationship Id="rId14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11.png" /><Relationship Id="rId6" Type="http://schemas.openxmlformats.org/officeDocument/2006/relationships/image" Target="../media/image26.png" /><Relationship Id="rId7" Type="http://schemas.openxmlformats.org/officeDocument/2006/relationships/image" Target="../media/image13.png" /><Relationship Id="rId8" Type="http://schemas.openxmlformats.org/officeDocument/2006/relationships/image" Target="../media/image10.png" /><Relationship Id="rId9" Type="http://schemas.openxmlformats.org/officeDocument/2006/relationships/image" Target="../media/image17.png" /><Relationship Id="rId10" Type="http://schemas.openxmlformats.org/officeDocument/2006/relationships/image" Target="../media/image8.png" /><Relationship Id="rId11" Type="http://schemas.openxmlformats.org/officeDocument/2006/relationships/image" Target="../media/image1.png" /><Relationship Id="rId12" Type="http://schemas.openxmlformats.org/officeDocument/2006/relationships/image" Target="../media/image24.png" /><Relationship Id="rId13" Type="http://schemas.openxmlformats.org/officeDocument/2006/relationships/image" Target="../media/image29.png" /><Relationship Id="rId14" Type="http://schemas.openxmlformats.org/officeDocument/2006/relationships/image" Target="../media/image30.png" /><Relationship Id="rId15" Type="http://schemas.openxmlformats.org/officeDocument/2006/relationships/image" Target="../media/image31.png" /><Relationship Id="rId16" Type="http://schemas.openxmlformats.org/officeDocument/2006/relationships/image" Target="../media/image20.png" /><Relationship Id="rId17" Type="http://schemas.openxmlformats.org/officeDocument/2006/relationships/image" Target="../media/image2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8.png" /><Relationship Id="rId6" Type="http://schemas.openxmlformats.org/officeDocument/2006/relationships/image" Target="../media/image13.png" /><Relationship Id="rId7" Type="http://schemas.openxmlformats.org/officeDocument/2006/relationships/image" Target="../media/image20.png" /><Relationship Id="rId8" Type="http://schemas.openxmlformats.org/officeDocument/2006/relationships/image" Target="../media/image11.png" /><Relationship Id="rId9" Type="http://schemas.openxmlformats.org/officeDocument/2006/relationships/image" Target="../media/image10.png" /><Relationship Id="rId10" Type="http://schemas.openxmlformats.org/officeDocument/2006/relationships/image" Target="../media/image17.png" /><Relationship Id="rId11" Type="http://schemas.openxmlformats.org/officeDocument/2006/relationships/image" Target="../media/image12.png" /><Relationship Id="rId1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104775</xdr:rowOff>
    </xdr:from>
    <xdr:to>
      <xdr:col>10</xdr:col>
      <xdr:colOff>685800</xdr:colOff>
      <xdr:row>2</xdr:row>
      <xdr:rowOff>438150</xdr:rowOff>
    </xdr:to>
    <xdr:pic>
      <xdr:nvPicPr>
        <xdr:cNvPr id="5" name="Picture 4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104775</xdr:rowOff>
    </xdr:from>
    <xdr:to>
      <xdr:col>10</xdr:col>
      <xdr:colOff>704850</xdr:colOff>
      <xdr:row>3</xdr:row>
      <xdr:rowOff>438150</xdr:rowOff>
    </xdr:to>
    <xdr:pic>
      <xdr:nvPicPr>
        <xdr:cNvPr id="6" name="Picture 4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4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4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4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</xdr:row>
      <xdr:rowOff>104775</xdr:rowOff>
    </xdr:from>
    <xdr:to>
      <xdr:col>10</xdr:col>
      <xdr:colOff>714375</xdr:colOff>
      <xdr:row>7</xdr:row>
      <xdr:rowOff>438150</xdr:rowOff>
    </xdr:to>
    <xdr:pic>
      <xdr:nvPicPr>
        <xdr:cNvPr id="10" name="Picture 4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8</xdr:row>
      <xdr:rowOff>104775</xdr:rowOff>
    </xdr:from>
    <xdr:to>
      <xdr:col>10</xdr:col>
      <xdr:colOff>704850</xdr:colOff>
      <xdr:row>8</xdr:row>
      <xdr:rowOff>438150</xdr:rowOff>
    </xdr:to>
    <xdr:pic>
      <xdr:nvPicPr>
        <xdr:cNvPr id="11" name="Picture 4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9</xdr:row>
      <xdr:rowOff>104775</xdr:rowOff>
    </xdr:from>
    <xdr:to>
      <xdr:col>10</xdr:col>
      <xdr:colOff>704850</xdr:colOff>
      <xdr:row>9</xdr:row>
      <xdr:rowOff>438150</xdr:rowOff>
    </xdr:to>
    <xdr:pic>
      <xdr:nvPicPr>
        <xdr:cNvPr id="12" name="Picture 4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114300</xdr:rowOff>
    </xdr:from>
    <xdr:to>
      <xdr:col>10</xdr:col>
      <xdr:colOff>666750</xdr:colOff>
      <xdr:row>10</xdr:row>
      <xdr:rowOff>447675</xdr:rowOff>
    </xdr:to>
    <xdr:pic>
      <xdr:nvPicPr>
        <xdr:cNvPr id="13" name="Picture 4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123825</xdr:rowOff>
    </xdr:from>
    <xdr:to>
      <xdr:col>10</xdr:col>
      <xdr:colOff>666750</xdr:colOff>
      <xdr:row>11</xdr:row>
      <xdr:rowOff>457200</xdr:rowOff>
    </xdr:to>
    <xdr:pic>
      <xdr:nvPicPr>
        <xdr:cNvPr id="14" name="Picture 4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123825</xdr:rowOff>
    </xdr:from>
    <xdr:to>
      <xdr:col>10</xdr:col>
      <xdr:colOff>685800</xdr:colOff>
      <xdr:row>12</xdr:row>
      <xdr:rowOff>457200</xdr:rowOff>
    </xdr:to>
    <xdr:pic>
      <xdr:nvPicPr>
        <xdr:cNvPr id="15" name="Picture 4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123825</xdr:rowOff>
    </xdr:from>
    <xdr:to>
      <xdr:col>10</xdr:col>
      <xdr:colOff>685800</xdr:colOff>
      <xdr:row>14</xdr:row>
      <xdr:rowOff>457200</xdr:rowOff>
    </xdr:to>
    <xdr:pic>
      <xdr:nvPicPr>
        <xdr:cNvPr id="16" name="Picture 4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7" name="Picture 4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15</xdr:row>
      <xdr:rowOff>104775</xdr:rowOff>
    </xdr:from>
    <xdr:to>
      <xdr:col>10</xdr:col>
      <xdr:colOff>704850</xdr:colOff>
      <xdr:row>15</xdr:row>
      <xdr:rowOff>438150</xdr:rowOff>
    </xdr:to>
    <xdr:pic>
      <xdr:nvPicPr>
        <xdr:cNvPr id="18" name="Picture 4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123825</xdr:rowOff>
    </xdr:from>
    <xdr:to>
      <xdr:col>10</xdr:col>
      <xdr:colOff>685800</xdr:colOff>
      <xdr:row>16</xdr:row>
      <xdr:rowOff>457200</xdr:rowOff>
    </xdr:to>
    <xdr:pic>
      <xdr:nvPicPr>
        <xdr:cNvPr id="19" name="Picture 4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17</xdr:row>
      <xdr:rowOff>104775</xdr:rowOff>
    </xdr:from>
    <xdr:to>
      <xdr:col>10</xdr:col>
      <xdr:colOff>704850</xdr:colOff>
      <xdr:row>17</xdr:row>
      <xdr:rowOff>438150</xdr:rowOff>
    </xdr:to>
    <xdr:pic>
      <xdr:nvPicPr>
        <xdr:cNvPr id="20" name="Picture 4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123825</xdr:rowOff>
    </xdr:from>
    <xdr:to>
      <xdr:col>10</xdr:col>
      <xdr:colOff>666750</xdr:colOff>
      <xdr:row>19</xdr:row>
      <xdr:rowOff>457200</xdr:rowOff>
    </xdr:to>
    <xdr:pic>
      <xdr:nvPicPr>
        <xdr:cNvPr id="21" name="Picture 4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18</xdr:row>
      <xdr:rowOff>104775</xdr:rowOff>
    </xdr:from>
    <xdr:to>
      <xdr:col>10</xdr:col>
      <xdr:colOff>704850</xdr:colOff>
      <xdr:row>18</xdr:row>
      <xdr:rowOff>438150</xdr:rowOff>
    </xdr:to>
    <xdr:pic>
      <xdr:nvPicPr>
        <xdr:cNvPr id="22" name="Picture 4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104775</xdr:rowOff>
    </xdr:from>
    <xdr:to>
      <xdr:col>10</xdr:col>
      <xdr:colOff>685800</xdr:colOff>
      <xdr:row>20</xdr:row>
      <xdr:rowOff>438150</xdr:rowOff>
    </xdr:to>
    <xdr:pic>
      <xdr:nvPicPr>
        <xdr:cNvPr id="23" name="Picture 4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104775</xdr:rowOff>
    </xdr:from>
    <xdr:to>
      <xdr:col>10</xdr:col>
      <xdr:colOff>676275</xdr:colOff>
      <xdr:row>21</xdr:row>
      <xdr:rowOff>438150</xdr:rowOff>
    </xdr:to>
    <xdr:pic>
      <xdr:nvPicPr>
        <xdr:cNvPr id="24" name="Picture 4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104775</xdr:rowOff>
    </xdr:from>
    <xdr:to>
      <xdr:col>10</xdr:col>
      <xdr:colOff>685800</xdr:colOff>
      <xdr:row>23</xdr:row>
      <xdr:rowOff>438150</xdr:rowOff>
    </xdr:to>
    <xdr:pic>
      <xdr:nvPicPr>
        <xdr:cNvPr id="25" name="Picture 4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6" name="Picture 4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104775</xdr:rowOff>
    </xdr:from>
    <xdr:to>
      <xdr:col>10</xdr:col>
      <xdr:colOff>685800</xdr:colOff>
      <xdr:row>24</xdr:row>
      <xdr:rowOff>438150</xdr:rowOff>
    </xdr:to>
    <xdr:pic>
      <xdr:nvPicPr>
        <xdr:cNvPr id="27" name="Picture 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25</xdr:row>
      <xdr:rowOff>104775</xdr:rowOff>
    </xdr:from>
    <xdr:to>
      <xdr:col>10</xdr:col>
      <xdr:colOff>704850</xdr:colOff>
      <xdr:row>25</xdr:row>
      <xdr:rowOff>438150</xdr:rowOff>
    </xdr:to>
    <xdr:pic>
      <xdr:nvPicPr>
        <xdr:cNvPr id="28" name="Picture 4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8672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114300</xdr:rowOff>
    </xdr:from>
    <xdr:to>
      <xdr:col>10</xdr:col>
      <xdr:colOff>666750</xdr:colOff>
      <xdr:row>26</xdr:row>
      <xdr:rowOff>447675</xdr:rowOff>
    </xdr:to>
    <xdr:pic>
      <xdr:nvPicPr>
        <xdr:cNvPr id="29" name="Picture 4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104775</xdr:rowOff>
    </xdr:from>
    <xdr:to>
      <xdr:col>10</xdr:col>
      <xdr:colOff>676275</xdr:colOff>
      <xdr:row>27</xdr:row>
      <xdr:rowOff>438150</xdr:rowOff>
    </xdr:to>
    <xdr:pic>
      <xdr:nvPicPr>
        <xdr:cNvPr id="30" name="Picture 4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104775</xdr:rowOff>
    </xdr:from>
    <xdr:to>
      <xdr:col>10</xdr:col>
      <xdr:colOff>685800</xdr:colOff>
      <xdr:row>28</xdr:row>
      <xdr:rowOff>438150</xdr:rowOff>
    </xdr:to>
    <xdr:pic>
      <xdr:nvPicPr>
        <xdr:cNvPr id="31" name="Picture 4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104775</xdr:rowOff>
    </xdr:from>
    <xdr:to>
      <xdr:col>10</xdr:col>
      <xdr:colOff>685800</xdr:colOff>
      <xdr:row>29</xdr:row>
      <xdr:rowOff>438150</xdr:rowOff>
    </xdr:to>
    <xdr:pic>
      <xdr:nvPicPr>
        <xdr:cNvPr id="32" name="Picture 4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104775</xdr:rowOff>
    </xdr:from>
    <xdr:to>
      <xdr:col>10</xdr:col>
      <xdr:colOff>676275</xdr:colOff>
      <xdr:row>30</xdr:row>
      <xdr:rowOff>438150</xdr:rowOff>
    </xdr:to>
    <xdr:pic>
      <xdr:nvPicPr>
        <xdr:cNvPr id="33" name="Picture 4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31</xdr:row>
      <xdr:rowOff>104775</xdr:rowOff>
    </xdr:from>
    <xdr:to>
      <xdr:col>10</xdr:col>
      <xdr:colOff>714375</xdr:colOff>
      <xdr:row>31</xdr:row>
      <xdr:rowOff>438150</xdr:rowOff>
    </xdr:to>
    <xdr:pic>
      <xdr:nvPicPr>
        <xdr:cNvPr id="34" name="Picture 4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104775</xdr:rowOff>
    </xdr:from>
    <xdr:to>
      <xdr:col>10</xdr:col>
      <xdr:colOff>676275</xdr:colOff>
      <xdr:row>32</xdr:row>
      <xdr:rowOff>438150</xdr:rowOff>
    </xdr:to>
    <xdr:pic>
      <xdr:nvPicPr>
        <xdr:cNvPr id="35" name="Picture 4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123825</xdr:rowOff>
    </xdr:from>
    <xdr:to>
      <xdr:col>10</xdr:col>
      <xdr:colOff>695325</xdr:colOff>
      <xdr:row>2</xdr:row>
      <xdr:rowOff>457200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104775</xdr:rowOff>
    </xdr:from>
    <xdr:to>
      <xdr:col>10</xdr:col>
      <xdr:colOff>685800</xdr:colOff>
      <xdr:row>3</xdr:row>
      <xdr:rowOff>438150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104775</xdr:rowOff>
    </xdr:from>
    <xdr:to>
      <xdr:col>10</xdr:col>
      <xdr:colOff>685800</xdr:colOff>
      <xdr:row>4</xdr:row>
      <xdr:rowOff>438150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114300</xdr:rowOff>
    </xdr:from>
    <xdr:to>
      <xdr:col>10</xdr:col>
      <xdr:colOff>676275</xdr:colOff>
      <xdr:row>5</xdr:row>
      <xdr:rowOff>447675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85725</xdr:rowOff>
    </xdr:from>
    <xdr:to>
      <xdr:col>10</xdr:col>
      <xdr:colOff>676275</xdr:colOff>
      <xdr:row>9</xdr:row>
      <xdr:rowOff>419100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886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104775</xdr:rowOff>
    </xdr:from>
    <xdr:to>
      <xdr:col>10</xdr:col>
      <xdr:colOff>666750</xdr:colOff>
      <xdr:row>8</xdr:row>
      <xdr:rowOff>438150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114300</xdr:rowOff>
    </xdr:from>
    <xdr:to>
      <xdr:col>10</xdr:col>
      <xdr:colOff>676275</xdr:colOff>
      <xdr:row>10</xdr:row>
      <xdr:rowOff>447675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85725</xdr:rowOff>
    </xdr:from>
    <xdr:to>
      <xdr:col>10</xdr:col>
      <xdr:colOff>676275</xdr:colOff>
      <xdr:row>11</xdr:row>
      <xdr:rowOff>419100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953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7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133350</xdr:rowOff>
    </xdr:from>
    <xdr:to>
      <xdr:col>10</xdr:col>
      <xdr:colOff>657225</xdr:colOff>
      <xdr:row>15</xdr:row>
      <xdr:rowOff>466725</xdr:rowOff>
    </xdr:to>
    <xdr:pic>
      <xdr:nvPicPr>
        <xdr:cNvPr id="18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8134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114300</xdr:rowOff>
    </xdr:from>
    <xdr:to>
      <xdr:col>10</xdr:col>
      <xdr:colOff>657225</xdr:colOff>
      <xdr:row>16</xdr:row>
      <xdr:rowOff>447675</xdr:rowOff>
    </xdr:to>
    <xdr:pic>
      <xdr:nvPicPr>
        <xdr:cNvPr id="19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133350</xdr:rowOff>
    </xdr:from>
    <xdr:to>
      <xdr:col>10</xdr:col>
      <xdr:colOff>657225</xdr:colOff>
      <xdr:row>19</xdr:row>
      <xdr:rowOff>466725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0267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114300</xdr:rowOff>
    </xdr:from>
    <xdr:to>
      <xdr:col>10</xdr:col>
      <xdr:colOff>676275</xdr:colOff>
      <xdr:row>21</xdr:row>
      <xdr:rowOff>447675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114300</xdr:rowOff>
    </xdr:from>
    <xdr:to>
      <xdr:col>10</xdr:col>
      <xdr:colOff>676275</xdr:colOff>
      <xdr:row>22</xdr:row>
      <xdr:rowOff>447675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114300</xdr:rowOff>
    </xdr:from>
    <xdr:to>
      <xdr:col>10</xdr:col>
      <xdr:colOff>676275</xdr:colOff>
      <xdr:row>23</xdr:row>
      <xdr:rowOff>447675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123825</xdr:rowOff>
    </xdr:from>
    <xdr:to>
      <xdr:col>10</xdr:col>
      <xdr:colOff>666750</xdr:colOff>
      <xdr:row>24</xdr:row>
      <xdr:rowOff>457200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114300</xdr:rowOff>
    </xdr:from>
    <xdr:to>
      <xdr:col>10</xdr:col>
      <xdr:colOff>676275</xdr:colOff>
      <xdr:row>26</xdr:row>
      <xdr:rowOff>447675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114300</xdr:rowOff>
    </xdr:from>
    <xdr:to>
      <xdr:col>10</xdr:col>
      <xdr:colOff>676275</xdr:colOff>
      <xdr:row>27</xdr:row>
      <xdr:rowOff>447675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123825</xdr:rowOff>
    </xdr:from>
    <xdr:to>
      <xdr:col>10</xdr:col>
      <xdr:colOff>695325</xdr:colOff>
      <xdr:row>29</xdr:row>
      <xdr:rowOff>457200</xdr:rowOff>
    </xdr:to>
    <xdr:pic>
      <xdr:nvPicPr>
        <xdr:cNvPr id="32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30</xdr:row>
      <xdr:rowOff>114300</xdr:rowOff>
    </xdr:from>
    <xdr:to>
      <xdr:col>10</xdr:col>
      <xdr:colOff>723900</xdr:colOff>
      <xdr:row>30</xdr:row>
      <xdr:rowOff>447675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057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114300</xdr:rowOff>
    </xdr:from>
    <xdr:to>
      <xdr:col>10</xdr:col>
      <xdr:colOff>676275</xdr:colOff>
      <xdr:row>32</xdr:row>
      <xdr:rowOff>447675</xdr:rowOff>
    </xdr:to>
    <xdr:pic>
      <xdr:nvPicPr>
        <xdr:cNvPr id="35" name="Picture 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104775</xdr:rowOff>
    </xdr:from>
    <xdr:to>
      <xdr:col>10</xdr:col>
      <xdr:colOff>666750</xdr:colOff>
      <xdr:row>3</xdr:row>
      <xdr:rowOff>438150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104775</xdr:rowOff>
    </xdr:from>
    <xdr:to>
      <xdr:col>10</xdr:col>
      <xdr:colOff>676275</xdr:colOff>
      <xdr:row>5</xdr:row>
      <xdr:rowOff>438150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114300</xdr:rowOff>
    </xdr:from>
    <xdr:to>
      <xdr:col>10</xdr:col>
      <xdr:colOff>685800</xdr:colOff>
      <xdr:row>7</xdr:row>
      <xdr:rowOff>447675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95250</xdr:rowOff>
    </xdr:from>
    <xdr:to>
      <xdr:col>10</xdr:col>
      <xdr:colOff>666750</xdr:colOff>
      <xdr:row>6</xdr:row>
      <xdr:rowOff>428625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114300</xdr:rowOff>
    </xdr:from>
    <xdr:to>
      <xdr:col>10</xdr:col>
      <xdr:colOff>685800</xdr:colOff>
      <xdr:row>8</xdr:row>
      <xdr:rowOff>447675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114300</xdr:rowOff>
    </xdr:from>
    <xdr:to>
      <xdr:col>10</xdr:col>
      <xdr:colOff>685800</xdr:colOff>
      <xdr:row>9</xdr:row>
      <xdr:rowOff>447675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114300</xdr:rowOff>
    </xdr:from>
    <xdr:to>
      <xdr:col>10</xdr:col>
      <xdr:colOff>685800</xdr:colOff>
      <xdr:row>10</xdr:row>
      <xdr:rowOff>447675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11</xdr:row>
      <xdr:rowOff>123825</xdr:rowOff>
    </xdr:from>
    <xdr:to>
      <xdr:col>10</xdr:col>
      <xdr:colOff>714375</xdr:colOff>
      <xdr:row>11</xdr:row>
      <xdr:rowOff>457200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104775</xdr:rowOff>
    </xdr:from>
    <xdr:to>
      <xdr:col>10</xdr:col>
      <xdr:colOff>676275</xdr:colOff>
      <xdr:row>13</xdr:row>
      <xdr:rowOff>438150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14</xdr:row>
      <xdr:rowOff>133350</xdr:rowOff>
    </xdr:from>
    <xdr:to>
      <xdr:col>10</xdr:col>
      <xdr:colOff>714375</xdr:colOff>
      <xdr:row>14</xdr:row>
      <xdr:rowOff>466725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7600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123825</xdr:rowOff>
    </xdr:from>
    <xdr:to>
      <xdr:col>10</xdr:col>
      <xdr:colOff>676275</xdr:colOff>
      <xdr:row>15</xdr:row>
      <xdr:rowOff>457200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133350</xdr:rowOff>
    </xdr:from>
    <xdr:to>
      <xdr:col>10</xdr:col>
      <xdr:colOff>676275</xdr:colOff>
      <xdr:row>16</xdr:row>
      <xdr:rowOff>466725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8667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104775</xdr:rowOff>
    </xdr:from>
    <xdr:to>
      <xdr:col>10</xdr:col>
      <xdr:colOff>676275</xdr:colOff>
      <xdr:row>17</xdr:row>
      <xdr:rowOff>438150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114300</xdr:rowOff>
    </xdr:from>
    <xdr:to>
      <xdr:col>10</xdr:col>
      <xdr:colOff>685800</xdr:colOff>
      <xdr:row>18</xdr:row>
      <xdr:rowOff>447675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123825</xdr:rowOff>
    </xdr:from>
    <xdr:to>
      <xdr:col>10</xdr:col>
      <xdr:colOff>676275</xdr:colOff>
      <xdr:row>19</xdr:row>
      <xdr:rowOff>457200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20</xdr:row>
      <xdr:rowOff>114300</xdr:rowOff>
    </xdr:from>
    <xdr:to>
      <xdr:col>10</xdr:col>
      <xdr:colOff>704850</xdr:colOff>
      <xdr:row>20</xdr:row>
      <xdr:rowOff>447675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8672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21</xdr:row>
      <xdr:rowOff>114300</xdr:rowOff>
    </xdr:from>
    <xdr:to>
      <xdr:col>10</xdr:col>
      <xdr:colOff>704850</xdr:colOff>
      <xdr:row>21</xdr:row>
      <xdr:rowOff>447675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8672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104775</xdr:rowOff>
    </xdr:from>
    <xdr:to>
      <xdr:col>10</xdr:col>
      <xdr:colOff>676275</xdr:colOff>
      <xdr:row>23</xdr:row>
      <xdr:rowOff>438150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104775</xdr:rowOff>
    </xdr:from>
    <xdr:to>
      <xdr:col>10</xdr:col>
      <xdr:colOff>676275</xdr:colOff>
      <xdr:row>27</xdr:row>
      <xdr:rowOff>438150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104775</xdr:rowOff>
    </xdr:from>
    <xdr:to>
      <xdr:col>10</xdr:col>
      <xdr:colOff>685800</xdr:colOff>
      <xdr:row>26</xdr:row>
      <xdr:rowOff>438150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114300</xdr:rowOff>
    </xdr:from>
    <xdr:to>
      <xdr:col>10</xdr:col>
      <xdr:colOff>685800</xdr:colOff>
      <xdr:row>29</xdr:row>
      <xdr:rowOff>447675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104775</xdr:rowOff>
    </xdr:from>
    <xdr:to>
      <xdr:col>10</xdr:col>
      <xdr:colOff>657225</xdr:colOff>
      <xdr:row>28</xdr:row>
      <xdr:rowOff>438150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3910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104775</xdr:rowOff>
    </xdr:from>
    <xdr:to>
      <xdr:col>10</xdr:col>
      <xdr:colOff>676275</xdr:colOff>
      <xdr:row>30</xdr:row>
      <xdr:rowOff>438150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114300</xdr:rowOff>
    </xdr:from>
    <xdr:to>
      <xdr:col>10</xdr:col>
      <xdr:colOff>666750</xdr:colOff>
      <xdr:row>31</xdr:row>
      <xdr:rowOff>447675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4862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123825</xdr:rowOff>
    </xdr:from>
    <xdr:to>
      <xdr:col>10</xdr:col>
      <xdr:colOff>695325</xdr:colOff>
      <xdr:row>3</xdr:row>
      <xdr:rowOff>457200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114300</xdr:rowOff>
    </xdr:from>
    <xdr:to>
      <xdr:col>10</xdr:col>
      <xdr:colOff>695325</xdr:colOff>
      <xdr:row>5</xdr:row>
      <xdr:rowOff>447675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123825</xdr:rowOff>
    </xdr:from>
    <xdr:to>
      <xdr:col>10</xdr:col>
      <xdr:colOff>657225</xdr:colOff>
      <xdr:row>4</xdr:row>
      <xdr:rowOff>457200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114300</xdr:rowOff>
    </xdr:from>
    <xdr:to>
      <xdr:col>10</xdr:col>
      <xdr:colOff>695325</xdr:colOff>
      <xdr:row>6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772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114300</xdr:rowOff>
    </xdr:from>
    <xdr:to>
      <xdr:col>10</xdr:col>
      <xdr:colOff>685800</xdr:colOff>
      <xdr:row>7</xdr:row>
      <xdr:rowOff>447675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123825</xdr:rowOff>
    </xdr:from>
    <xdr:to>
      <xdr:col>10</xdr:col>
      <xdr:colOff>666750</xdr:colOff>
      <xdr:row>9</xdr:row>
      <xdr:rowOff>457200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104775</xdr:rowOff>
    </xdr:from>
    <xdr:to>
      <xdr:col>10</xdr:col>
      <xdr:colOff>695325</xdr:colOff>
      <xdr:row>10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114300</xdr:rowOff>
    </xdr:from>
    <xdr:to>
      <xdr:col>10</xdr:col>
      <xdr:colOff>695325</xdr:colOff>
      <xdr:row>12</xdr:row>
      <xdr:rowOff>447675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123825</xdr:rowOff>
    </xdr:from>
    <xdr:to>
      <xdr:col>10</xdr:col>
      <xdr:colOff>695325</xdr:colOff>
      <xdr:row>13</xdr:row>
      <xdr:rowOff>457200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114300</xdr:rowOff>
    </xdr:from>
    <xdr:to>
      <xdr:col>10</xdr:col>
      <xdr:colOff>676275</xdr:colOff>
      <xdr:row>14</xdr:row>
      <xdr:rowOff>447675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123825</xdr:rowOff>
    </xdr:from>
    <xdr:to>
      <xdr:col>10</xdr:col>
      <xdr:colOff>695325</xdr:colOff>
      <xdr:row>15</xdr:row>
      <xdr:rowOff>457200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104775</xdr:rowOff>
    </xdr:from>
    <xdr:to>
      <xdr:col>10</xdr:col>
      <xdr:colOff>695325</xdr:colOff>
      <xdr:row>16</xdr:row>
      <xdr:rowOff>438150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104775</xdr:rowOff>
    </xdr:from>
    <xdr:to>
      <xdr:col>10</xdr:col>
      <xdr:colOff>695325</xdr:colOff>
      <xdr:row>17</xdr:row>
      <xdr:rowOff>438150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104775</xdr:rowOff>
    </xdr:from>
    <xdr:to>
      <xdr:col>10</xdr:col>
      <xdr:colOff>695325</xdr:colOff>
      <xdr:row>18</xdr:row>
      <xdr:rowOff>438150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123825</xdr:rowOff>
    </xdr:from>
    <xdr:to>
      <xdr:col>10</xdr:col>
      <xdr:colOff>685800</xdr:colOff>
      <xdr:row>19</xdr:row>
      <xdr:rowOff>457200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104775</xdr:rowOff>
    </xdr:from>
    <xdr:to>
      <xdr:col>10</xdr:col>
      <xdr:colOff>695325</xdr:colOff>
      <xdr:row>20</xdr:row>
      <xdr:rowOff>438150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114300</xdr:rowOff>
    </xdr:from>
    <xdr:to>
      <xdr:col>10</xdr:col>
      <xdr:colOff>685800</xdr:colOff>
      <xdr:row>21</xdr:row>
      <xdr:rowOff>447675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22</xdr:row>
      <xdr:rowOff>114300</xdr:rowOff>
    </xdr:from>
    <xdr:to>
      <xdr:col>10</xdr:col>
      <xdr:colOff>695325</xdr:colOff>
      <xdr:row>22</xdr:row>
      <xdr:rowOff>447675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772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23</xdr:row>
      <xdr:rowOff>114300</xdr:rowOff>
    </xdr:from>
    <xdr:to>
      <xdr:col>10</xdr:col>
      <xdr:colOff>685800</xdr:colOff>
      <xdr:row>23</xdr:row>
      <xdr:rowOff>447675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114300</xdr:rowOff>
    </xdr:from>
    <xdr:to>
      <xdr:col>10</xdr:col>
      <xdr:colOff>685800</xdr:colOff>
      <xdr:row>24</xdr:row>
      <xdr:rowOff>447675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114300</xdr:rowOff>
    </xdr:from>
    <xdr:to>
      <xdr:col>10</xdr:col>
      <xdr:colOff>685800</xdr:colOff>
      <xdr:row>25</xdr:row>
      <xdr:rowOff>447675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123825</xdr:rowOff>
    </xdr:from>
    <xdr:to>
      <xdr:col>10</xdr:col>
      <xdr:colOff>657225</xdr:colOff>
      <xdr:row>26</xdr:row>
      <xdr:rowOff>457200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95250</xdr:rowOff>
    </xdr:from>
    <xdr:to>
      <xdr:col>10</xdr:col>
      <xdr:colOff>666750</xdr:colOff>
      <xdr:row>27</xdr:row>
      <xdr:rowOff>428625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4862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28</xdr:row>
      <xdr:rowOff>114300</xdr:rowOff>
    </xdr:from>
    <xdr:to>
      <xdr:col>10</xdr:col>
      <xdr:colOff>647700</xdr:colOff>
      <xdr:row>28</xdr:row>
      <xdr:rowOff>447675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114300</xdr:rowOff>
    </xdr:from>
    <xdr:to>
      <xdr:col>10</xdr:col>
      <xdr:colOff>695325</xdr:colOff>
      <xdr:row>29</xdr:row>
      <xdr:rowOff>447675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123825</xdr:rowOff>
    </xdr:from>
    <xdr:to>
      <xdr:col>10</xdr:col>
      <xdr:colOff>657225</xdr:colOff>
      <xdr:row>30</xdr:row>
      <xdr:rowOff>457200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114300</xdr:rowOff>
    </xdr:from>
    <xdr:to>
      <xdr:col>10</xdr:col>
      <xdr:colOff>685800</xdr:colOff>
      <xdr:row>31</xdr:row>
      <xdr:rowOff>447675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6767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104775</xdr:rowOff>
    </xdr:from>
    <xdr:to>
      <xdr:col>10</xdr:col>
      <xdr:colOff>666750</xdr:colOff>
      <xdr:row>32</xdr:row>
      <xdr:rowOff>438150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4862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238125</xdr:colOff>
      <xdr:row>2</xdr:row>
      <xdr:rowOff>104775</xdr:rowOff>
    </xdr:from>
    <xdr:to>
      <xdr:col>10</xdr:col>
      <xdr:colOff>714375</xdr:colOff>
      <xdr:row>2</xdr:row>
      <xdr:rowOff>438150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104775</xdr:rowOff>
    </xdr:from>
    <xdr:to>
      <xdr:col>10</xdr:col>
      <xdr:colOff>666750</xdr:colOff>
      <xdr:row>3</xdr:row>
      <xdr:rowOff>438150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123825</xdr:rowOff>
    </xdr:from>
    <xdr:to>
      <xdr:col>10</xdr:col>
      <xdr:colOff>666750</xdr:colOff>
      <xdr:row>4</xdr:row>
      <xdr:rowOff>457200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114300</xdr:rowOff>
    </xdr:from>
    <xdr:to>
      <xdr:col>10</xdr:col>
      <xdr:colOff>666750</xdr:colOff>
      <xdr:row>5</xdr:row>
      <xdr:rowOff>447675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123825</xdr:rowOff>
    </xdr:from>
    <xdr:to>
      <xdr:col>10</xdr:col>
      <xdr:colOff>666750</xdr:colOff>
      <xdr:row>6</xdr:row>
      <xdr:rowOff>457200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104775</xdr:rowOff>
    </xdr:from>
    <xdr:to>
      <xdr:col>10</xdr:col>
      <xdr:colOff>685800</xdr:colOff>
      <xdr:row>8</xdr:row>
      <xdr:rowOff>438150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104775</xdr:rowOff>
    </xdr:from>
    <xdr:to>
      <xdr:col>10</xdr:col>
      <xdr:colOff>685800</xdr:colOff>
      <xdr:row>11</xdr:row>
      <xdr:rowOff>438150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123825</xdr:rowOff>
    </xdr:from>
    <xdr:to>
      <xdr:col>10</xdr:col>
      <xdr:colOff>676275</xdr:colOff>
      <xdr:row>9</xdr:row>
      <xdr:rowOff>457200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666750</xdr:colOff>
      <xdr:row>10</xdr:row>
      <xdr:rowOff>438150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12</xdr:row>
      <xdr:rowOff>104775</xdr:rowOff>
    </xdr:from>
    <xdr:to>
      <xdr:col>10</xdr:col>
      <xdr:colOff>714375</xdr:colOff>
      <xdr:row>12</xdr:row>
      <xdr:rowOff>438150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123825</xdr:rowOff>
    </xdr:from>
    <xdr:to>
      <xdr:col>10</xdr:col>
      <xdr:colOff>657225</xdr:colOff>
      <xdr:row>14</xdr:row>
      <xdr:rowOff>457200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123825</xdr:rowOff>
    </xdr:from>
    <xdr:to>
      <xdr:col>10</xdr:col>
      <xdr:colOff>657225</xdr:colOff>
      <xdr:row>15</xdr:row>
      <xdr:rowOff>457200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123825</xdr:rowOff>
    </xdr:from>
    <xdr:to>
      <xdr:col>10</xdr:col>
      <xdr:colOff>657225</xdr:colOff>
      <xdr:row>16</xdr:row>
      <xdr:rowOff>457200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123825</xdr:rowOff>
    </xdr:from>
    <xdr:to>
      <xdr:col>10</xdr:col>
      <xdr:colOff>657225</xdr:colOff>
      <xdr:row>17</xdr:row>
      <xdr:rowOff>457200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104775</xdr:rowOff>
    </xdr:from>
    <xdr:to>
      <xdr:col>10</xdr:col>
      <xdr:colOff>685800</xdr:colOff>
      <xdr:row>18</xdr:row>
      <xdr:rowOff>438150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104775</xdr:rowOff>
    </xdr:from>
    <xdr:to>
      <xdr:col>10</xdr:col>
      <xdr:colOff>666750</xdr:colOff>
      <xdr:row>19</xdr:row>
      <xdr:rowOff>438150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114300</xdr:rowOff>
    </xdr:from>
    <xdr:to>
      <xdr:col>10</xdr:col>
      <xdr:colOff>666750</xdr:colOff>
      <xdr:row>20</xdr:row>
      <xdr:rowOff>447675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48625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123825</xdr:rowOff>
    </xdr:from>
    <xdr:to>
      <xdr:col>10</xdr:col>
      <xdr:colOff>666750</xdr:colOff>
      <xdr:row>21</xdr:row>
      <xdr:rowOff>457200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123825</xdr:rowOff>
    </xdr:from>
    <xdr:to>
      <xdr:col>10</xdr:col>
      <xdr:colOff>666750</xdr:colOff>
      <xdr:row>22</xdr:row>
      <xdr:rowOff>457200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104775</xdr:rowOff>
    </xdr:from>
    <xdr:to>
      <xdr:col>10</xdr:col>
      <xdr:colOff>666750</xdr:colOff>
      <xdr:row>23</xdr:row>
      <xdr:rowOff>438150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123825</xdr:rowOff>
    </xdr:from>
    <xdr:to>
      <xdr:col>10</xdr:col>
      <xdr:colOff>666750</xdr:colOff>
      <xdr:row>24</xdr:row>
      <xdr:rowOff>457200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114300</xdr:rowOff>
    </xdr:from>
    <xdr:to>
      <xdr:col>10</xdr:col>
      <xdr:colOff>666750</xdr:colOff>
      <xdr:row>26</xdr:row>
      <xdr:rowOff>447675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123825</xdr:rowOff>
    </xdr:from>
    <xdr:to>
      <xdr:col>10</xdr:col>
      <xdr:colOff>676275</xdr:colOff>
      <xdr:row>27</xdr:row>
      <xdr:rowOff>457200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114300</xdr:rowOff>
    </xdr:from>
    <xdr:to>
      <xdr:col>10</xdr:col>
      <xdr:colOff>666750</xdr:colOff>
      <xdr:row>28</xdr:row>
      <xdr:rowOff>447675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123825</xdr:rowOff>
    </xdr:from>
    <xdr:to>
      <xdr:col>10</xdr:col>
      <xdr:colOff>676275</xdr:colOff>
      <xdr:row>29</xdr:row>
      <xdr:rowOff>457200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171450</xdr:colOff>
      <xdr:row>2</xdr:row>
      <xdr:rowOff>123825</xdr:rowOff>
    </xdr:from>
    <xdr:to>
      <xdr:col>10</xdr:col>
      <xdr:colOff>647700</xdr:colOff>
      <xdr:row>2</xdr:row>
      <xdr:rowOff>457200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123825</xdr:rowOff>
    </xdr:from>
    <xdr:to>
      <xdr:col>10</xdr:col>
      <xdr:colOff>695325</xdr:colOff>
      <xdr:row>3</xdr:row>
      <xdr:rowOff>457200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114300</xdr:rowOff>
    </xdr:from>
    <xdr:to>
      <xdr:col>10</xdr:col>
      <xdr:colOff>666750</xdr:colOff>
      <xdr:row>4</xdr:row>
      <xdr:rowOff>447675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114300</xdr:rowOff>
    </xdr:from>
    <xdr:to>
      <xdr:col>10</xdr:col>
      <xdr:colOff>666750</xdr:colOff>
      <xdr:row>5</xdr:row>
      <xdr:rowOff>447675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123825</xdr:rowOff>
    </xdr:from>
    <xdr:to>
      <xdr:col>10</xdr:col>
      <xdr:colOff>695325</xdr:colOff>
      <xdr:row>7</xdr:row>
      <xdr:rowOff>457200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114300</xdr:rowOff>
    </xdr:from>
    <xdr:to>
      <xdr:col>10</xdr:col>
      <xdr:colOff>685800</xdr:colOff>
      <xdr:row>8</xdr:row>
      <xdr:rowOff>447675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85725</xdr:rowOff>
    </xdr:from>
    <xdr:to>
      <xdr:col>10</xdr:col>
      <xdr:colOff>676275</xdr:colOff>
      <xdr:row>9</xdr:row>
      <xdr:rowOff>419100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886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666750</xdr:colOff>
      <xdr:row>10</xdr:row>
      <xdr:rowOff>438150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11</xdr:row>
      <xdr:rowOff>123825</xdr:rowOff>
    </xdr:from>
    <xdr:to>
      <xdr:col>10</xdr:col>
      <xdr:colOff>695325</xdr:colOff>
      <xdr:row>11</xdr:row>
      <xdr:rowOff>457200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114300</xdr:rowOff>
    </xdr:from>
    <xdr:to>
      <xdr:col>10</xdr:col>
      <xdr:colOff>666750</xdr:colOff>
      <xdr:row>13</xdr:row>
      <xdr:rowOff>447675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114300</xdr:rowOff>
    </xdr:from>
    <xdr:to>
      <xdr:col>10</xdr:col>
      <xdr:colOff>666750</xdr:colOff>
      <xdr:row>15</xdr:row>
      <xdr:rowOff>447675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16</xdr:row>
      <xdr:rowOff>123825</xdr:rowOff>
    </xdr:from>
    <xdr:to>
      <xdr:col>10</xdr:col>
      <xdr:colOff>647700</xdr:colOff>
      <xdr:row>16</xdr:row>
      <xdr:rowOff>457200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85725</xdr:rowOff>
    </xdr:from>
    <xdr:to>
      <xdr:col>10</xdr:col>
      <xdr:colOff>666750</xdr:colOff>
      <xdr:row>17</xdr:row>
      <xdr:rowOff>419100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85725</xdr:rowOff>
    </xdr:from>
    <xdr:to>
      <xdr:col>10</xdr:col>
      <xdr:colOff>676275</xdr:colOff>
      <xdr:row>18</xdr:row>
      <xdr:rowOff>419100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9686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123825</xdr:rowOff>
    </xdr:from>
    <xdr:to>
      <xdr:col>10</xdr:col>
      <xdr:colOff>676275</xdr:colOff>
      <xdr:row>19</xdr:row>
      <xdr:rowOff>457200</xdr:rowOff>
    </xdr:to>
    <xdr:pic>
      <xdr:nvPicPr>
        <xdr:cNvPr id="22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123825</xdr:rowOff>
    </xdr:from>
    <xdr:to>
      <xdr:col>10</xdr:col>
      <xdr:colOff>676275</xdr:colOff>
      <xdr:row>20</xdr:row>
      <xdr:rowOff>457200</xdr:rowOff>
    </xdr:to>
    <xdr:pic>
      <xdr:nvPicPr>
        <xdr:cNvPr id="23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123825</xdr:rowOff>
    </xdr:from>
    <xdr:to>
      <xdr:col>10</xdr:col>
      <xdr:colOff>676275</xdr:colOff>
      <xdr:row>21</xdr:row>
      <xdr:rowOff>457200</xdr:rowOff>
    </xdr:to>
    <xdr:pic>
      <xdr:nvPicPr>
        <xdr:cNvPr id="24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123825</xdr:rowOff>
    </xdr:from>
    <xdr:to>
      <xdr:col>10</xdr:col>
      <xdr:colOff>676275</xdr:colOff>
      <xdr:row>22</xdr:row>
      <xdr:rowOff>457200</xdr:rowOff>
    </xdr:to>
    <xdr:pic>
      <xdr:nvPicPr>
        <xdr:cNvPr id="25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104775</xdr:rowOff>
    </xdr:from>
    <xdr:to>
      <xdr:col>10</xdr:col>
      <xdr:colOff>666750</xdr:colOff>
      <xdr:row>23</xdr:row>
      <xdr:rowOff>438150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104775</xdr:rowOff>
    </xdr:from>
    <xdr:to>
      <xdr:col>10</xdr:col>
      <xdr:colOff>666750</xdr:colOff>
      <xdr:row>24</xdr:row>
      <xdr:rowOff>438150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114300</xdr:rowOff>
    </xdr:from>
    <xdr:to>
      <xdr:col>10</xdr:col>
      <xdr:colOff>666750</xdr:colOff>
      <xdr:row>25</xdr:row>
      <xdr:rowOff>447675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85725</xdr:rowOff>
    </xdr:from>
    <xdr:to>
      <xdr:col>10</xdr:col>
      <xdr:colOff>666750</xdr:colOff>
      <xdr:row>26</xdr:row>
      <xdr:rowOff>419100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3954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85725</xdr:rowOff>
    </xdr:from>
    <xdr:to>
      <xdr:col>10</xdr:col>
      <xdr:colOff>666750</xdr:colOff>
      <xdr:row>27</xdr:row>
      <xdr:rowOff>419100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2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104775</xdr:rowOff>
    </xdr:from>
    <xdr:to>
      <xdr:col>10</xdr:col>
      <xdr:colOff>666750</xdr:colOff>
      <xdr:row>30</xdr:row>
      <xdr:rowOff>438150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114300</xdr:rowOff>
    </xdr:from>
    <xdr:to>
      <xdr:col>10</xdr:col>
      <xdr:colOff>666750</xdr:colOff>
      <xdr:row>31</xdr:row>
      <xdr:rowOff>447675</xdr:rowOff>
    </xdr:to>
    <xdr:pic>
      <xdr:nvPicPr>
        <xdr:cNvPr id="34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114300</xdr:rowOff>
    </xdr:from>
    <xdr:to>
      <xdr:col>10</xdr:col>
      <xdr:colOff>676275</xdr:colOff>
      <xdr:row>32</xdr:row>
      <xdr:rowOff>447675</xdr:rowOff>
    </xdr:to>
    <xdr:pic>
      <xdr:nvPicPr>
        <xdr:cNvPr id="35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95250</xdr:rowOff>
    </xdr:from>
    <xdr:to>
      <xdr:col>10</xdr:col>
      <xdr:colOff>685800</xdr:colOff>
      <xdr:row>4</xdr:row>
      <xdr:rowOff>428625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104775</xdr:rowOff>
    </xdr:from>
    <xdr:to>
      <xdr:col>10</xdr:col>
      <xdr:colOff>695325</xdr:colOff>
      <xdr:row>5</xdr:row>
      <xdr:rowOff>438150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720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95250</xdr:rowOff>
    </xdr:from>
    <xdr:to>
      <xdr:col>10</xdr:col>
      <xdr:colOff>685800</xdr:colOff>
      <xdr:row>6</xdr:row>
      <xdr:rowOff>428625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104775</xdr:rowOff>
    </xdr:from>
    <xdr:to>
      <xdr:col>10</xdr:col>
      <xdr:colOff>676275</xdr:colOff>
      <xdr:row>7</xdr:row>
      <xdr:rowOff>438150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133350</xdr:rowOff>
    </xdr:from>
    <xdr:to>
      <xdr:col>10</xdr:col>
      <xdr:colOff>685800</xdr:colOff>
      <xdr:row>8</xdr:row>
      <xdr:rowOff>466725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400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123825</xdr:rowOff>
    </xdr:from>
    <xdr:to>
      <xdr:col>10</xdr:col>
      <xdr:colOff>676275</xdr:colOff>
      <xdr:row>9</xdr:row>
      <xdr:rowOff>457200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10</xdr:row>
      <xdr:rowOff>114300</xdr:rowOff>
    </xdr:from>
    <xdr:to>
      <xdr:col>10</xdr:col>
      <xdr:colOff>695325</xdr:colOff>
      <xdr:row>10</xdr:row>
      <xdr:rowOff>447675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114300</xdr:rowOff>
    </xdr:from>
    <xdr:to>
      <xdr:col>10</xdr:col>
      <xdr:colOff>685800</xdr:colOff>
      <xdr:row>11</xdr:row>
      <xdr:rowOff>447675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123825</xdr:rowOff>
    </xdr:from>
    <xdr:to>
      <xdr:col>10</xdr:col>
      <xdr:colOff>676275</xdr:colOff>
      <xdr:row>12</xdr:row>
      <xdr:rowOff>457200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14</xdr:row>
      <xdr:rowOff>114300</xdr:rowOff>
    </xdr:from>
    <xdr:to>
      <xdr:col>10</xdr:col>
      <xdr:colOff>695325</xdr:colOff>
      <xdr:row>14</xdr:row>
      <xdr:rowOff>447675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95250</xdr:rowOff>
    </xdr:from>
    <xdr:to>
      <xdr:col>10</xdr:col>
      <xdr:colOff>676275</xdr:colOff>
      <xdr:row>13</xdr:row>
      <xdr:rowOff>428625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104775</xdr:rowOff>
    </xdr:from>
    <xdr:to>
      <xdr:col>10</xdr:col>
      <xdr:colOff>676275</xdr:colOff>
      <xdr:row>15</xdr:row>
      <xdr:rowOff>438150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114300</xdr:rowOff>
    </xdr:from>
    <xdr:to>
      <xdr:col>10</xdr:col>
      <xdr:colOff>695325</xdr:colOff>
      <xdr:row>16</xdr:row>
      <xdr:rowOff>447675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114300</xdr:rowOff>
    </xdr:from>
    <xdr:to>
      <xdr:col>10</xdr:col>
      <xdr:colOff>695325</xdr:colOff>
      <xdr:row>17</xdr:row>
      <xdr:rowOff>447675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18</xdr:row>
      <xdr:rowOff>104775</xdr:rowOff>
    </xdr:from>
    <xdr:to>
      <xdr:col>10</xdr:col>
      <xdr:colOff>704850</xdr:colOff>
      <xdr:row>18</xdr:row>
      <xdr:rowOff>438150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104775</xdr:rowOff>
    </xdr:from>
    <xdr:to>
      <xdr:col>10</xdr:col>
      <xdr:colOff>685800</xdr:colOff>
      <xdr:row>19</xdr:row>
      <xdr:rowOff>438150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104775</xdr:rowOff>
    </xdr:from>
    <xdr:to>
      <xdr:col>10</xdr:col>
      <xdr:colOff>666750</xdr:colOff>
      <xdr:row>20</xdr:row>
      <xdr:rowOff>438150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4862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123825</xdr:rowOff>
    </xdr:from>
    <xdr:to>
      <xdr:col>10</xdr:col>
      <xdr:colOff>676275</xdr:colOff>
      <xdr:row>21</xdr:row>
      <xdr:rowOff>457200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104775</xdr:rowOff>
    </xdr:from>
    <xdr:to>
      <xdr:col>10</xdr:col>
      <xdr:colOff>676275</xdr:colOff>
      <xdr:row>22</xdr:row>
      <xdr:rowOff>438150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114300</xdr:rowOff>
    </xdr:from>
    <xdr:to>
      <xdr:col>10</xdr:col>
      <xdr:colOff>695325</xdr:colOff>
      <xdr:row>23</xdr:row>
      <xdr:rowOff>447675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24</xdr:row>
      <xdr:rowOff>104775</xdr:rowOff>
    </xdr:from>
    <xdr:to>
      <xdr:col>10</xdr:col>
      <xdr:colOff>704850</xdr:colOff>
      <xdr:row>24</xdr:row>
      <xdr:rowOff>438150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25</xdr:row>
      <xdr:rowOff>114300</xdr:rowOff>
    </xdr:from>
    <xdr:to>
      <xdr:col>10</xdr:col>
      <xdr:colOff>695325</xdr:colOff>
      <xdr:row>25</xdr:row>
      <xdr:rowOff>447675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104775</xdr:rowOff>
    </xdr:from>
    <xdr:to>
      <xdr:col>10</xdr:col>
      <xdr:colOff>704850</xdr:colOff>
      <xdr:row>27</xdr:row>
      <xdr:rowOff>438150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123825</xdr:rowOff>
    </xdr:from>
    <xdr:to>
      <xdr:col>10</xdr:col>
      <xdr:colOff>676275</xdr:colOff>
      <xdr:row>28</xdr:row>
      <xdr:rowOff>457200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114300</xdr:rowOff>
    </xdr:from>
    <xdr:to>
      <xdr:col>10</xdr:col>
      <xdr:colOff>695325</xdr:colOff>
      <xdr:row>29</xdr:row>
      <xdr:rowOff>447675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31</xdr:row>
      <xdr:rowOff>114300</xdr:rowOff>
    </xdr:from>
    <xdr:to>
      <xdr:col>10</xdr:col>
      <xdr:colOff>695325</xdr:colOff>
      <xdr:row>31</xdr:row>
      <xdr:rowOff>447675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114300</xdr:rowOff>
    </xdr:from>
    <xdr:to>
      <xdr:col>10</xdr:col>
      <xdr:colOff>695325</xdr:colOff>
      <xdr:row>30</xdr:row>
      <xdr:rowOff>447675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123825</xdr:rowOff>
    </xdr:from>
    <xdr:to>
      <xdr:col>10</xdr:col>
      <xdr:colOff>685800</xdr:colOff>
      <xdr:row>2</xdr:row>
      <xdr:rowOff>457200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114300</xdr:rowOff>
    </xdr:from>
    <xdr:to>
      <xdr:col>10</xdr:col>
      <xdr:colOff>685800</xdr:colOff>
      <xdr:row>3</xdr:row>
      <xdr:rowOff>447675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114300</xdr:rowOff>
    </xdr:from>
    <xdr:to>
      <xdr:col>10</xdr:col>
      <xdr:colOff>666750</xdr:colOff>
      <xdr:row>4</xdr:row>
      <xdr:rowOff>447675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114300</xdr:rowOff>
    </xdr:from>
    <xdr:to>
      <xdr:col>10</xdr:col>
      <xdr:colOff>666750</xdr:colOff>
      <xdr:row>7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123825</xdr:rowOff>
    </xdr:from>
    <xdr:to>
      <xdr:col>10</xdr:col>
      <xdr:colOff>685800</xdr:colOff>
      <xdr:row>8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104775</xdr:rowOff>
    </xdr:from>
    <xdr:to>
      <xdr:col>10</xdr:col>
      <xdr:colOff>676275</xdr:colOff>
      <xdr:row>9</xdr:row>
      <xdr:rowOff>438150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114300</xdr:rowOff>
    </xdr:from>
    <xdr:to>
      <xdr:col>10</xdr:col>
      <xdr:colOff>666750</xdr:colOff>
      <xdr:row>10</xdr:row>
      <xdr:rowOff>447675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114300</xdr:rowOff>
    </xdr:from>
    <xdr:to>
      <xdr:col>10</xdr:col>
      <xdr:colOff>685800</xdr:colOff>
      <xdr:row>13</xdr:row>
      <xdr:rowOff>447675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114300</xdr:rowOff>
    </xdr:from>
    <xdr:to>
      <xdr:col>10</xdr:col>
      <xdr:colOff>666750</xdr:colOff>
      <xdr:row>15</xdr:row>
      <xdr:rowOff>447675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114300</xdr:rowOff>
    </xdr:from>
    <xdr:to>
      <xdr:col>10</xdr:col>
      <xdr:colOff>666750</xdr:colOff>
      <xdr:row>16</xdr:row>
      <xdr:rowOff>447675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114300</xdr:rowOff>
    </xdr:from>
    <xdr:to>
      <xdr:col>10</xdr:col>
      <xdr:colOff>666750</xdr:colOff>
      <xdr:row>17</xdr:row>
      <xdr:rowOff>447675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114300</xdr:rowOff>
    </xdr:from>
    <xdr:to>
      <xdr:col>10</xdr:col>
      <xdr:colOff>676275</xdr:colOff>
      <xdr:row>18</xdr:row>
      <xdr:rowOff>447675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104775</xdr:rowOff>
    </xdr:from>
    <xdr:to>
      <xdr:col>10</xdr:col>
      <xdr:colOff>685800</xdr:colOff>
      <xdr:row>19</xdr:row>
      <xdr:rowOff>438150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114300</xdr:rowOff>
    </xdr:from>
    <xdr:to>
      <xdr:col>10</xdr:col>
      <xdr:colOff>676275</xdr:colOff>
      <xdr:row>20</xdr:row>
      <xdr:rowOff>447675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114300</xdr:rowOff>
    </xdr:from>
    <xdr:to>
      <xdr:col>10</xdr:col>
      <xdr:colOff>666750</xdr:colOff>
      <xdr:row>22</xdr:row>
      <xdr:rowOff>447675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123825</xdr:rowOff>
    </xdr:from>
    <xdr:to>
      <xdr:col>10</xdr:col>
      <xdr:colOff>685800</xdr:colOff>
      <xdr:row>21</xdr:row>
      <xdr:rowOff>457200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114300</xdr:rowOff>
    </xdr:from>
    <xdr:to>
      <xdr:col>10</xdr:col>
      <xdr:colOff>676275</xdr:colOff>
      <xdr:row>23</xdr:row>
      <xdr:rowOff>447675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114300</xdr:rowOff>
    </xdr:from>
    <xdr:to>
      <xdr:col>10</xdr:col>
      <xdr:colOff>685800</xdr:colOff>
      <xdr:row>24</xdr:row>
      <xdr:rowOff>447675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123825</xdr:rowOff>
    </xdr:from>
    <xdr:to>
      <xdr:col>10</xdr:col>
      <xdr:colOff>685800</xdr:colOff>
      <xdr:row>25</xdr:row>
      <xdr:rowOff>457200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114300</xdr:rowOff>
    </xdr:from>
    <xdr:to>
      <xdr:col>10</xdr:col>
      <xdr:colOff>666750</xdr:colOff>
      <xdr:row>26</xdr:row>
      <xdr:rowOff>447675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114300</xdr:rowOff>
    </xdr:from>
    <xdr:to>
      <xdr:col>10</xdr:col>
      <xdr:colOff>666750</xdr:colOff>
      <xdr:row>27</xdr:row>
      <xdr:rowOff>447675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104775</xdr:rowOff>
    </xdr:from>
    <xdr:to>
      <xdr:col>10</xdr:col>
      <xdr:colOff>685800</xdr:colOff>
      <xdr:row>28</xdr:row>
      <xdr:rowOff>438150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114300</xdr:rowOff>
    </xdr:from>
    <xdr:to>
      <xdr:col>10</xdr:col>
      <xdr:colOff>666750</xdr:colOff>
      <xdr:row>32</xdr:row>
      <xdr:rowOff>447675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114300</xdr:rowOff>
    </xdr:from>
    <xdr:to>
      <xdr:col>10</xdr:col>
      <xdr:colOff>676275</xdr:colOff>
      <xdr:row>31</xdr:row>
      <xdr:rowOff>447675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104775</xdr:rowOff>
    </xdr:from>
    <xdr:to>
      <xdr:col>10</xdr:col>
      <xdr:colOff>657225</xdr:colOff>
      <xdr:row>4</xdr:row>
      <xdr:rowOff>438150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123825</xdr:rowOff>
    </xdr:from>
    <xdr:to>
      <xdr:col>10</xdr:col>
      <xdr:colOff>676275</xdr:colOff>
      <xdr:row>3</xdr:row>
      <xdr:rowOff>457200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95250</xdr:rowOff>
    </xdr:from>
    <xdr:to>
      <xdr:col>10</xdr:col>
      <xdr:colOff>666750</xdr:colOff>
      <xdr:row>6</xdr:row>
      <xdr:rowOff>428625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95250</xdr:rowOff>
    </xdr:from>
    <xdr:to>
      <xdr:col>10</xdr:col>
      <xdr:colOff>666750</xdr:colOff>
      <xdr:row>7</xdr:row>
      <xdr:rowOff>428625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114300</xdr:rowOff>
    </xdr:from>
    <xdr:to>
      <xdr:col>10</xdr:col>
      <xdr:colOff>695325</xdr:colOff>
      <xdr:row>9</xdr:row>
      <xdr:rowOff>447675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95250</xdr:rowOff>
    </xdr:from>
    <xdr:to>
      <xdr:col>10</xdr:col>
      <xdr:colOff>666750</xdr:colOff>
      <xdr:row>10</xdr:row>
      <xdr:rowOff>428625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114300</xdr:rowOff>
    </xdr:from>
    <xdr:to>
      <xdr:col>10</xdr:col>
      <xdr:colOff>657225</xdr:colOff>
      <xdr:row>11</xdr:row>
      <xdr:rowOff>447675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123825</xdr:rowOff>
    </xdr:from>
    <xdr:to>
      <xdr:col>10</xdr:col>
      <xdr:colOff>676275</xdr:colOff>
      <xdr:row>12</xdr:row>
      <xdr:rowOff>457200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14</xdr:row>
      <xdr:rowOff>133350</xdr:rowOff>
    </xdr:from>
    <xdr:to>
      <xdr:col>10</xdr:col>
      <xdr:colOff>685800</xdr:colOff>
      <xdr:row>14</xdr:row>
      <xdr:rowOff>466725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76009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114300</xdr:rowOff>
    </xdr:from>
    <xdr:to>
      <xdr:col>10</xdr:col>
      <xdr:colOff>695325</xdr:colOff>
      <xdr:row>15</xdr:row>
      <xdr:rowOff>447675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104775</xdr:rowOff>
    </xdr:from>
    <xdr:to>
      <xdr:col>10</xdr:col>
      <xdr:colOff>695325</xdr:colOff>
      <xdr:row>16</xdr:row>
      <xdr:rowOff>438150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104775</xdr:rowOff>
    </xdr:from>
    <xdr:to>
      <xdr:col>10</xdr:col>
      <xdr:colOff>695325</xdr:colOff>
      <xdr:row>17</xdr:row>
      <xdr:rowOff>438150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19</xdr:row>
      <xdr:rowOff>104775</xdr:rowOff>
    </xdr:from>
    <xdr:to>
      <xdr:col>10</xdr:col>
      <xdr:colOff>695325</xdr:colOff>
      <xdr:row>19</xdr:row>
      <xdr:rowOff>438150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123825</xdr:rowOff>
    </xdr:from>
    <xdr:to>
      <xdr:col>10</xdr:col>
      <xdr:colOff>676275</xdr:colOff>
      <xdr:row>20</xdr:row>
      <xdr:rowOff>457200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114300</xdr:rowOff>
    </xdr:from>
    <xdr:to>
      <xdr:col>10</xdr:col>
      <xdr:colOff>676275</xdr:colOff>
      <xdr:row>21</xdr:row>
      <xdr:rowOff>447675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114300</xdr:rowOff>
    </xdr:from>
    <xdr:to>
      <xdr:col>10</xdr:col>
      <xdr:colOff>676275</xdr:colOff>
      <xdr:row>22</xdr:row>
      <xdr:rowOff>447675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114300</xdr:rowOff>
    </xdr:from>
    <xdr:to>
      <xdr:col>10</xdr:col>
      <xdr:colOff>657225</xdr:colOff>
      <xdr:row>23</xdr:row>
      <xdr:rowOff>447675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24</xdr:row>
      <xdr:rowOff>104775</xdr:rowOff>
    </xdr:from>
    <xdr:to>
      <xdr:col>10</xdr:col>
      <xdr:colOff>695325</xdr:colOff>
      <xdr:row>24</xdr:row>
      <xdr:rowOff>438150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114300</xdr:rowOff>
    </xdr:from>
    <xdr:to>
      <xdr:col>10</xdr:col>
      <xdr:colOff>676275</xdr:colOff>
      <xdr:row>25</xdr:row>
      <xdr:rowOff>447675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95250</xdr:rowOff>
    </xdr:from>
    <xdr:to>
      <xdr:col>10</xdr:col>
      <xdr:colOff>666750</xdr:colOff>
      <xdr:row>26</xdr:row>
      <xdr:rowOff>428625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114300</xdr:rowOff>
    </xdr:from>
    <xdr:to>
      <xdr:col>10</xdr:col>
      <xdr:colOff>666750</xdr:colOff>
      <xdr:row>27</xdr:row>
      <xdr:rowOff>447675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114300</xdr:rowOff>
    </xdr:from>
    <xdr:to>
      <xdr:col>10</xdr:col>
      <xdr:colOff>666750</xdr:colOff>
      <xdr:row>28</xdr:row>
      <xdr:rowOff>447675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104775</xdr:rowOff>
    </xdr:from>
    <xdr:to>
      <xdr:col>10</xdr:col>
      <xdr:colOff>685800</xdr:colOff>
      <xdr:row>30</xdr:row>
      <xdr:rowOff>438150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2</xdr:row>
      <xdr:rowOff>133350</xdr:rowOff>
    </xdr:from>
    <xdr:to>
      <xdr:col>10</xdr:col>
      <xdr:colOff>666750</xdr:colOff>
      <xdr:row>2</xdr:row>
      <xdr:rowOff>466725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2001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114300</xdr:rowOff>
    </xdr:from>
    <xdr:to>
      <xdr:col>10</xdr:col>
      <xdr:colOff>657225</xdr:colOff>
      <xdr:row>4</xdr:row>
      <xdr:rowOff>447675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104775</xdr:rowOff>
    </xdr:from>
    <xdr:to>
      <xdr:col>10</xdr:col>
      <xdr:colOff>666750</xdr:colOff>
      <xdr:row>7</xdr:row>
      <xdr:rowOff>438150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114300</xdr:rowOff>
    </xdr:from>
    <xdr:to>
      <xdr:col>10</xdr:col>
      <xdr:colOff>676275</xdr:colOff>
      <xdr:row>8</xdr:row>
      <xdr:rowOff>447675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114300</xdr:rowOff>
    </xdr:from>
    <xdr:to>
      <xdr:col>10</xdr:col>
      <xdr:colOff>657225</xdr:colOff>
      <xdr:row>9</xdr:row>
      <xdr:rowOff>447675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114300</xdr:rowOff>
    </xdr:from>
    <xdr:to>
      <xdr:col>10</xdr:col>
      <xdr:colOff>657225</xdr:colOff>
      <xdr:row>10</xdr:row>
      <xdr:rowOff>447675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104775</xdr:rowOff>
    </xdr:from>
    <xdr:to>
      <xdr:col>10</xdr:col>
      <xdr:colOff>695325</xdr:colOff>
      <xdr:row>12</xdr:row>
      <xdr:rowOff>438150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104775</xdr:rowOff>
    </xdr:from>
    <xdr:to>
      <xdr:col>10</xdr:col>
      <xdr:colOff>695325</xdr:colOff>
      <xdr:row>13</xdr:row>
      <xdr:rowOff>438150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104775</xdr:rowOff>
    </xdr:from>
    <xdr:to>
      <xdr:col>10</xdr:col>
      <xdr:colOff>695325</xdr:colOff>
      <xdr:row>15</xdr:row>
      <xdr:rowOff>438150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104775</xdr:rowOff>
    </xdr:from>
    <xdr:to>
      <xdr:col>10</xdr:col>
      <xdr:colOff>695325</xdr:colOff>
      <xdr:row>16</xdr:row>
      <xdr:rowOff>438150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114300</xdr:rowOff>
    </xdr:from>
    <xdr:to>
      <xdr:col>10</xdr:col>
      <xdr:colOff>676275</xdr:colOff>
      <xdr:row>11</xdr:row>
      <xdr:rowOff>447675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114300</xdr:rowOff>
    </xdr:from>
    <xdr:to>
      <xdr:col>10</xdr:col>
      <xdr:colOff>685800</xdr:colOff>
      <xdr:row>18</xdr:row>
      <xdr:rowOff>447675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104775</xdr:rowOff>
    </xdr:from>
    <xdr:to>
      <xdr:col>10</xdr:col>
      <xdr:colOff>666750</xdr:colOff>
      <xdr:row>21</xdr:row>
      <xdr:rowOff>438150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104775</xdr:rowOff>
    </xdr:from>
    <xdr:to>
      <xdr:col>10</xdr:col>
      <xdr:colOff>657225</xdr:colOff>
      <xdr:row>20</xdr:row>
      <xdr:rowOff>438150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104775</xdr:rowOff>
    </xdr:from>
    <xdr:to>
      <xdr:col>10</xdr:col>
      <xdr:colOff>657225</xdr:colOff>
      <xdr:row>22</xdr:row>
      <xdr:rowOff>438150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114300</xdr:rowOff>
    </xdr:from>
    <xdr:to>
      <xdr:col>10</xdr:col>
      <xdr:colOff>676275</xdr:colOff>
      <xdr:row>23</xdr:row>
      <xdr:rowOff>447675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123825</xdr:rowOff>
    </xdr:from>
    <xdr:to>
      <xdr:col>10</xdr:col>
      <xdr:colOff>685800</xdr:colOff>
      <xdr:row>24</xdr:row>
      <xdr:rowOff>457200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123825</xdr:rowOff>
    </xdr:from>
    <xdr:to>
      <xdr:col>10</xdr:col>
      <xdr:colOff>685800</xdr:colOff>
      <xdr:row>25</xdr:row>
      <xdr:rowOff>457200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114300</xdr:rowOff>
    </xdr:from>
    <xdr:to>
      <xdr:col>10</xdr:col>
      <xdr:colOff>685800</xdr:colOff>
      <xdr:row>26</xdr:row>
      <xdr:rowOff>447675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95250</xdr:rowOff>
    </xdr:from>
    <xdr:to>
      <xdr:col>10</xdr:col>
      <xdr:colOff>666750</xdr:colOff>
      <xdr:row>27</xdr:row>
      <xdr:rowOff>428625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123825</xdr:rowOff>
    </xdr:from>
    <xdr:to>
      <xdr:col>10</xdr:col>
      <xdr:colOff>685800</xdr:colOff>
      <xdr:row>28</xdr:row>
      <xdr:rowOff>457200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29</xdr:row>
      <xdr:rowOff>123825</xdr:rowOff>
    </xdr:from>
    <xdr:to>
      <xdr:col>10</xdr:col>
      <xdr:colOff>685800</xdr:colOff>
      <xdr:row>29</xdr:row>
      <xdr:rowOff>457200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31</xdr:row>
      <xdr:rowOff>104775</xdr:rowOff>
    </xdr:from>
    <xdr:to>
      <xdr:col>10</xdr:col>
      <xdr:colOff>666750</xdr:colOff>
      <xdr:row>31</xdr:row>
      <xdr:rowOff>438150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104775</xdr:rowOff>
    </xdr:from>
    <xdr:to>
      <xdr:col>10</xdr:col>
      <xdr:colOff>657225</xdr:colOff>
      <xdr:row>32</xdr:row>
      <xdr:rowOff>438150</xdr:rowOff>
    </xdr:to>
    <xdr:pic>
      <xdr:nvPicPr>
        <xdr:cNvPr id="35" name="Picture 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171450</xdr:colOff>
      <xdr:row>2</xdr:row>
      <xdr:rowOff>114300</xdr:rowOff>
    </xdr:from>
    <xdr:to>
      <xdr:col>10</xdr:col>
      <xdr:colOff>647700</xdr:colOff>
      <xdr:row>2</xdr:row>
      <xdr:rowOff>447675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114300</xdr:rowOff>
    </xdr:from>
    <xdr:to>
      <xdr:col>10</xdr:col>
      <xdr:colOff>666750</xdr:colOff>
      <xdr:row>4</xdr:row>
      <xdr:rowOff>447675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104775</xdr:rowOff>
    </xdr:from>
    <xdr:to>
      <xdr:col>10</xdr:col>
      <xdr:colOff>657225</xdr:colOff>
      <xdr:row>5</xdr:row>
      <xdr:rowOff>438150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95250</xdr:rowOff>
    </xdr:from>
    <xdr:to>
      <xdr:col>10</xdr:col>
      <xdr:colOff>647700</xdr:colOff>
      <xdr:row>6</xdr:row>
      <xdr:rowOff>428625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95250</xdr:rowOff>
    </xdr:from>
    <xdr:to>
      <xdr:col>10</xdr:col>
      <xdr:colOff>685800</xdr:colOff>
      <xdr:row>9</xdr:row>
      <xdr:rowOff>428625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95250</xdr:rowOff>
    </xdr:from>
    <xdr:to>
      <xdr:col>10</xdr:col>
      <xdr:colOff>647700</xdr:colOff>
      <xdr:row>10</xdr:row>
      <xdr:rowOff>428625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11</xdr:row>
      <xdr:rowOff>123825</xdr:rowOff>
    </xdr:from>
    <xdr:to>
      <xdr:col>10</xdr:col>
      <xdr:colOff>714375</xdr:colOff>
      <xdr:row>11</xdr:row>
      <xdr:rowOff>457200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9625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104775</xdr:rowOff>
    </xdr:from>
    <xdr:to>
      <xdr:col>10</xdr:col>
      <xdr:colOff>704850</xdr:colOff>
      <xdr:row>12</xdr:row>
      <xdr:rowOff>438150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114300</xdr:rowOff>
    </xdr:from>
    <xdr:to>
      <xdr:col>10</xdr:col>
      <xdr:colOff>666750</xdr:colOff>
      <xdr:row>13</xdr:row>
      <xdr:rowOff>447675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114300</xdr:rowOff>
    </xdr:from>
    <xdr:to>
      <xdr:col>10</xdr:col>
      <xdr:colOff>647700</xdr:colOff>
      <xdr:row>15</xdr:row>
      <xdr:rowOff>447675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16</xdr:row>
      <xdr:rowOff>114300</xdr:rowOff>
    </xdr:from>
    <xdr:to>
      <xdr:col>10</xdr:col>
      <xdr:colOff>647700</xdr:colOff>
      <xdr:row>16</xdr:row>
      <xdr:rowOff>447675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114300</xdr:rowOff>
    </xdr:from>
    <xdr:to>
      <xdr:col>10</xdr:col>
      <xdr:colOff>695325</xdr:colOff>
      <xdr:row>17</xdr:row>
      <xdr:rowOff>447675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18</xdr:row>
      <xdr:rowOff>95250</xdr:rowOff>
    </xdr:from>
    <xdr:to>
      <xdr:col>10</xdr:col>
      <xdr:colOff>647700</xdr:colOff>
      <xdr:row>18</xdr:row>
      <xdr:rowOff>428625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19</xdr:row>
      <xdr:rowOff>104775</xdr:rowOff>
    </xdr:from>
    <xdr:to>
      <xdr:col>10</xdr:col>
      <xdr:colOff>647700</xdr:colOff>
      <xdr:row>19</xdr:row>
      <xdr:rowOff>438150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123825</xdr:rowOff>
    </xdr:from>
    <xdr:to>
      <xdr:col>10</xdr:col>
      <xdr:colOff>666750</xdr:colOff>
      <xdr:row>20</xdr:row>
      <xdr:rowOff>457200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95250</xdr:rowOff>
    </xdr:from>
    <xdr:to>
      <xdr:col>10</xdr:col>
      <xdr:colOff>647700</xdr:colOff>
      <xdr:row>21</xdr:row>
      <xdr:rowOff>428625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123825</xdr:rowOff>
    </xdr:from>
    <xdr:to>
      <xdr:col>10</xdr:col>
      <xdr:colOff>666750</xdr:colOff>
      <xdr:row>22</xdr:row>
      <xdr:rowOff>457200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123825</xdr:rowOff>
    </xdr:from>
    <xdr:to>
      <xdr:col>10</xdr:col>
      <xdr:colOff>666750</xdr:colOff>
      <xdr:row>23</xdr:row>
      <xdr:rowOff>457200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25</xdr:row>
      <xdr:rowOff>123825</xdr:rowOff>
    </xdr:from>
    <xdr:to>
      <xdr:col>10</xdr:col>
      <xdr:colOff>666750</xdr:colOff>
      <xdr:row>25</xdr:row>
      <xdr:rowOff>457200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114300</xdr:rowOff>
    </xdr:from>
    <xdr:to>
      <xdr:col>10</xdr:col>
      <xdr:colOff>647700</xdr:colOff>
      <xdr:row>26</xdr:row>
      <xdr:rowOff>447675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95250</xdr:rowOff>
    </xdr:from>
    <xdr:to>
      <xdr:col>10</xdr:col>
      <xdr:colOff>647700</xdr:colOff>
      <xdr:row>27</xdr:row>
      <xdr:rowOff>428625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123825</xdr:rowOff>
    </xdr:from>
    <xdr:to>
      <xdr:col>10</xdr:col>
      <xdr:colOff>666750</xdr:colOff>
      <xdr:row>28</xdr:row>
      <xdr:rowOff>457200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114300</xdr:rowOff>
    </xdr:from>
    <xdr:to>
      <xdr:col>10</xdr:col>
      <xdr:colOff>647700</xdr:colOff>
      <xdr:row>29</xdr:row>
      <xdr:rowOff>447675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104775</xdr:rowOff>
    </xdr:from>
    <xdr:to>
      <xdr:col>10</xdr:col>
      <xdr:colOff>647700</xdr:colOff>
      <xdr:row>30</xdr:row>
      <xdr:rowOff>438150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114300</xdr:rowOff>
    </xdr:from>
    <xdr:to>
      <xdr:col>10</xdr:col>
      <xdr:colOff>647700</xdr:colOff>
      <xdr:row>31</xdr:row>
      <xdr:rowOff>447675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114300</xdr:rowOff>
    </xdr:from>
    <xdr:to>
      <xdr:col>10</xdr:col>
      <xdr:colOff>676275</xdr:colOff>
      <xdr:row>32</xdr:row>
      <xdr:rowOff>447675</xdr:rowOff>
    </xdr:to>
    <xdr:pic>
      <xdr:nvPicPr>
        <xdr:cNvPr id="35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Diagramm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Diagramm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Diagramm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Diagramm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114300</xdr:rowOff>
    </xdr:from>
    <xdr:to>
      <xdr:col>10</xdr:col>
      <xdr:colOff>695325</xdr:colOff>
      <xdr:row>2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95250</xdr:rowOff>
    </xdr:from>
    <xdr:to>
      <xdr:col>10</xdr:col>
      <xdr:colOff>666750</xdr:colOff>
      <xdr:row>3</xdr:row>
      <xdr:rowOff>428625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123825</xdr:rowOff>
    </xdr:from>
    <xdr:to>
      <xdr:col>10</xdr:col>
      <xdr:colOff>666750</xdr:colOff>
      <xdr:row>4</xdr:row>
      <xdr:rowOff>457200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114300</xdr:rowOff>
    </xdr:from>
    <xdr:to>
      <xdr:col>10</xdr:col>
      <xdr:colOff>676275</xdr:colOff>
      <xdr:row>5</xdr:row>
      <xdr:rowOff>447675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6</xdr:row>
      <xdr:rowOff>114300</xdr:rowOff>
    </xdr:from>
    <xdr:to>
      <xdr:col>10</xdr:col>
      <xdr:colOff>676275</xdr:colOff>
      <xdr:row>6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95250</xdr:rowOff>
    </xdr:from>
    <xdr:to>
      <xdr:col>10</xdr:col>
      <xdr:colOff>666750</xdr:colOff>
      <xdr:row>7</xdr:row>
      <xdr:rowOff>428625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95250</xdr:rowOff>
    </xdr:from>
    <xdr:to>
      <xdr:col>10</xdr:col>
      <xdr:colOff>666750</xdr:colOff>
      <xdr:row>10</xdr:row>
      <xdr:rowOff>428625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114300</xdr:rowOff>
    </xdr:from>
    <xdr:to>
      <xdr:col>10</xdr:col>
      <xdr:colOff>666750</xdr:colOff>
      <xdr:row>9</xdr:row>
      <xdr:rowOff>447675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95250</xdr:rowOff>
    </xdr:from>
    <xdr:to>
      <xdr:col>10</xdr:col>
      <xdr:colOff>666750</xdr:colOff>
      <xdr:row>11</xdr:row>
      <xdr:rowOff>428625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114300</xdr:rowOff>
    </xdr:from>
    <xdr:to>
      <xdr:col>10</xdr:col>
      <xdr:colOff>666750</xdr:colOff>
      <xdr:row>13</xdr:row>
      <xdr:rowOff>447675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95250</xdr:rowOff>
    </xdr:from>
    <xdr:to>
      <xdr:col>10</xdr:col>
      <xdr:colOff>666750</xdr:colOff>
      <xdr:row>14</xdr:row>
      <xdr:rowOff>428625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95250</xdr:rowOff>
    </xdr:from>
    <xdr:to>
      <xdr:col>10</xdr:col>
      <xdr:colOff>666750</xdr:colOff>
      <xdr:row>15</xdr:row>
      <xdr:rowOff>428625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95250</xdr:rowOff>
    </xdr:from>
    <xdr:to>
      <xdr:col>10</xdr:col>
      <xdr:colOff>666750</xdr:colOff>
      <xdr:row>16</xdr:row>
      <xdr:rowOff>428625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95250</xdr:rowOff>
    </xdr:from>
    <xdr:to>
      <xdr:col>10</xdr:col>
      <xdr:colOff>666750</xdr:colOff>
      <xdr:row>17</xdr:row>
      <xdr:rowOff>428625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123825</xdr:rowOff>
    </xdr:from>
    <xdr:to>
      <xdr:col>10</xdr:col>
      <xdr:colOff>666750</xdr:colOff>
      <xdr:row>18</xdr:row>
      <xdr:rowOff>457200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19</xdr:row>
      <xdr:rowOff>123825</xdr:rowOff>
    </xdr:from>
    <xdr:to>
      <xdr:col>10</xdr:col>
      <xdr:colOff>666750</xdr:colOff>
      <xdr:row>19</xdr:row>
      <xdr:rowOff>457200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123825</xdr:rowOff>
    </xdr:from>
    <xdr:to>
      <xdr:col>10</xdr:col>
      <xdr:colOff>666750</xdr:colOff>
      <xdr:row>20</xdr:row>
      <xdr:rowOff>457200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95250</xdr:rowOff>
    </xdr:from>
    <xdr:to>
      <xdr:col>10</xdr:col>
      <xdr:colOff>666750</xdr:colOff>
      <xdr:row>21</xdr:row>
      <xdr:rowOff>428625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114300</xdr:rowOff>
    </xdr:from>
    <xdr:to>
      <xdr:col>10</xdr:col>
      <xdr:colOff>666750</xdr:colOff>
      <xdr:row>22</xdr:row>
      <xdr:rowOff>447675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123825</xdr:rowOff>
    </xdr:from>
    <xdr:to>
      <xdr:col>10</xdr:col>
      <xdr:colOff>666750</xdr:colOff>
      <xdr:row>23</xdr:row>
      <xdr:rowOff>457200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123825</xdr:rowOff>
    </xdr:from>
    <xdr:to>
      <xdr:col>10</xdr:col>
      <xdr:colOff>666750</xdr:colOff>
      <xdr:row>24</xdr:row>
      <xdr:rowOff>457200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123825</xdr:rowOff>
    </xdr:from>
    <xdr:to>
      <xdr:col>10</xdr:col>
      <xdr:colOff>685800</xdr:colOff>
      <xdr:row>25</xdr:row>
      <xdr:rowOff>457200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26</xdr:row>
      <xdr:rowOff>123825</xdr:rowOff>
    </xdr:from>
    <xdr:to>
      <xdr:col>10</xdr:col>
      <xdr:colOff>685800</xdr:colOff>
      <xdr:row>26</xdr:row>
      <xdr:rowOff>457200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27</xdr:row>
      <xdr:rowOff>114300</xdr:rowOff>
    </xdr:from>
    <xdr:to>
      <xdr:col>10</xdr:col>
      <xdr:colOff>666750</xdr:colOff>
      <xdr:row>27</xdr:row>
      <xdr:rowOff>447675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123825</xdr:rowOff>
    </xdr:from>
    <xdr:to>
      <xdr:col>10</xdr:col>
      <xdr:colOff>666750</xdr:colOff>
      <xdr:row>28</xdr:row>
      <xdr:rowOff>457200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29</xdr:row>
      <xdr:rowOff>123825</xdr:rowOff>
    </xdr:from>
    <xdr:to>
      <xdr:col>10</xdr:col>
      <xdr:colOff>666750</xdr:colOff>
      <xdr:row>29</xdr:row>
      <xdr:rowOff>457200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114300</xdr:rowOff>
    </xdr:from>
    <xdr:to>
      <xdr:col>10</xdr:col>
      <xdr:colOff>676275</xdr:colOff>
      <xdr:row>31</xdr:row>
      <xdr:rowOff>447675</xdr:rowOff>
    </xdr:to>
    <xdr:pic>
      <xdr:nvPicPr>
        <xdr:cNvPr id="33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114300</xdr:rowOff>
    </xdr:from>
    <xdr:to>
      <xdr:col>10</xdr:col>
      <xdr:colOff>666750</xdr:colOff>
      <xdr:row>30</xdr:row>
      <xdr:rowOff>447675</xdr:rowOff>
    </xdr:to>
    <xdr:pic>
      <xdr:nvPicPr>
        <xdr:cNvPr id="34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23">
        <v>36892</v>
      </c>
      <c r="B3" s="13">
        <v>-7</v>
      </c>
      <c r="C3" s="12">
        <v>4</v>
      </c>
      <c r="D3" s="4"/>
      <c r="E3" s="10"/>
      <c r="F3" s="39">
        <v>3</v>
      </c>
      <c r="G3" s="41" t="s">
        <v>58</v>
      </c>
      <c r="H3" s="15"/>
      <c r="I3" s="4" t="s">
        <v>59</v>
      </c>
      <c r="J3" s="5" t="s">
        <v>62</v>
      </c>
      <c r="K3" s="6"/>
      <c r="L3" s="1">
        <v>1020</v>
      </c>
      <c r="M3" s="44" t="s">
        <v>53</v>
      </c>
      <c r="N3" s="8"/>
      <c r="O3" s="8">
        <v>7.5</v>
      </c>
      <c r="P3" s="9"/>
      <c r="Q3" s="8">
        <v>56</v>
      </c>
      <c r="R3" s="20">
        <v>5</v>
      </c>
      <c r="S3" s="24"/>
    </row>
    <row r="4" spans="1:19" ht="42" customHeight="1">
      <c r="A4" s="23">
        <v>36893</v>
      </c>
      <c r="B4" s="13">
        <v>-3</v>
      </c>
      <c r="C4" s="12">
        <v>-1</v>
      </c>
      <c r="D4" s="4" t="s">
        <v>54</v>
      </c>
      <c r="E4" s="10">
        <v>1.6</v>
      </c>
      <c r="F4" s="39">
        <v>3</v>
      </c>
      <c r="G4" s="41" t="s">
        <v>57</v>
      </c>
      <c r="H4" s="15"/>
      <c r="I4" s="4" t="s">
        <v>60</v>
      </c>
      <c r="J4" s="5" t="s">
        <v>61</v>
      </c>
      <c r="K4" s="6"/>
      <c r="L4" s="1">
        <v>1016</v>
      </c>
      <c r="M4" s="7"/>
      <c r="N4" s="8"/>
      <c r="O4" s="8"/>
      <c r="P4" s="9"/>
      <c r="Q4" s="8">
        <v>87</v>
      </c>
      <c r="R4" s="8">
        <v>96</v>
      </c>
      <c r="S4" s="25" t="s">
        <v>66</v>
      </c>
    </row>
    <row r="5" spans="1:19" ht="42" customHeight="1">
      <c r="A5" s="23">
        <v>3</v>
      </c>
      <c r="B5" s="13">
        <v>-3</v>
      </c>
      <c r="C5" s="12">
        <v>0</v>
      </c>
      <c r="D5" s="4" t="s">
        <v>55</v>
      </c>
      <c r="E5" s="10">
        <v>6</v>
      </c>
      <c r="F5" s="39">
        <v>4</v>
      </c>
      <c r="G5" s="41" t="s">
        <v>57</v>
      </c>
      <c r="H5" s="15"/>
      <c r="I5" s="4" t="s">
        <v>61</v>
      </c>
      <c r="J5" s="5" t="s">
        <v>61</v>
      </c>
      <c r="K5" s="6"/>
      <c r="L5" s="1">
        <v>1022</v>
      </c>
      <c r="M5" s="7" t="s">
        <v>63</v>
      </c>
      <c r="N5" s="8"/>
      <c r="O5" s="8"/>
      <c r="P5" s="9"/>
      <c r="Q5" s="8">
        <v>92</v>
      </c>
      <c r="R5" s="8">
        <v>97</v>
      </c>
      <c r="S5" s="25" t="s">
        <v>66</v>
      </c>
    </row>
    <row r="6" spans="1:19" ht="42" customHeight="1">
      <c r="A6" s="23">
        <v>4</v>
      </c>
      <c r="B6" s="13">
        <v>-2</v>
      </c>
      <c r="C6" s="12">
        <v>0</v>
      </c>
      <c r="D6" s="4" t="s">
        <v>56</v>
      </c>
      <c r="E6" s="10">
        <v>7</v>
      </c>
      <c r="F6" s="39">
        <v>5</v>
      </c>
      <c r="G6" s="41" t="s">
        <v>57</v>
      </c>
      <c r="H6" s="15">
        <v>47</v>
      </c>
      <c r="I6" s="4" t="s">
        <v>61</v>
      </c>
      <c r="J6" s="5" t="s">
        <v>61</v>
      </c>
      <c r="K6" s="6"/>
      <c r="L6" s="1">
        <v>1002</v>
      </c>
      <c r="M6" s="7" t="s">
        <v>64</v>
      </c>
      <c r="N6" s="8" t="s">
        <v>65</v>
      </c>
      <c r="O6" s="8"/>
      <c r="P6" s="9">
        <v>-2</v>
      </c>
      <c r="Q6" s="8">
        <v>97</v>
      </c>
      <c r="R6" s="8">
        <v>98</v>
      </c>
      <c r="S6" s="25" t="s">
        <v>66</v>
      </c>
    </row>
    <row r="7" spans="1:19" ht="42" customHeight="1">
      <c r="A7" s="23">
        <v>5</v>
      </c>
      <c r="B7" s="13">
        <v>-11</v>
      </c>
      <c r="C7" s="12">
        <v>-2</v>
      </c>
      <c r="D7" s="4" t="s">
        <v>70</v>
      </c>
      <c r="E7" s="10">
        <v>8</v>
      </c>
      <c r="F7" s="39">
        <v>4</v>
      </c>
      <c r="G7" s="41" t="s">
        <v>67</v>
      </c>
      <c r="H7" s="15">
        <v>36</v>
      </c>
      <c r="I7" s="4" t="s">
        <v>61</v>
      </c>
      <c r="J7" s="5" t="s">
        <v>68</v>
      </c>
      <c r="K7" s="6"/>
      <c r="L7" s="1">
        <v>1030</v>
      </c>
      <c r="M7" s="7" t="s">
        <v>71</v>
      </c>
      <c r="N7" s="8"/>
      <c r="O7" s="8">
        <v>0.5</v>
      </c>
      <c r="P7" s="9">
        <v>-11</v>
      </c>
      <c r="Q7" s="8">
        <v>95</v>
      </c>
      <c r="R7" s="8">
        <v>93</v>
      </c>
      <c r="S7" s="25" t="s">
        <v>66</v>
      </c>
    </row>
    <row r="8" spans="1:19" ht="42" customHeight="1">
      <c r="A8" s="23">
        <v>6</v>
      </c>
      <c r="B8" s="13">
        <v>-11</v>
      </c>
      <c r="C8" s="12">
        <v>-9</v>
      </c>
      <c r="D8" s="4" t="s">
        <v>69</v>
      </c>
      <c r="E8" s="10">
        <v>1.5</v>
      </c>
      <c r="F8" s="39">
        <v>2</v>
      </c>
      <c r="G8" s="41" t="s">
        <v>72</v>
      </c>
      <c r="H8" s="15">
        <v>18</v>
      </c>
      <c r="I8" s="4" t="s">
        <v>61</v>
      </c>
      <c r="J8" s="5" t="s">
        <v>68</v>
      </c>
      <c r="K8" s="6"/>
      <c r="L8" s="1">
        <v>1041</v>
      </c>
      <c r="M8" s="7" t="s">
        <v>73</v>
      </c>
      <c r="N8" s="8"/>
      <c r="O8" s="8">
        <v>0.5</v>
      </c>
      <c r="P8" s="9">
        <v>-14</v>
      </c>
      <c r="Q8" s="8">
        <v>92</v>
      </c>
      <c r="R8" s="8">
        <v>93</v>
      </c>
      <c r="S8" s="25" t="s">
        <v>66</v>
      </c>
    </row>
    <row r="9" spans="1:19" ht="42" customHeight="1">
      <c r="A9" s="23">
        <v>7</v>
      </c>
      <c r="B9" s="13">
        <v>-18</v>
      </c>
      <c r="C9" s="12">
        <v>-6</v>
      </c>
      <c r="D9" s="4" t="s">
        <v>74</v>
      </c>
      <c r="E9" s="10">
        <v>2.7</v>
      </c>
      <c r="F9" s="39">
        <v>3</v>
      </c>
      <c r="G9" s="41" t="s">
        <v>76</v>
      </c>
      <c r="H9" s="15">
        <v>25</v>
      </c>
      <c r="I9" s="4" t="s">
        <v>61</v>
      </c>
      <c r="J9" s="5" t="s">
        <v>61</v>
      </c>
      <c r="K9" s="6"/>
      <c r="L9" s="1">
        <v>1026</v>
      </c>
      <c r="M9" s="7" t="s">
        <v>77</v>
      </c>
      <c r="N9" s="8"/>
      <c r="O9" s="8"/>
      <c r="P9" s="9"/>
      <c r="Q9" s="8">
        <v>92</v>
      </c>
      <c r="R9" s="8">
        <v>98</v>
      </c>
      <c r="S9" s="25" t="s">
        <v>66</v>
      </c>
    </row>
    <row r="10" spans="1:19" ht="42" customHeight="1">
      <c r="A10" s="23">
        <v>8</v>
      </c>
      <c r="B10" s="13">
        <v>-6</v>
      </c>
      <c r="C10" s="12">
        <v>-2</v>
      </c>
      <c r="D10" s="4" t="s">
        <v>75</v>
      </c>
      <c r="E10" s="10">
        <v>1</v>
      </c>
      <c r="F10" s="39">
        <v>2</v>
      </c>
      <c r="G10" s="41" t="s">
        <v>72</v>
      </c>
      <c r="H10" s="15">
        <v>15</v>
      </c>
      <c r="I10" s="4" t="s">
        <v>61</v>
      </c>
      <c r="J10" s="5" t="s">
        <v>61</v>
      </c>
      <c r="K10" s="6"/>
      <c r="L10" s="1">
        <v>1030</v>
      </c>
      <c r="M10" s="7" t="s">
        <v>78</v>
      </c>
      <c r="N10" s="8"/>
      <c r="O10" s="8"/>
      <c r="P10" s="9"/>
      <c r="Q10" s="8">
        <v>98</v>
      </c>
      <c r="R10" s="8">
        <v>100</v>
      </c>
      <c r="S10" s="25" t="s">
        <v>66</v>
      </c>
    </row>
    <row r="11" spans="1:19" ht="42" customHeight="1">
      <c r="A11" s="23">
        <v>9</v>
      </c>
      <c r="B11" s="13">
        <v>-3</v>
      </c>
      <c r="C11" s="12">
        <v>-1</v>
      </c>
      <c r="D11" s="4"/>
      <c r="E11" s="10">
        <v>0</v>
      </c>
      <c r="F11" s="39">
        <v>2</v>
      </c>
      <c r="G11" s="41" t="s">
        <v>66</v>
      </c>
      <c r="H11" s="15">
        <v>18</v>
      </c>
      <c r="I11" s="4" t="s">
        <v>61</v>
      </c>
      <c r="J11" s="5" t="s">
        <v>61</v>
      </c>
      <c r="K11" s="6"/>
      <c r="L11" s="1">
        <v>1028</v>
      </c>
      <c r="M11" s="7" t="s">
        <v>79</v>
      </c>
      <c r="N11" s="8"/>
      <c r="O11" s="8"/>
      <c r="P11" s="9">
        <v>-5</v>
      </c>
      <c r="Q11" s="8">
        <v>96</v>
      </c>
      <c r="R11" s="8">
        <v>99</v>
      </c>
      <c r="S11" s="25"/>
    </row>
    <row r="12" spans="1:19" ht="42" customHeight="1">
      <c r="A12" s="23">
        <v>10</v>
      </c>
      <c r="B12" s="13">
        <v>-9</v>
      </c>
      <c r="C12" s="12">
        <v>-3</v>
      </c>
      <c r="D12" s="4"/>
      <c r="E12" s="10">
        <v>0</v>
      </c>
      <c r="F12" s="39">
        <v>4</v>
      </c>
      <c r="G12" s="41" t="s">
        <v>66</v>
      </c>
      <c r="H12" s="15">
        <v>31</v>
      </c>
      <c r="I12" s="4" t="s">
        <v>60</v>
      </c>
      <c r="J12" s="5" t="s">
        <v>60</v>
      </c>
      <c r="K12" s="6"/>
      <c r="L12" s="1">
        <v>1013</v>
      </c>
      <c r="M12" s="7" t="s">
        <v>80</v>
      </c>
      <c r="N12" s="8"/>
      <c r="O12" s="8">
        <v>4</v>
      </c>
      <c r="P12" s="9">
        <v>-11</v>
      </c>
      <c r="Q12" s="8">
        <v>87</v>
      </c>
      <c r="R12" s="8">
        <v>59</v>
      </c>
      <c r="S12" s="25"/>
    </row>
    <row r="13" spans="1:19" ht="42" customHeight="1">
      <c r="A13" s="23">
        <v>11</v>
      </c>
      <c r="B13" s="13">
        <v>-12</v>
      </c>
      <c r="C13" s="12">
        <v>0</v>
      </c>
      <c r="D13" s="4" t="s">
        <v>81</v>
      </c>
      <c r="E13" s="10">
        <v>3.1</v>
      </c>
      <c r="F13" s="39">
        <v>5</v>
      </c>
      <c r="G13" s="41" t="s">
        <v>66</v>
      </c>
      <c r="H13" s="15">
        <v>40</v>
      </c>
      <c r="I13" s="4" t="s">
        <v>60</v>
      </c>
      <c r="J13" s="5" t="s">
        <v>68</v>
      </c>
      <c r="K13" s="6"/>
      <c r="L13" s="1">
        <v>1003</v>
      </c>
      <c r="M13" s="7" t="s">
        <v>82</v>
      </c>
      <c r="N13" s="8"/>
      <c r="O13" s="8">
        <v>1</v>
      </c>
      <c r="P13" s="9">
        <v>-12</v>
      </c>
      <c r="Q13" s="8">
        <v>89</v>
      </c>
      <c r="R13" s="8">
        <v>90</v>
      </c>
      <c r="S13" s="25" t="s">
        <v>66</v>
      </c>
    </row>
    <row r="14" spans="1:19" ht="42" customHeight="1">
      <c r="A14" s="23">
        <v>12</v>
      </c>
      <c r="B14" s="13">
        <v>0</v>
      </c>
      <c r="C14" s="12">
        <v>2</v>
      </c>
      <c r="D14" s="4"/>
      <c r="E14" s="10">
        <v>0</v>
      </c>
      <c r="F14" s="39">
        <v>4</v>
      </c>
      <c r="G14" s="41" t="s">
        <v>58</v>
      </c>
      <c r="H14" s="15">
        <v>35</v>
      </c>
      <c r="I14" s="4" t="s">
        <v>61</v>
      </c>
      <c r="J14" s="5" t="s">
        <v>68</v>
      </c>
      <c r="K14" s="6"/>
      <c r="L14" s="1">
        <v>1009</v>
      </c>
      <c r="M14" s="7" t="s">
        <v>84</v>
      </c>
      <c r="N14" s="8"/>
      <c r="O14" s="8">
        <v>1.5</v>
      </c>
      <c r="P14" s="9">
        <v>-1</v>
      </c>
      <c r="Q14" s="8">
        <v>87</v>
      </c>
      <c r="R14" s="8">
        <v>84</v>
      </c>
      <c r="S14" s="25"/>
    </row>
    <row r="15" spans="1:19" ht="42" customHeight="1">
      <c r="A15" s="23">
        <v>13</v>
      </c>
      <c r="B15" s="13">
        <v>-1</v>
      </c>
      <c r="C15" s="12">
        <v>3</v>
      </c>
      <c r="D15" s="4" t="s">
        <v>83</v>
      </c>
      <c r="E15" s="10">
        <v>5</v>
      </c>
      <c r="F15" s="39">
        <v>7</v>
      </c>
      <c r="G15" s="41" t="s">
        <v>57</v>
      </c>
      <c r="H15" s="15">
        <v>69</v>
      </c>
      <c r="I15" s="4" t="s">
        <v>60</v>
      </c>
      <c r="J15" s="5" t="s">
        <v>68</v>
      </c>
      <c r="K15" s="6"/>
      <c r="L15" s="1">
        <v>986</v>
      </c>
      <c r="M15" s="7" t="s">
        <v>85</v>
      </c>
      <c r="N15" s="8"/>
      <c r="O15" s="8">
        <v>0.5</v>
      </c>
      <c r="P15" s="9">
        <v>-3</v>
      </c>
      <c r="Q15" s="8">
        <v>91</v>
      </c>
      <c r="R15" s="8">
        <v>94</v>
      </c>
      <c r="S15" s="25" t="s">
        <v>66</v>
      </c>
    </row>
    <row r="16" spans="1:19" ht="42" customHeight="1">
      <c r="A16" s="23">
        <v>14</v>
      </c>
      <c r="B16" s="13">
        <v>-4</v>
      </c>
      <c r="C16" s="12">
        <v>-1</v>
      </c>
      <c r="D16" s="4" t="s">
        <v>86</v>
      </c>
      <c r="E16" s="10">
        <v>3.6</v>
      </c>
      <c r="F16" s="39">
        <v>5</v>
      </c>
      <c r="G16" s="41" t="s">
        <v>57</v>
      </c>
      <c r="H16" s="15">
        <v>41</v>
      </c>
      <c r="I16" s="4" t="s">
        <v>61</v>
      </c>
      <c r="J16" s="5" t="s">
        <v>61</v>
      </c>
      <c r="K16" s="6"/>
      <c r="L16" s="1">
        <v>997</v>
      </c>
      <c r="M16" s="7" t="s">
        <v>90</v>
      </c>
      <c r="N16" s="8"/>
      <c r="O16" s="8"/>
      <c r="P16" s="9">
        <v>-4</v>
      </c>
      <c r="Q16" s="8">
        <v>96</v>
      </c>
      <c r="R16" s="8">
        <v>99</v>
      </c>
      <c r="S16" s="25" t="s">
        <v>66</v>
      </c>
    </row>
    <row r="17" spans="1:19" ht="42" customHeight="1">
      <c r="A17" s="23">
        <v>15</v>
      </c>
      <c r="B17" s="13">
        <v>-4</v>
      </c>
      <c r="C17" s="12">
        <v>-2</v>
      </c>
      <c r="D17" s="4" t="s">
        <v>87</v>
      </c>
      <c r="E17" s="10">
        <v>5</v>
      </c>
      <c r="F17" s="39">
        <v>3</v>
      </c>
      <c r="G17" s="41" t="s">
        <v>58</v>
      </c>
      <c r="H17" s="15">
        <v>24</v>
      </c>
      <c r="I17" s="4" t="s">
        <v>61</v>
      </c>
      <c r="J17" s="5" t="s">
        <v>68</v>
      </c>
      <c r="K17" s="6"/>
      <c r="L17" s="1">
        <v>1015</v>
      </c>
      <c r="M17" s="7" t="s">
        <v>89</v>
      </c>
      <c r="N17" s="8"/>
      <c r="O17" s="8">
        <v>0.5</v>
      </c>
      <c r="P17" s="9">
        <v>-5</v>
      </c>
      <c r="Q17" s="8">
        <v>95</v>
      </c>
      <c r="R17" s="8">
        <v>96</v>
      </c>
      <c r="S17" s="25" t="s">
        <v>66</v>
      </c>
    </row>
    <row r="18" spans="1:19" ht="42" customHeight="1">
      <c r="A18" s="23">
        <v>16</v>
      </c>
      <c r="B18" s="13">
        <v>-7</v>
      </c>
      <c r="C18" s="12">
        <v>-2</v>
      </c>
      <c r="D18" s="4" t="s">
        <v>88</v>
      </c>
      <c r="E18" s="10">
        <v>2.7</v>
      </c>
      <c r="F18" s="39">
        <v>2</v>
      </c>
      <c r="G18" s="41" t="s">
        <v>67</v>
      </c>
      <c r="H18" s="15">
        <v>15</v>
      </c>
      <c r="I18" s="4" t="s">
        <v>61</v>
      </c>
      <c r="J18" s="5" t="s">
        <v>61</v>
      </c>
      <c r="K18" s="6"/>
      <c r="L18" s="1">
        <v>1025</v>
      </c>
      <c r="M18" s="7" t="s">
        <v>92</v>
      </c>
      <c r="N18" s="8"/>
      <c r="O18" s="8"/>
      <c r="P18" s="9">
        <v>-8</v>
      </c>
      <c r="Q18" s="8">
        <v>96</v>
      </c>
      <c r="R18" s="8">
        <v>99</v>
      </c>
      <c r="S18" s="25" t="s">
        <v>66</v>
      </c>
    </row>
    <row r="19" spans="1:19" ht="42" customHeight="1">
      <c r="A19" s="23">
        <v>17</v>
      </c>
      <c r="B19" s="13">
        <v>-7</v>
      </c>
      <c r="C19" s="12">
        <v>-3</v>
      </c>
      <c r="D19" s="4" t="s">
        <v>94</v>
      </c>
      <c r="E19" s="10">
        <v>1</v>
      </c>
      <c r="F19" s="39">
        <v>2</v>
      </c>
      <c r="G19" s="41" t="s">
        <v>67</v>
      </c>
      <c r="H19" s="15">
        <v>17</v>
      </c>
      <c r="I19" s="4" t="s">
        <v>61</v>
      </c>
      <c r="J19" s="5" t="s">
        <v>61</v>
      </c>
      <c r="K19" s="6"/>
      <c r="L19" s="1">
        <v>1031</v>
      </c>
      <c r="M19" s="7" t="s">
        <v>91</v>
      </c>
      <c r="N19" s="8"/>
      <c r="O19" s="8"/>
      <c r="P19" s="9">
        <v>-9</v>
      </c>
      <c r="Q19" s="8">
        <v>94</v>
      </c>
      <c r="R19" s="8">
        <v>98</v>
      </c>
      <c r="S19" s="25" t="s">
        <v>66</v>
      </c>
    </row>
    <row r="20" spans="1:19" ht="42" customHeight="1">
      <c r="A20" s="23">
        <v>18</v>
      </c>
      <c r="B20" s="13">
        <v>-12</v>
      </c>
      <c r="C20" s="12">
        <v>-5</v>
      </c>
      <c r="D20" s="4"/>
      <c r="E20" s="10">
        <v>0</v>
      </c>
      <c r="F20" s="39">
        <v>2</v>
      </c>
      <c r="G20" s="41" t="s">
        <v>67</v>
      </c>
      <c r="H20" s="15">
        <v>15</v>
      </c>
      <c r="I20" s="4" t="s">
        <v>60</v>
      </c>
      <c r="J20" s="5" t="s">
        <v>60</v>
      </c>
      <c r="K20" s="6"/>
      <c r="L20" s="1">
        <v>1035</v>
      </c>
      <c r="M20" s="7" t="s">
        <v>93</v>
      </c>
      <c r="N20" s="8"/>
      <c r="O20" s="8">
        <v>2</v>
      </c>
      <c r="P20" s="9">
        <v>-15</v>
      </c>
      <c r="Q20" s="8">
        <v>92</v>
      </c>
      <c r="R20" s="8">
        <v>75</v>
      </c>
      <c r="S20" s="25"/>
    </row>
    <row r="21" spans="1:19" ht="42" customHeight="1">
      <c r="A21" s="23">
        <v>19</v>
      </c>
      <c r="B21" s="13">
        <v>-18</v>
      </c>
      <c r="C21" s="12">
        <v>-1</v>
      </c>
      <c r="D21" s="4"/>
      <c r="E21" s="10">
        <v>0</v>
      </c>
      <c r="F21" s="39">
        <v>0</v>
      </c>
      <c r="G21" s="41"/>
      <c r="H21" s="15">
        <v>0</v>
      </c>
      <c r="I21" s="4" t="s">
        <v>59</v>
      </c>
      <c r="J21" s="5" t="s">
        <v>62</v>
      </c>
      <c r="K21" s="6"/>
      <c r="L21" s="1">
        <v>1040</v>
      </c>
      <c r="M21" s="7" t="s">
        <v>95</v>
      </c>
      <c r="N21" s="8"/>
      <c r="O21" s="8">
        <v>8.5</v>
      </c>
      <c r="P21" s="9">
        <v>-22</v>
      </c>
      <c r="Q21" s="8">
        <v>81</v>
      </c>
      <c r="R21" s="8">
        <v>1</v>
      </c>
      <c r="S21" s="25"/>
    </row>
    <row r="22" spans="1:19" ht="42" customHeight="1">
      <c r="A22" s="23">
        <v>20</v>
      </c>
      <c r="B22" s="13">
        <v>-8</v>
      </c>
      <c r="C22" s="12">
        <v>2</v>
      </c>
      <c r="D22" s="4"/>
      <c r="E22" s="10">
        <v>0</v>
      </c>
      <c r="F22" s="39">
        <v>1</v>
      </c>
      <c r="G22" s="41"/>
      <c r="H22" s="15">
        <v>8</v>
      </c>
      <c r="I22" s="4" t="s">
        <v>68</v>
      </c>
      <c r="J22" s="5" t="s">
        <v>68</v>
      </c>
      <c r="K22" s="6"/>
      <c r="L22" s="1">
        <v>1035</v>
      </c>
      <c r="M22" s="7" t="s">
        <v>96</v>
      </c>
      <c r="N22" s="8"/>
      <c r="O22" s="8">
        <v>2</v>
      </c>
      <c r="P22" s="9">
        <v>-11</v>
      </c>
      <c r="Q22" s="8">
        <v>87</v>
      </c>
      <c r="R22" s="8">
        <v>78</v>
      </c>
      <c r="S22" s="25"/>
    </row>
    <row r="23" spans="1:19" ht="42" customHeight="1">
      <c r="A23" s="23">
        <v>21</v>
      </c>
      <c r="B23" s="13">
        <v>-9</v>
      </c>
      <c r="C23" s="12">
        <v>2</v>
      </c>
      <c r="D23" s="4"/>
      <c r="E23" s="10">
        <v>0</v>
      </c>
      <c r="F23" s="39">
        <v>1</v>
      </c>
      <c r="G23" s="41"/>
      <c r="H23" s="15">
        <v>6</v>
      </c>
      <c r="I23" s="4" t="s">
        <v>98</v>
      </c>
      <c r="J23" s="5" t="s">
        <v>99</v>
      </c>
      <c r="K23" s="6"/>
      <c r="L23" s="1">
        <v>1034</v>
      </c>
      <c r="M23" s="7" t="s">
        <v>101</v>
      </c>
      <c r="N23" s="8"/>
      <c r="O23" s="8">
        <v>7.5</v>
      </c>
      <c r="P23" s="9">
        <v>-11</v>
      </c>
      <c r="Q23" s="8">
        <v>76</v>
      </c>
      <c r="R23" s="8">
        <v>8</v>
      </c>
      <c r="S23" s="25"/>
    </row>
    <row r="24" spans="1:19" ht="42" customHeight="1">
      <c r="A24" s="23">
        <v>22</v>
      </c>
      <c r="B24" s="13">
        <v>-9</v>
      </c>
      <c r="C24" s="12">
        <v>1</v>
      </c>
      <c r="D24" s="4"/>
      <c r="E24" s="10">
        <v>0</v>
      </c>
      <c r="F24" s="39">
        <v>2</v>
      </c>
      <c r="G24" s="41" t="s">
        <v>97</v>
      </c>
      <c r="H24" s="15">
        <v>19</v>
      </c>
      <c r="I24" s="4" t="s">
        <v>100</v>
      </c>
      <c r="J24" s="5" t="s">
        <v>62</v>
      </c>
      <c r="K24" s="6"/>
      <c r="L24" s="1">
        <v>1026</v>
      </c>
      <c r="M24" s="7" t="s">
        <v>102</v>
      </c>
      <c r="N24" s="8"/>
      <c r="O24" s="8">
        <v>8.5</v>
      </c>
      <c r="P24" s="9">
        <v>-11</v>
      </c>
      <c r="Q24" s="8">
        <v>56</v>
      </c>
      <c r="R24" s="8">
        <v>2</v>
      </c>
      <c r="S24" s="25"/>
    </row>
    <row r="25" spans="1:19" ht="42" customHeight="1">
      <c r="A25" s="23">
        <v>23</v>
      </c>
      <c r="B25" s="13">
        <v>-12</v>
      </c>
      <c r="C25" s="12">
        <v>-2</v>
      </c>
      <c r="D25" s="4"/>
      <c r="E25" s="10">
        <v>0</v>
      </c>
      <c r="F25" s="39">
        <v>2</v>
      </c>
      <c r="G25" s="41" t="s">
        <v>66</v>
      </c>
      <c r="H25" s="15">
        <v>16</v>
      </c>
      <c r="I25" s="4" t="s">
        <v>59</v>
      </c>
      <c r="J25" s="5" t="s">
        <v>62</v>
      </c>
      <c r="K25" s="6"/>
      <c r="L25" s="1">
        <v>1023</v>
      </c>
      <c r="M25" s="7" t="s">
        <v>103</v>
      </c>
      <c r="N25" s="8"/>
      <c r="O25" s="8">
        <v>8</v>
      </c>
      <c r="P25" s="9">
        <v>-14</v>
      </c>
      <c r="Q25" s="8">
        <v>76</v>
      </c>
      <c r="R25" s="8">
        <v>7</v>
      </c>
      <c r="S25" s="25"/>
    </row>
    <row r="26" spans="1:19" ht="42" customHeight="1">
      <c r="A26" s="23">
        <v>24</v>
      </c>
      <c r="B26" s="13">
        <v>-9</v>
      </c>
      <c r="C26" s="12">
        <v>-4</v>
      </c>
      <c r="D26" s="4" t="s">
        <v>104</v>
      </c>
      <c r="E26" s="10">
        <v>0.8</v>
      </c>
      <c r="F26" s="39">
        <v>1</v>
      </c>
      <c r="G26" s="41" t="s">
        <v>67</v>
      </c>
      <c r="H26" s="15">
        <v>9</v>
      </c>
      <c r="I26" s="4" t="s">
        <v>60</v>
      </c>
      <c r="J26" s="5" t="s">
        <v>61</v>
      </c>
      <c r="K26" s="6"/>
      <c r="L26" s="1">
        <v>1030</v>
      </c>
      <c r="M26" s="7" t="s">
        <v>105</v>
      </c>
      <c r="N26" s="8"/>
      <c r="O26" s="8"/>
      <c r="P26" s="9">
        <v>-11</v>
      </c>
      <c r="Q26" s="8">
        <v>96</v>
      </c>
      <c r="R26" s="8">
        <v>100</v>
      </c>
      <c r="S26" s="25" t="s">
        <v>66</v>
      </c>
    </row>
    <row r="27" spans="1:19" ht="42" customHeight="1">
      <c r="A27" s="23">
        <v>25</v>
      </c>
      <c r="B27" s="13">
        <v>-6</v>
      </c>
      <c r="C27" s="12">
        <v>-2</v>
      </c>
      <c r="D27" s="4"/>
      <c r="E27" s="10">
        <v>0</v>
      </c>
      <c r="F27" s="39">
        <v>2</v>
      </c>
      <c r="G27" s="41" t="s">
        <v>67</v>
      </c>
      <c r="H27" s="15">
        <v>13</v>
      </c>
      <c r="I27" s="4" t="s">
        <v>61</v>
      </c>
      <c r="J27" s="5" t="s">
        <v>61</v>
      </c>
      <c r="K27" s="6"/>
      <c r="L27" s="1">
        <v>1032</v>
      </c>
      <c r="M27" s="7" t="s">
        <v>106</v>
      </c>
      <c r="N27" s="8"/>
      <c r="O27" s="8"/>
      <c r="P27" s="9">
        <v>-8</v>
      </c>
      <c r="Q27" s="8">
        <v>95</v>
      </c>
      <c r="R27" s="8">
        <v>100</v>
      </c>
      <c r="S27" s="25"/>
    </row>
    <row r="28" spans="1:19" ht="42" customHeight="1">
      <c r="A28" s="23">
        <v>26</v>
      </c>
      <c r="B28" s="13">
        <v>-4</v>
      </c>
      <c r="C28" s="12">
        <v>-1</v>
      </c>
      <c r="D28" s="4"/>
      <c r="E28" s="10">
        <v>0</v>
      </c>
      <c r="F28" s="39">
        <v>4</v>
      </c>
      <c r="G28" s="41" t="s">
        <v>97</v>
      </c>
      <c r="H28" s="15">
        <v>34</v>
      </c>
      <c r="I28" s="4" t="s">
        <v>60</v>
      </c>
      <c r="J28" s="5" t="s">
        <v>107</v>
      </c>
      <c r="K28" s="6"/>
      <c r="L28" s="1">
        <v>1031</v>
      </c>
      <c r="M28" s="7" t="s">
        <v>108</v>
      </c>
      <c r="N28" s="8"/>
      <c r="O28" s="8">
        <v>6</v>
      </c>
      <c r="P28" s="9">
        <v>-6</v>
      </c>
      <c r="Q28" s="8">
        <v>82</v>
      </c>
      <c r="R28" s="8">
        <v>21</v>
      </c>
      <c r="S28" s="25"/>
    </row>
    <row r="29" spans="1:19" ht="42" customHeight="1">
      <c r="A29" s="23">
        <v>27</v>
      </c>
      <c r="B29" s="13">
        <v>-6</v>
      </c>
      <c r="C29" s="12">
        <v>0</v>
      </c>
      <c r="D29" s="4"/>
      <c r="E29" s="10">
        <v>0</v>
      </c>
      <c r="F29" s="39">
        <v>5</v>
      </c>
      <c r="G29" s="41" t="s">
        <v>97</v>
      </c>
      <c r="H29" s="15">
        <v>42</v>
      </c>
      <c r="I29" s="4" t="s">
        <v>59</v>
      </c>
      <c r="J29" s="5" t="s">
        <v>62</v>
      </c>
      <c r="K29" s="6"/>
      <c r="L29" s="1">
        <v>1024</v>
      </c>
      <c r="M29" s="7" t="s">
        <v>109</v>
      </c>
      <c r="N29" s="8"/>
      <c r="O29" s="8">
        <v>8</v>
      </c>
      <c r="P29" s="9">
        <v>-8</v>
      </c>
      <c r="Q29" s="8">
        <v>66</v>
      </c>
      <c r="R29" s="8">
        <v>2</v>
      </c>
      <c r="S29" s="25"/>
    </row>
    <row r="30" spans="1:19" ht="42" customHeight="1">
      <c r="A30" s="23">
        <v>28</v>
      </c>
      <c r="B30" s="13">
        <v>-12</v>
      </c>
      <c r="C30" s="12">
        <v>0</v>
      </c>
      <c r="D30" s="4"/>
      <c r="E30" s="10">
        <v>0</v>
      </c>
      <c r="F30" s="39">
        <v>3</v>
      </c>
      <c r="G30" s="41" t="s">
        <v>97</v>
      </c>
      <c r="H30" s="15">
        <v>21</v>
      </c>
      <c r="I30" s="4" t="s">
        <v>59</v>
      </c>
      <c r="J30" s="5" t="s">
        <v>62</v>
      </c>
      <c r="K30" s="6"/>
      <c r="L30" s="1">
        <v>1021</v>
      </c>
      <c r="M30" s="7" t="s">
        <v>110</v>
      </c>
      <c r="N30" s="8"/>
      <c r="O30" s="8">
        <v>8</v>
      </c>
      <c r="P30" s="9">
        <v>-14</v>
      </c>
      <c r="Q30" s="8">
        <v>69</v>
      </c>
      <c r="R30" s="8">
        <v>3</v>
      </c>
      <c r="S30" s="25"/>
    </row>
    <row r="31" spans="1:19" ht="42" customHeight="1">
      <c r="A31" s="23">
        <v>29</v>
      </c>
      <c r="B31" s="13">
        <v>-8</v>
      </c>
      <c r="C31" s="12">
        <v>7</v>
      </c>
      <c r="D31" s="4"/>
      <c r="E31" s="10">
        <v>0</v>
      </c>
      <c r="F31" s="39">
        <v>3</v>
      </c>
      <c r="G31" s="41" t="s">
        <v>66</v>
      </c>
      <c r="H31" s="15">
        <v>22</v>
      </c>
      <c r="I31" s="4" t="s">
        <v>59</v>
      </c>
      <c r="J31" s="5" t="s">
        <v>107</v>
      </c>
      <c r="K31" s="6"/>
      <c r="L31" s="1">
        <v>1024</v>
      </c>
      <c r="M31" s="7" t="s">
        <v>111</v>
      </c>
      <c r="N31" s="8"/>
      <c r="O31" s="8">
        <v>7.5</v>
      </c>
      <c r="P31" s="9">
        <v>-11</v>
      </c>
      <c r="Q31" s="8">
        <v>65</v>
      </c>
      <c r="R31" s="8">
        <v>11</v>
      </c>
      <c r="S31" s="25"/>
    </row>
    <row r="32" spans="1:19" ht="42" customHeight="1">
      <c r="A32" s="23">
        <v>30</v>
      </c>
      <c r="B32" s="13">
        <v>-5</v>
      </c>
      <c r="C32" s="12">
        <v>0</v>
      </c>
      <c r="D32" s="4" t="s">
        <v>112</v>
      </c>
      <c r="E32" s="10">
        <v>2</v>
      </c>
      <c r="F32" s="39">
        <v>5</v>
      </c>
      <c r="G32" s="41" t="s">
        <v>66</v>
      </c>
      <c r="H32" s="15">
        <v>42</v>
      </c>
      <c r="I32" s="4" t="s">
        <v>60</v>
      </c>
      <c r="J32" s="5" t="s">
        <v>68</v>
      </c>
      <c r="K32" s="6"/>
      <c r="L32" s="1">
        <v>1012</v>
      </c>
      <c r="M32" s="7" t="s">
        <v>113</v>
      </c>
      <c r="N32" s="8"/>
      <c r="O32" s="8">
        <v>2.5</v>
      </c>
      <c r="P32" s="9">
        <v>-6</v>
      </c>
      <c r="Q32" s="8">
        <v>87</v>
      </c>
      <c r="R32" s="8">
        <v>76</v>
      </c>
      <c r="S32" s="25" t="s">
        <v>66</v>
      </c>
    </row>
    <row r="33" spans="1:19" ht="42" customHeight="1">
      <c r="A33" s="26">
        <v>31</v>
      </c>
      <c r="B33" s="27">
        <v>-4</v>
      </c>
      <c r="C33" s="28">
        <v>-1</v>
      </c>
      <c r="D33" s="29" t="s">
        <v>115</v>
      </c>
      <c r="E33" s="30">
        <v>5.5</v>
      </c>
      <c r="F33" s="40">
        <v>3</v>
      </c>
      <c r="G33" s="42" t="s">
        <v>58</v>
      </c>
      <c r="H33" s="31">
        <v>25</v>
      </c>
      <c r="I33" s="29" t="s">
        <v>61</v>
      </c>
      <c r="J33" s="32" t="s">
        <v>61</v>
      </c>
      <c r="K33" s="33"/>
      <c r="L33" s="34">
        <v>1016</v>
      </c>
      <c r="M33" s="35" t="s">
        <v>114</v>
      </c>
      <c r="N33" s="36"/>
      <c r="O33" s="36"/>
      <c r="P33" s="37">
        <v>-5</v>
      </c>
      <c r="Q33" s="36">
        <v>93</v>
      </c>
      <c r="R33" s="36">
        <v>100</v>
      </c>
      <c r="S33" s="38" t="s">
        <v>66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-4.145161290322581</v>
      </c>
      <c r="E100" s="49" t="s">
        <v>31</v>
      </c>
      <c r="F100" s="49"/>
      <c r="G100" s="49"/>
      <c r="H100" s="49"/>
      <c r="I100" s="17">
        <f>SUM(E3:E33)</f>
        <v>56.50000000000001</v>
      </c>
      <c r="J100" s="49" t="s">
        <v>38</v>
      </c>
      <c r="K100" s="49"/>
      <c r="L100" s="18">
        <f>SUM(O3:O33)</f>
        <v>84.5</v>
      </c>
    </row>
    <row r="101" spans="1:12" ht="30" customHeight="1">
      <c r="A101" s="49" t="s">
        <v>27</v>
      </c>
      <c r="B101" s="49"/>
      <c r="C101" s="49"/>
      <c r="D101" s="16">
        <f>AVERAGE(B3:B33)</f>
        <v>-7.419354838709677</v>
      </c>
      <c r="E101" s="49" t="s">
        <v>32</v>
      </c>
      <c r="F101" s="49"/>
      <c r="G101" s="49"/>
      <c r="H101" s="49"/>
      <c r="I101" s="17">
        <f>AVERAGE(E3:E33)</f>
        <v>1.8833333333333335</v>
      </c>
      <c r="J101" s="49" t="s">
        <v>39</v>
      </c>
      <c r="K101" s="49"/>
      <c r="L101" s="18">
        <f>COUNTIF(R3:R33,"&lt;31")</f>
        <v>9</v>
      </c>
    </row>
    <row r="102" spans="1:12" ht="30" customHeight="1">
      <c r="A102" s="49" t="s">
        <v>28</v>
      </c>
      <c r="B102" s="49"/>
      <c r="C102" s="49"/>
      <c r="D102" s="16">
        <f>AVERAGE(C3:C33)</f>
        <v>-0.8709677419354839</v>
      </c>
      <c r="E102" s="49" t="s">
        <v>33</v>
      </c>
      <c r="F102" s="49"/>
      <c r="G102" s="49"/>
      <c r="H102" s="49"/>
      <c r="I102" s="17">
        <f>MAX(E3:E33)</f>
        <v>8</v>
      </c>
      <c r="J102" s="49" t="s">
        <v>41</v>
      </c>
      <c r="K102" s="49"/>
      <c r="L102" s="18">
        <f>COUNTIF(C3:C33,"&gt;19")</f>
        <v>0</v>
      </c>
    </row>
    <row r="103" spans="1:12" ht="30" customHeight="1">
      <c r="A103" s="49" t="s">
        <v>23</v>
      </c>
      <c r="B103" s="49"/>
      <c r="C103" s="49"/>
      <c r="D103" s="18">
        <f>MAX(B3:B33,C3:C33)</f>
        <v>7</v>
      </c>
      <c r="E103" s="49" t="s">
        <v>34</v>
      </c>
      <c r="F103" s="49"/>
      <c r="G103" s="49"/>
      <c r="H103" s="49"/>
      <c r="I103" s="18">
        <f>COUNTA(S3:S33)</f>
        <v>16</v>
      </c>
      <c r="J103" s="49" t="s">
        <v>37</v>
      </c>
      <c r="K103" s="49"/>
      <c r="L103" s="18">
        <f>COUNTA(N3:N33)</f>
        <v>1</v>
      </c>
    </row>
    <row r="104" spans="1:12" ht="30" customHeight="1">
      <c r="A104" s="49" t="s">
        <v>24</v>
      </c>
      <c r="B104" s="49"/>
      <c r="C104" s="49"/>
      <c r="D104" s="18">
        <f>MIN(B3:B33,C3:C33)</f>
        <v>-18</v>
      </c>
      <c r="E104" s="49" t="s">
        <v>35</v>
      </c>
      <c r="F104" s="49"/>
      <c r="G104" s="49"/>
      <c r="H104" s="49"/>
      <c r="I104" s="18">
        <f>COUNTIF(S3:S33,"R")</f>
        <v>0</v>
      </c>
      <c r="J104" s="49" t="s">
        <v>47</v>
      </c>
      <c r="K104" s="49"/>
      <c r="L104" s="43">
        <f>AVERAGE(F3:F33)</f>
        <v>3.032258064516129</v>
      </c>
    </row>
    <row r="105" spans="1:12" ht="30" customHeight="1">
      <c r="A105" s="49" t="s">
        <v>26</v>
      </c>
      <c r="B105" s="49"/>
      <c r="C105" s="49"/>
      <c r="D105" s="18">
        <f>MAX(B3:B33)</f>
        <v>0</v>
      </c>
      <c r="E105" s="49" t="s">
        <v>36</v>
      </c>
      <c r="F105" s="49"/>
      <c r="G105" s="49"/>
      <c r="H105" s="49"/>
      <c r="I105" s="18">
        <f>COUNTIF(S3:S33,"S")</f>
        <v>16</v>
      </c>
      <c r="J105" s="49" t="s">
        <v>48</v>
      </c>
      <c r="K105" s="49"/>
      <c r="L105" s="43">
        <f>AVERAGE(H3:H33)</f>
        <v>25.107142857142858</v>
      </c>
    </row>
    <row r="106" spans="1:12" ht="30" customHeight="1">
      <c r="A106" s="49" t="s">
        <v>25</v>
      </c>
      <c r="B106" s="49"/>
      <c r="C106" s="49"/>
      <c r="D106" s="18">
        <f>MIN(C3:C33)</f>
        <v>-9</v>
      </c>
      <c r="E106" s="49" t="s">
        <v>52</v>
      </c>
      <c r="F106" s="49"/>
      <c r="G106" s="49"/>
      <c r="H106" s="49"/>
      <c r="I106" s="18">
        <f>COUNTIF(F3:F33,"&gt;5")</f>
        <v>1</v>
      </c>
      <c r="J106" s="49" t="s">
        <v>49</v>
      </c>
      <c r="K106" s="49"/>
      <c r="L106" s="19">
        <v>30</v>
      </c>
    </row>
    <row r="107" spans="1:12" ht="30" customHeight="1">
      <c r="A107" s="49" t="s">
        <v>29</v>
      </c>
      <c r="B107" s="49"/>
      <c r="C107" s="49"/>
      <c r="D107" s="18">
        <f>COUNTIF(B3:B33,"&lt;1")</f>
        <v>31</v>
      </c>
      <c r="E107" s="49" t="s">
        <v>43</v>
      </c>
      <c r="F107" s="49"/>
      <c r="G107" s="49"/>
      <c r="H107" s="49"/>
      <c r="I107" s="17">
        <f>MAX(H3:H33)</f>
        <v>69</v>
      </c>
      <c r="J107" s="49" t="s">
        <v>50</v>
      </c>
      <c r="K107" s="49"/>
      <c r="L107" s="19"/>
    </row>
    <row r="108" spans="1:12" ht="30" customHeight="1">
      <c r="A108" s="49" t="s">
        <v>30</v>
      </c>
      <c r="B108" s="49"/>
      <c r="C108" s="49"/>
      <c r="D108" s="18">
        <f>COUNTIF(C3:C33,"&lt;1")</f>
        <v>24</v>
      </c>
      <c r="E108" s="49" t="s">
        <v>44</v>
      </c>
      <c r="F108" s="49"/>
      <c r="G108" s="49"/>
      <c r="H108" s="49"/>
      <c r="I108" s="18">
        <f>MAX(L3:L33)</f>
        <v>1041</v>
      </c>
      <c r="J108" s="49" t="s">
        <v>51</v>
      </c>
      <c r="K108" s="49"/>
      <c r="L108" s="19">
        <v>56.5</v>
      </c>
    </row>
    <row r="109" spans="1:12" ht="30" customHeight="1">
      <c r="A109" s="49" t="s">
        <v>40</v>
      </c>
      <c r="B109" s="49"/>
      <c r="C109" s="49"/>
      <c r="D109" s="18">
        <f>MIN(P3:P33)</f>
        <v>-22</v>
      </c>
      <c r="E109" s="49" t="s">
        <v>45</v>
      </c>
      <c r="F109" s="49"/>
      <c r="G109" s="49"/>
      <c r="H109" s="49"/>
      <c r="I109" s="18">
        <f>MIN(L3:L33)</f>
        <v>986</v>
      </c>
      <c r="J109" s="49"/>
      <c r="K109" s="49"/>
      <c r="L109" s="19"/>
    </row>
  </sheetData>
  <sheetProtection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6:C106"/>
    <mergeCell ref="A107:C107"/>
    <mergeCell ref="A108:C108"/>
    <mergeCell ref="A101:C101"/>
    <mergeCell ref="A102:C102"/>
    <mergeCell ref="A103:C103"/>
    <mergeCell ref="A104:C104"/>
    <mergeCell ref="O1:O2"/>
    <mergeCell ref="D1:E1"/>
    <mergeCell ref="A100:C100"/>
    <mergeCell ref="J100:K100"/>
    <mergeCell ref="F1:H1"/>
    <mergeCell ref="N1:N2"/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2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444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43009</v>
      </c>
      <c r="B3" s="13">
        <v>7</v>
      </c>
      <c r="C3" s="12">
        <v>12</v>
      </c>
      <c r="D3" s="4" t="s">
        <v>232</v>
      </c>
      <c r="E3" s="10">
        <v>2</v>
      </c>
      <c r="F3" s="39">
        <v>2</v>
      </c>
      <c r="G3" s="41" t="s">
        <v>58</v>
      </c>
      <c r="H3" s="15"/>
      <c r="I3" s="4" t="s">
        <v>61</v>
      </c>
      <c r="J3" s="5" t="s">
        <v>61</v>
      </c>
      <c r="K3" s="6"/>
      <c r="L3" s="1">
        <v>1022</v>
      </c>
      <c r="M3" s="44" t="s">
        <v>445</v>
      </c>
      <c r="N3" s="8"/>
      <c r="O3" s="8"/>
      <c r="P3" s="9">
        <v>6</v>
      </c>
      <c r="Q3" s="8"/>
      <c r="R3" s="20">
        <v>97</v>
      </c>
      <c r="S3" s="24" t="s">
        <v>121</v>
      </c>
    </row>
    <row r="4" spans="1:19" ht="42" customHeight="1">
      <c r="A4" s="45">
        <v>43010</v>
      </c>
      <c r="B4" s="13">
        <v>7</v>
      </c>
      <c r="C4" s="12">
        <v>14</v>
      </c>
      <c r="D4" s="4" t="s">
        <v>430</v>
      </c>
      <c r="E4" s="10">
        <v>7</v>
      </c>
      <c r="F4" s="39">
        <v>4</v>
      </c>
      <c r="G4" s="41" t="s">
        <v>76</v>
      </c>
      <c r="H4" s="15"/>
      <c r="I4" s="4" t="s">
        <v>59</v>
      </c>
      <c r="J4" s="5" t="s">
        <v>60</v>
      </c>
      <c r="K4" s="6"/>
      <c r="L4" s="1">
        <v>1018</v>
      </c>
      <c r="M4" s="7"/>
      <c r="N4" s="8"/>
      <c r="O4" s="8">
        <v>4</v>
      </c>
      <c r="P4" s="9">
        <v>3</v>
      </c>
      <c r="Q4" s="8"/>
      <c r="R4" s="8">
        <v>56</v>
      </c>
      <c r="S4" s="25" t="s">
        <v>121</v>
      </c>
    </row>
    <row r="5" spans="1:19" ht="42" customHeight="1">
      <c r="A5" s="45">
        <v>43011</v>
      </c>
      <c r="B5" s="13">
        <v>8</v>
      </c>
      <c r="C5" s="12">
        <v>12</v>
      </c>
      <c r="D5" s="4" t="s">
        <v>232</v>
      </c>
      <c r="E5" s="10">
        <v>12</v>
      </c>
      <c r="F5" s="39">
        <v>4</v>
      </c>
      <c r="G5" s="41" t="s">
        <v>57</v>
      </c>
      <c r="H5" s="15"/>
      <c r="I5" s="4" t="s">
        <v>61</v>
      </c>
      <c r="J5" s="5" t="s">
        <v>68</v>
      </c>
      <c r="K5" s="6"/>
      <c r="L5" s="1">
        <v>1010</v>
      </c>
      <c r="M5" s="7"/>
      <c r="N5" s="8"/>
      <c r="O5" s="8">
        <v>1</v>
      </c>
      <c r="P5" s="9">
        <v>6</v>
      </c>
      <c r="Q5" s="8"/>
      <c r="R5" s="8">
        <v>87</v>
      </c>
      <c r="S5" s="25" t="s">
        <v>121</v>
      </c>
    </row>
    <row r="6" spans="1:19" ht="42" customHeight="1">
      <c r="A6" s="45">
        <v>43012</v>
      </c>
      <c r="B6" s="13">
        <v>6</v>
      </c>
      <c r="C6" s="12">
        <v>12</v>
      </c>
      <c r="D6" s="4"/>
      <c r="E6" s="10"/>
      <c r="F6" s="39">
        <v>4</v>
      </c>
      <c r="G6" s="41" t="s">
        <v>58</v>
      </c>
      <c r="H6" s="15"/>
      <c r="I6" s="4" t="s">
        <v>61</v>
      </c>
      <c r="J6" s="5" t="s">
        <v>68</v>
      </c>
      <c r="K6" s="6"/>
      <c r="L6" s="1">
        <v>1022</v>
      </c>
      <c r="M6" s="7"/>
      <c r="N6" s="8"/>
      <c r="O6" s="8">
        <v>2.5</v>
      </c>
      <c r="P6" s="9">
        <v>5</v>
      </c>
      <c r="Q6" s="8"/>
      <c r="R6" s="8">
        <v>71</v>
      </c>
      <c r="S6" s="25"/>
    </row>
    <row r="7" spans="1:19" ht="42" customHeight="1">
      <c r="A7" s="45">
        <v>43013</v>
      </c>
      <c r="B7" s="13">
        <v>7</v>
      </c>
      <c r="C7" s="12">
        <v>12</v>
      </c>
      <c r="D7" s="4" t="s">
        <v>430</v>
      </c>
      <c r="E7" s="10">
        <v>18</v>
      </c>
      <c r="F7" s="39">
        <v>6</v>
      </c>
      <c r="G7" s="41" t="s">
        <v>57</v>
      </c>
      <c r="H7" s="15">
        <v>54</v>
      </c>
      <c r="I7" s="4" t="s">
        <v>61</v>
      </c>
      <c r="J7" s="5" t="s">
        <v>61</v>
      </c>
      <c r="K7" s="6"/>
      <c r="L7" s="1">
        <v>1000</v>
      </c>
      <c r="M7" s="7" t="s">
        <v>449</v>
      </c>
      <c r="N7" s="8"/>
      <c r="O7" s="8"/>
      <c r="P7" s="9">
        <v>5</v>
      </c>
      <c r="Q7" s="8"/>
      <c r="R7" s="8">
        <v>100</v>
      </c>
      <c r="S7" s="25" t="s">
        <v>121</v>
      </c>
    </row>
    <row r="8" spans="1:19" ht="42" customHeight="1">
      <c r="A8" s="45">
        <v>43014</v>
      </c>
      <c r="B8" s="13">
        <v>7</v>
      </c>
      <c r="C8" s="12">
        <v>9</v>
      </c>
      <c r="D8" s="4" t="s">
        <v>232</v>
      </c>
      <c r="E8" s="10">
        <v>8</v>
      </c>
      <c r="F8" s="39">
        <v>4</v>
      </c>
      <c r="G8" s="41" t="s">
        <v>72</v>
      </c>
      <c r="H8" s="15"/>
      <c r="I8" s="4" t="s">
        <v>61</v>
      </c>
      <c r="J8" s="5" t="s">
        <v>61</v>
      </c>
      <c r="K8" s="6"/>
      <c r="L8" s="1">
        <v>1009</v>
      </c>
      <c r="M8" s="7"/>
      <c r="N8" s="8"/>
      <c r="O8" s="8"/>
      <c r="P8" s="9">
        <v>6</v>
      </c>
      <c r="Q8" s="8"/>
      <c r="R8" s="8">
        <v>98</v>
      </c>
      <c r="S8" s="25" t="s">
        <v>121</v>
      </c>
    </row>
    <row r="9" spans="1:19" ht="42" customHeight="1">
      <c r="A9" s="45">
        <v>43015</v>
      </c>
      <c r="B9" s="13">
        <v>7</v>
      </c>
      <c r="C9" s="12">
        <v>10</v>
      </c>
      <c r="D9" s="4" t="s">
        <v>232</v>
      </c>
      <c r="E9" s="10">
        <v>7</v>
      </c>
      <c r="F9" s="39">
        <v>4</v>
      </c>
      <c r="G9" s="41" t="s">
        <v>57</v>
      </c>
      <c r="H9" s="15"/>
      <c r="I9" s="4" t="s">
        <v>61</v>
      </c>
      <c r="J9" s="5" t="s">
        <v>68</v>
      </c>
      <c r="K9" s="6"/>
      <c r="L9" s="1">
        <v>1019</v>
      </c>
      <c r="M9" s="7"/>
      <c r="N9" s="8"/>
      <c r="O9" s="8">
        <v>1</v>
      </c>
      <c r="P9" s="9">
        <v>6</v>
      </c>
      <c r="Q9" s="8"/>
      <c r="R9" s="8">
        <v>90</v>
      </c>
      <c r="S9" s="25" t="s">
        <v>121</v>
      </c>
    </row>
    <row r="10" spans="1:19" ht="42" customHeight="1">
      <c r="A10" s="45">
        <v>43016</v>
      </c>
      <c r="B10" s="13">
        <v>4</v>
      </c>
      <c r="C10" s="12">
        <v>9</v>
      </c>
      <c r="D10" s="4" t="s">
        <v>430</v>
      </c>
      <c r="E10" s="10">
        <v>14</v>
      </c>
      <c r="F10" s="39">
        <v>4</v>
      </c>
      <c r="G10" s="41" t="s">
        <v>57</v>
      </c>
      <c r="H10" s="15"/>
      <c r="I10" s="4" t="s">
        <v>61</v>
      </c>
      <c r="J10" s="5" t="s">
        <v>61</v>
      </c>
      <c r="K10" s="6"/>
      <c r="L10" s="1">
        <v>1008</v>
      </c>
      <c r="M10" s="44" t="s">
        <v>450</v>
      </c>
      <c r="N10" s="8"/>
      <c r="O10" s="8"/>
      <c r="P10" s="9">
        <v>3</v>
      </c>
      <c r="Q10" s="8"/>
      <c r="R10" s="8">
        <v>98</v>
      </c>
      <c r="S10" s="25" t="s">
        <v>121</v>
      </c>
    </row>
    <row r="11" spans="1:19" ht="42" customHeight="1">
      <c r="A11" s="45">
        <v>43017</v>
      </c>
      <c r="B11" s="13">
        <v>5</v>
      </c>
      <c r="C11" s="12">
        <v>9</v>
      </c>
      <c r="D11" s="4" t="s">
        <v>451</v>
      </c>
      <c r="E11" s="10">
        <v>0.5</v>
      </c>
      <c r="F11" s="39">
        <v>3</v>
      </c>
      <c r="G11" s="41" t="s">
        <v>57</v>
      </c>
      <c r="H11" s="15">
        <v>21</v>
      </c>
      <c r="I11" s="4" t="s">
        <v>60</v>
      </c>
      <c r="J11" s="5" t="s">
        <v>68</v>
      </c>
      <c r="K11" s="6"/>
      <c r="L11" s="1">
        <v>1018</v>
      </c>
      <c r="M11" s="7" t="s">
        <v>452</v>
      </c>
      <c r="N11" s="8"/>
      <c r="O11" s="8">
        <v>1.5</v>
      </c>
      <c r="P11" s="9">
        <v>3</v>
      </c>
      <c r="Q11" s="8">
        <v>88</v>
      </c>
      <c r="R11" s="8">
        <v>91</v>
      </c>
      <c r="S11" s="25" t="s">
        <v>121</v>
      </c>
    </row>
    <row r="12" spans="1:19" ht="42" customHeight="1">
      <c r="A12" s="45">
        <v>43018</v>
      </c>
      <c r="B12" s="13">
        <v>5</v>
      </c>
      <c r="C12" s="12">
        <v>12</v>
      </c>
      <c r="D12" s="4" t="s">
        <v>453</v>
      </c>
      <c r="E12" s="10">
        <v>9.3</v>
      </c>
      <c r="F12" s="39">
        <v>3</v>
      </c>
      <c r="G12" s="41" t="s">
        <v>57</v>
      </c>
      <c r="H12" s="15">
        <v>25</v>
      </c>
      <c r="I12" s="4" t="s">
        <v>61</v>
      </c>
      <c r="J12" s="5" t="s">
        <v>61</v>
      </c>
      <c r="K12" s="6"/>
      <c r="L12" s="1">
        <v>1014</v>
      </c>
      <c r="M12" s="7" t="s">
        <v>454</v>
      </c>
      <c r="N12" s="8"/>
      <c r="O12" s="8"/>
      <c r="P12" s="9">
        <v>4</v>
      </c>
      <c r="Q12" s="8">
        <v>95</v>
      </c>
      <c r="R12" s="8">
        <v>100</v>
      </c>
      <c r="S12" s="25" t="s">
        <v>121</v>
      </c>
    </row>
    <row r="13" spans="1:19" ht="42" customHeight="1">
      <c r="A13" s="45">
        <v>43019</v>
      </c>
      <c r="B13" s="13">
        <v>10</v>
      </c>
      <c r="C13" s="12">
        <v>14</v>
      </c>
      <c r="D13" s="4" t="s">
        <v>455</v>
      </c>
      <c r="E13" s="10">
        <v>1.7</v>
      </c>
      <c r="F13" s="39">
        <v>3</v>
      </c>
      <c r="G13" s="41" t="s">
        <v>58</v>
      </c>
      <c r="H13" s="15">
        <v>28</v>
      </c>
      <c r="I13" s="4" t="s">
        <v>60</v>
      </c>
      <c r="J13" s="5" t="s">
        <v>68</v>
      </c>
      <c r="K13" s="6"/>
      <c r="L13" s="1">
        <v>1017</v>
      </c>
      <c r="M13" s="7" t="s">
        <v>456</v>
      </c>
      <c r="N13" s="8"/>
      <c r="O13" s="8">
        <v>1</v>
      </c>
      <c r="P13" s="9">
        <v>8</v>
      </c>
      <c r="Q13" s="8">
        <v>83</v>
      </c>
      <c r="R13" s="8">
        <v>90</v>
      </c>
      <c r="S13" s="25" t="s">
        <v>121</v>
      </c>
    </row>
    <row r="14" spans="1:19" ht="42" customHeight="1">
      <c r="A14" s="45">
        <v>43020</v>
      </c>
      <c r="B14" s="13">
        <v>10</v>
      </c>
      <c r="C14" s="12">
        <v>16</v>
      </c>
      <c r="D14" s="4" t="s">
        <v>386</v>
      </c>
      <c r="E14" s="10">
        <v>0.4</v>
      </c>
      <c r="F14" s="39">
        <v>4</v>
      </c>
      <c r="G14" s="41" t="s">
        <v>57</v>
      </c>
      <c r="H14" s="15">
        <v>36</v>
      </c>
      <c r="I14" s="4" t="s">
        <v>60</v>
      </c>
      <c r="J14" s="5" t="s">
        <v>60</v>
      </c>
      <c r="K14" s="6"/>
      <c r="L14" s="1">
        <v>1016</v>
      </c>
      <c r="M14" s="7" t="s">
        <v>457</v>
      </c>
      <c r="N14" s="8"/>
      <c r="O14" s="8">
        <v>2.5</v>
      </c>
      <c r="P14" s="9">
        <v>9</v>
      </c>
      <c r="Q14" s="8">
        <v>76</v>
      </c>
      <c r="R14" s="8">
        <v>69</v>
      </c>
      <c r="S14" s="25" t="s">
        <v>121</v>
      </c>
    </row>
    <row r="15" spans="1:19" ht="42" customHeight="1">
      <c r="A15" s="45">
        <v>43021</v>
      </c>
      <c r="B15" s="13">
        <v>8</v>
      </c>
      <c r="C15" s="12">
        <v>15</v>
      </c>
      <c r="D15" s="4"/>
      <c r="E15" s="10">
        <v>0</v>
      </c>
      <c r="F15" s="39">
        <v>3</v>
      </c>
      <c r="G15" s="41" t="s">
        <v>57</v>
      </c>
      <c r="H15" s="15">
        <v>25</v>
      </c>
      <c r="I15" s="4" t="s">
        <v>60</v>
      </c>
      <c r="J15" s="5" t="s">
        <v>60</v>
      </c>
      <c r="K15" s="6"/>
      <c r="L15" s="1">
        <v>1025</v>
      </c>
      <c r="M15" s="7" t="s">
        <v>458</v>
      </c>
      <c r="N15" s="8"/>
      <c r="O15" s="8">
        <v>4</v>
      </c>
      <c r="P15" s="9">
        <v>7</v>
      </c>
      <c r="Q15" s="8">
        <v>74</v>
      </c>
      <c r="R15" s="8">
        <v>61</v>
      </c>
      <c r="S15" s="25"/>
    </row>
    <row r="16" spans="1:19" ht="42" customHeight="1">
      <c r="A16" s="45">
        <v>43022</v>
      </c>
      <c r="B16" s="13">
        <v>8</v>
      </c>
      <c r="C16" s="12">
        <v>18</v>
      </c>
      <c r="D16" s="4"/>
      <c r="E16" s="10">
        <v>0</v>
      </c>
      <c r="F16" s="39">
        <v>3</v>
      </c>
      <c r="G16" s="41" t="s">
        <v>58</v>
      </c>
      <c r="H16" s="15">
        <v>23</v>
      </c>
      <c r="I16" s="4" t="s">
        <v>59</v>
      </c>
      <c r="J16" s="5" t="s">
        <v>107</v>
      </c>
      <c r="K16" s="6"/>
      <c r="L16" s="1">
        <v>1026</v>
      </c>
      <c r="M16" s="7" t="s">
        <v>459</v>
      </c>
      <c r="N16" s="8"/>
      <c r="O16" s="8">
        <v>7</v>
      </c>
      <c r="P16" s="9">
        <v>6</v>
      </c>
      <c r="Q16" s="8">
        <v>75</v>
      </c>
      <c r="R16" s="8">
        <v>27</v>
      </c>
      <c r="S16" s="25"/>
    </row>
    <row r="17" spans="1:19" ht="42" customHeight="1">
      <c r="A17" s="45">
        <v>43023</v>
      </c>
      <c r="B17" s="13">
        <v>7</v>
      </c>
      <c r="C17" s="12">
        <v>22</v>
      </c>
      <c r="D17" s="4"/>
      <c r="E17" s="10">
        <v>0</v>
      </c>
      <c r="F17" s="39">
        <v>2</v>
      </c>
      <c r="G17" s="41" t="s">
        <v>66</v>
      </c>
      <c r="H17" s="15">
        <v>19</v>
      </c>
      <c r="I17" s="4" t="s">
        <v>59</v>
      </c>
      <c r="J17" s="5" t="s">
        <v>62</v>
      </c>
      <c r="K17" s="6"/>
      <c r="L17" s="1">
        <v>1027</v>
      </c>
      <c r="M17" s="7" t="s">
        <v>460</v>
      </c>
      <c r="N17" s="8"/>
      <c r="O17" s="8">
        <v>10</v>
      </c>
      <c r="P17" s="9">
        <v>5</v>
      </c>
      <c r="Q17" s="8">
        <v>61</v>
      </c>
      <c r="R17" s="8">
        <v>2</v>
      </c>
      <c r="S17" s="25"/>
    </row>
    <row r="18" spans="1:19" ht="42" customHeight="1">
      <c r="A18" s="45">
        <v>43024</v>
      </c>
      <c r="B18" s="13">
        <v>7</v>
      </c>
      <c r="C18" s="12">
        <v>21</v>
      </c>
      <c r="D18" s="4"/>
      <c r="E18" s="10">
        <v>0</v>
      </c>
      <c r="F18" s="39">
        <v>3</v>
      </c>
      <c r="G18" s="41" t="s">
        <v>58</v>
      </c>
      <c r="H18" s="15">
        <v>22</v>
      </c>
      <c r="I18" s="4" t="s">
        <v>59</v>
      </c>
      <c r="J18" s="5" t="s">
        <v>62</v>
      </c>
      <c r="K18" s="6"/>
      <c r="L18" s="1">
        <v>1025</v>
      </c>
      <c r="M18" s="7" t="s">
        <v>461</v>
      </c>
      <c r="N18" s="8"/>
      <c r="O18" s="8">
        <v>10</v>
      </c>
      <c r="P18" s="9">
        <v>5</v>
      </c>
      <c r="Q18" s="8">
        <v>62</v>
      </c>
      <c r="R18" s="8">
        <v>3</v>
      </c>
      <c r="S18" s="25"/>
    </row>
    <row r="19" spans="1:19" ht="42" customHeight="1">
      <c r="A19" s="45">
        <v>43025</v>
      </c>
      <c r="B19" s="13">
        <v>8</v>
      </c>
      <c r="C19" s="12">
        <v>25</v>
      </c>
      <c r="D19" s="4"/>
      <c r="E19" s="10">
        <v>0</v>
      </c>
      <c r="F19" s="39">
        <v>2</v>
      </c>
      <c r="G19" s="41" t="s">
        <v>66</v>
      </c>
      <c r="H19" s="15">
        <v>14</v>
      </c>
      <c r="I19" s="4" t="s">
        <v>59</v>
      </c>
      <c r="J19" s="5" t="s">
        <v>62</v>
      </c>
      <c r="K19" s="6"/>
      <c r="L19" s="1">
        <v>1024</v>
      </c>
      <c r="M19" s="7" t="s">
        <v>462</v>
      </c>
      <c r="N19" s="8"/>
      <c r="O19" s="8">
        <v>10</v>
      </c>
      <c r="P19" s="9">
        <v>6</v>
      </c>
      <c r="Q19" s="8">
        <v>42</v>
      </c>
      <c r="R19" s="8">
        <v>1</v>
      </c>
      <c r="S19" s="25"/>
    </row>
    <row r="20" spans="1:19" ht="42" customHeight="1">
      <c r="A20" s="45">
        <v>43026</v>
      </c>
      <c r="B20" s="13">
        <v>6</v>
      </c>
      <c r="C20" s="12">
        <v>22</v>
      </c>
      <c r="D20" s="4"/>
      <c r="E20" s="10">
        <v>0</v>
      </c>
      <c r="F20" s="39">
        <v>2</v>
      </c>
      <c r="G20" s="41" t="s">
        <v>215</v>
      </c>
      <c r="H20" s="15">
        <v>13</v>
      </c>
      <c r="I20" s="4" t="s">
        <v>60</v>
      </c>
      <c r="J20" s="5" t="s">
        <v>107</v>
      </c>
      <c r="K20" s="6"/>
      <c r="L20" s="1">
        <v>1013</v>
      </c>
      <c r="M20" s="7" t="s">
        <v>463</v>
      </c>
      <c r="N20" s="8"/>
      <c r="O20" s="8">
        <v>7</v>
      </c>
      <c r="P20" s="9">
        <v>4</v>
      </c>
      <c r="Q20" s="8">
        <v>63</v>
      </c>
      <c r="R20" s="8">
        <v>28</v>
      </c>
      <c r="S20" s="25"/>
    </row>
    <row r="21" spans="1:19" ht="42" customHeight="1">
      <c r="A21" s="45">
        <v>43027</v>
      </c>
      <c r="B21" s="13">
        <v>5</v>
      </c>
      <c r="C21" s="12">
        <v>22</v>
      </c>
      <c r="D21" s="4"/>
      <c r="E21" s="10">
        <v>0</v>
      </c>
      <c r="F21" s="39">
        <v>2</v>
      </c>
      <c r="G21" s="41" t="s">
        <v>58</v>
      </c>
      <c r="H21" s="15">
        <v>15</v>
      </c>
      <c r="I21" s="4" t="s">
        <v>59</v>
      </c>
      <c r="J21" s="5" t="s">
        <v>62</v>
      </c>
      <c r="K21" s="6"/>
      <c r="L21" s="1">
        <v>1014</v>
      </c>
      <c r="M21" s="7" t="s">
        <v>464</v>
      </c>
      <c r="N21" s="8"/>
      <c r="O21" s="8">
        <v>9.5</v>
      </c>
      <c r="P21" s="9">
        <v>3</v>
      </c>
      <c r="Q21" s="8">
        <v>47</v>
      </c>
      <c r="R21" s="8">
        <v>4</v>
      </c>
      <c r="S21" s="25"/>
    </row>
    <row r="22" spans="1:19" ht="42" customHeight="1">
      <c r="A22" s="45">
        <v>43028</v>
      </c>
      <c r="B22" s="13">
        <v>9</v>
      </c>
      <c r="C22" s="12">
        <v>17</v>
      </c>
      <c r="D22" s="4"/>
      <c r="E22" s="10">
        <v>0</v>
      </c>
      <c r="F22" s="39">
        <v>3</v>
      </c>
      <c r="G22" s="41" t="s">
        <v>66</v>
      </c>
      <c r="H22" s="15">
        <v>28</v>
      </c>
      <c r="I22" s="4" t="s">
        <v>59</v>
      </c>
      <c r="J22" s="5" t="s">
        <v>68</v>
      </c>
      <c r="K22" s="6"/>
      <c r="L22" s="1">
        <v>1015</v>
      </c>
      <c r="M22" s="7" t="s">
        <v>465</v>
      </c>
      <c r="N22" s="8"/>
      <c r="O22" s="8">
        <v>3</v>
      </c>
      <c r="P22" s="9">
        <v>7</v>
      </c>
      <c r="Q22" s="8">
        <v>71</v>
      </c>
      <c r="R22" s="8">
        <v>74</v>
      </c>
      <c r="S22" s="25"/>
    </row>
    <row r="23" spans="1:19" ht="42" customHeight="1">
      <c r="A23" s="45">
        <v>43029</v>
      </c>
      <c r="B23" s="13">
        <v>7</v>
      </c>
      <c r="C23" s="12">
        <v>15</v>
      </c>
      <c r="D23" s="4" t="s">
        <v>232</v>
      </c>
      <c r="E23" s="10">
        <v>3.9</v>
      </c>
      <c r="F23" s="39">
        <v>3</v>
      </c>
      <c r="G23" s="41" t="s">
        <v>58</v>
      </c>
      <c r="H23" s="15">
        <v>28</v>
      </c>
      <c r="I23" s="4" t="s">
        <v>60</v>
      </c>
      <c r="J23" s="5" t="s">
        <v>68</v>
      </c>
      <c r="K23" s="6"/>
      <c r="L23" s="1">
        <v>1014</v>
      </c>
      <c r="M23" s="7" t="s">
        <v>466</v>
      </c>
      <c r="N23" s="8"/>
      <c r="O23" s="8">
        <v>2.5</v>
      </c>
      <c r="P23" s="9">
        <v>5</v>
      </c>
      <c r="Q23" s="8">
        <v>75</v>
      </c>
      <c r="R23" s="8">
        <v>82</v>
      </c>
      <c r="S23" s="25" t="s">
        <v>121</v>
      </c>
    </row>
    <row r="24" spans="1:19" ht="42" customHeight="1">
      <c r="A24" s="45">
        <v>43030</v>
      </c>
      <c r="B24" s="13">
        <v>6</v>
      </c>
      <c r="C24" s="12">
        <v>12</v>
      </c>
      <c r="D24" s="4" t="s">
        <v>380</v>
      </c>
      <c r="E24" s="10">
        <v>13.6</v>
      </c>
      <c r="F24" s="39">
        <v>4</v>
      </c>
      <c r="G24" s="41" t="s">
        <v>58</v>
      </c>
      <c r="H24" s="15">
        <v>34</v>
      </c>
      <c r="I24" s="4" t="s">
        <v>61</v>
      </c>
      <c r="J24" s="5" t="s">
        <v>68</v>
      </c>
      <c r="K24" s="6"/>
      <c r="L24" s="1">
        <v>1012</v>
      </c>
      <c r="M24" s="7" t="s">
        <v>467</v>
      </c>
      <c r="N24" s="8"/>
      <c r="O24" s="8">
        <v>2.5</v>
      </c>
      <c r="P24" s="9">
        <v>5</v>
      </c>
      <c r="Q24" s="8">
        <v>82</v>
      </c>
      <c r="R24" s="8">
        <v>78</v>
      </c>
      <c r="S24" s="25" t="s">
        <v>121</v>
      </c>
    </row>
    <row r="25" spans="1:19" ht="42" customHeight="1">
      <c r="A25" s="45">
        <v>43031</v>
      </c>
      <c r="B25" s="13">
        <v>6</v>
      </c>
      <c r="C25" s="12">
        <v>8</v>
      </c>
      <c r="D25" s="4" t="s">
        <v>468</v>
      </c>
      <c r="E25" s="10">
        <v>3.8</v>
      </c>
      <c r="F25" s="39">
        <v>3</v>
      </c>
      <c r="G25" s="41" t="s">
        <v>57</v>
      </c>
      <c r="H25" s="15">
        <v>21</v>
      </c>
      <c r="I25" s="4" t="s">
        <v>61</v>
      </c>
      <c r="J25" s="5" t="s">
        <v>61</v>
      </c>
      <c r="K25" s="6"/>
      <c r="L25" s="1">
        <v>1015</v>
      </c>
      <c r="M25" s="7" t="s">
        <v>469</v>
      </c>
      <c r="N25" s="8"/>
      <c r="O25" s="8"/>
      <c r="P25" s="9">
        <v>5</v>
      </c>
      <c r="Q25" s="8">
        <v>96</v>
      </c>
      <c r="R25" s="8">
        <v>100</v>
      </c>
      <c r="S25" s="25" t="s">
        <v>121</v>
      </c>
    </row>
    <row r="26" spans="1:19" ht="42" customHeight="1">
      <c r="A26" s="45">
        <v>43032</v>
      </c>
      <c r="B26" s="13">
        <v>7</v>
      </c>
      <c r="C26" s="12">
        <v>12</v>
      </c>
      <c r="D26" s="4" t="s">
        <v>162</v>
      </c>
      <c r="E26" s="10">
        <v>0</v>
      </c>
      <c r="F26" s="39">
        <v>3</v>
      </c>
      <c r="G26" s="41" t="s">
        <v>58</v>
      </c>
      <c r="H26" s="15">
        <v>21</v>
      </c>
      <c r="I26" s="4" t="s">
        <v>61</v>
      </c>
      <c r="J26" s="5" t="s">
        <v>60</v>
      </c>
      <c r="K26" s="6"/>
      <c r="L26" s="1">
        <v>1024</v>
      </c>
      <c r="M26" s="7" t="s">
        <v>470</v>
      </c>
      <c r="N26" s="8"/>
      <c r="O26" s="8">
        <v>4</v>
      </c>
      <c r="P26" s="9">
        <v>6</v>
      </c>
      <c r="Q26" s="8">
        <v>84</v>
      </c>
      <c r="R26" s="8">
        <v>65</v>
      </c>
      <c r="S26" s="25" t="s">
        <v>121</v>
      </c>
    </row>
    <row r="27" spans="1:19" ht="42" customHeight="1">
      <c r="A27" s="45">
        <v>43033</v>
      </c>
      <c r="B27" s="13">
        <v>10</v>
      </c>
      <c r="C27" s="12">
        <v>15</v>
      </c>
      <c r="D27" s="4" t="s">
        <v>471</v>
      </c>
      <c r="E27" s="10">
        <v>2</v>
      </c>
      <c r="F27" s="39">
        <v>4</v>
      </c>
      <c r="G27" s="41" t="s">
        <v>58</v>
      </c>
      <c r="H27" s="15">
        <v>31</v>
      </c>
      <c r="I27" s="4" t="s">
        <v>61</v>
      </c>
      <c r="J27" s="5" t="s">
        <v>68</v>
      </c>
      <c r="K27" s="6"/>
      <c r="L27" s="1">
        <v>1019</v>
      </c>
      <c r="M27" s="7" t="s">
        <v>472</v>
      </c>
      <c r="N27" s="8"/>
      <c r="O27" s="8">
        <v>1</v>
      </c>
      <c r="P27" s="9">
        <v>8</v>
      </c>
      <c r="Q27" s="8">
        <v>83</v>
      </c>
      <c r="R27" s="8">
        <v>92</v>
      </c>
      <c r="S27" s="25" t="s">
        <v>121</v>
      </c>
    </row>
    <row r="28" spans="1:19" ht="42" customHeight="1">
      <c r="A28" s="45">
        <v>43034</v>
      </c>
      <c r="B28" s="13">
        <v>9</v>
      </c>
      <c r="C28" s="12">
        <v>13</v>
      </c>
      <c r="D28" s="4"/>
      <c r="E28" s="10">
        <v>0</v>
      </c>
      <c r="F28" s="39">
        <v>3</v>
      </c>
      <c r="G28" s="41" t="s">
        <v>57</v>
      </c>
      <c r="H28" s="15">
        <v>25</v>
      </c>
      <c r="I28" s="4" t="s">
        <v>61</v>
      </c>
      <c r="J28" s="5" t="s">
        <v>68</v>
      </c>
      <c r="K28" s="6"/>
      <c r="L28" s="1">
        <v>1023</v>
      </c>
      <c r="M28" s="7" t="s">
        <v>473</v>
      </c>
      <c r="N28" s="8"/>
      <c r="O28" s="8">
        <v>1</v>
      </c>
      <c r="P28" s="9">
        <v>8</v>
      </c>
      <c r="Q28" s="8">
        <v>78</v>
      </c>
      <c r="R28" s="8">
        <v>90</v>
      </c>
      <c r="S28" s="25"/>
    </row>
    <row r="29" spans="1:19" ht="42" customHeight="1">
      <c r="A29" s="45">
        <v>43035</v>
      </c>
      <c r="B29" s="13">
        <v>6</v>
      </c>
      <c r="C29" s="12">
        <v>10</v>
      </c>
      <c r="D29" s="4" t="s">
        <v>413</v>
      </c>
      <c r="E29" s="10">
        <v>22.5</v>
      </c>
      <c r="F29" s="39">
        <v>4</v>
      </c>
      <c r="G29" s="41" t="s">
        <v>72</v>
      </c>
      <c r="H29" s="15">
        <v>36</v>
      </c>
      <c r="I29" s="4" t="s">
        <v>61</v>
      </c>
      <c r="J29" s="5" t="s">
        <v>61</v>
      </c>
      <c r="K29" s="6"/>
      <c r="L29" s="1">
        <v>1024</v>
      </c>
      <c r="M29" s="7" t="s">
        <v>474</v>
      </c>
      <c r="N29" s="8"/>
      <c r="O29" s="8"/>
      <c r="P29" s="9">
        <v>4</v>
      </c>
      <c r="Q29" s="8">
        <v>96</v>
      </c>
      <c r="R29" s="8">
        <v>97</v>
      </c>
      <c r="S29" s="25" t="s">
        <v>121</v>
      </c>
    </row>
    <row r="30" spans="1:19" ht="42" customHeight="1">
      <c r="A30" s="45">
        <v>43036</v>
      </c>
      <c r="B30" s="13">
        <v>5</v>
      </c>
      <c r="C30" s="12">
        <v>8</v>
      </c>
      <c r="D30" s="4" t="s">
        <v>232</v>
      </c>
      <c r="E30" s="10">
        <v>2.1</v>
      </c>
      <c r="F30" s="39">
        <v>4</v>
      </c>
      <c r="G30" s="41" t="s">
        <v>57</v>
      </c>
      <c r="H30" s="15">
        <v>38</v>
      </c>
      <c r="I30" s="4" t="s">
        <v>61</v>
      </c>
      <c r="J30" s="5" t="s">
        <v>61</v>
      </c>
      <c r="K30" s="6"/>
      <c r="L30" s="1">
        <v>1010</v>
      </c>
      <c r="M30" s="7" t="s">
        <v>475</v>
      </c>
      <c r="N30" s="8"/>
      <c r="O30" s="8"/>
      <c r="P30" s="9">
        <v>3</v>
      </c>
      <c r="Q30" s="8">
        <v>85</v>
      </c>
      <c r="R30" s="8">
        <v>97</v>
      </c>
      <c r="S30" s="25" t="s">
        <v>121</v>
      </c>
    </row>
    <row r="31" spans="1:19" ht="42" customHeight="1">
      <c r="A31" s="45">
        <v>43037</v>
      </c>
      <c r="B31" s="13">
        <v>3</v>
      </c>
      <c r="C31" s="12">
        <v>9</v>
      </c>
      <c r="D31" s="4" t="s">
        <v>232</v>
      </c>
      <c r="E31" s="10">
        <v>11.5</v>
      </c>
      <c r="F31" s="39">
        <v>8</v>
      </c>
      <c r="G31" s="41" t="s">
        <v>57</v>
      </c>
      <c r="H31" s="15">
        <v>77</v>
      </c>
      <c r="I31" s="4" t="s">
        <v>61</v>
      </c>
      <c r="J31" s="5" t="s">
        <v>61</v>
      </c>
      <c r="K31" s="6"/>
      <c r="L31" s="1">
        <v>990</v>
      </c>
      <c r="M31" s="7" t="s">
        <v>476</v>
      </c>
      <c r="N31" s="8" t="s">
        <v>65</v>
      </c>
      <c r="O31" s="8"/>
      <c r="P31" s="9">
        <v>2</v>
      </c>
      <c r="Q31" s="8">
        <v>94</v>
      </c>
      <c r="R31" s="8">
        <v>98</v>
      </c>
      <c r="S31" s="25" t="s">
        <v>121</v>
      </c>
    </row>
    <row r="32" spans="1:19" ht="42" customHeight="1">
      <c r="A32" s="45">
        <v>43038</v>
      </c>
      <c r="B32" s="13">
        <v>1</v>
      </c>
      <c r="C32" s="12">
        <v>6</v>
      </c>
      <c r="D32" s="4" t="s">
        <v>477</v>
      </c>
      <c r="E32" s="10">
        <v>1.2</v>
      </c>
      <c r="F32" s="39">
        <v>4</v>
      </c>
      <c r="G32" s="41" t="s">
        <v>72</v>
      </c>
      <c r="H32" s="15">
        <v>33</v>
      </c>
      <c r="I32" s="4" t="s">
        <v>61</v>
      </c>
      <c r="J32" s="5" t="s">
        <v>60</v>
      </c>
      <c r="K32" s="6"/>
      <c r="L32" s="1">
        <v>1022</v>
      </c>
      <c r="M32" s="7" t="s">
        <v>478</v>
      </c>
      <c r="N32" s="8"/>
      <c r="O32" s="8">
        <v>4.5</v>
      </c>
      <c r="P32" s="9">
        <v>1</v>
      </c>
      <c r="Q32" s="8">
        <v>71</v>
      </c>
      <c r="R32" s="8">
        <v>47</v>
      </c>
      <c r="S32" s="25" t="s">
        <v>121</v>
      </c>
    </row>
    <row r="33" spans="1:19" ht="42" customHeight="1">
      <c r="A33" s="46">
        <v>43039</v>
      </c>
      <c r="B33" s="27">
        <v>3</v>
      </c>
      <c r="C33" s="28">
        <v>6</v>
      </c>
      <c r="D33" s="29" t="s">
        <v>479</v>
      </c>
      <c r="E33" s="30">
        <v>2.1</v>
      </c>
      <c r="F33" s="40">
        <v>3</v>
      </c>
      <c r="G33" s="42" t="s">
        <v>72</v>
      </c>
      <c r="H33" s="31">
        <v>29</v>
      </c>
      <c r="I33" s="29" t="s">
        <v>61</v>
      </c>
      <c r="J33" s="32" t="s">
        <v>68</v>
      </c>
      <c r="K33" s="33"/>
      <c r="L33" s="34">
        <v>1025</v>
      </c>
      <c r="M33" s="35" t="s">
        <v>480</v>
      </c>
      <c r="N33" s="36"/>
      <c r="O33" s="36">
        <v>0.5</v>
      </c>
      <c r="P33" s="37">
        <v>1</v>
      </c>
      <c r="Q33" s="36">
        <v>93</v>
      </c>
      <c r="R33" s="36">
        <v>96</v>
      </c>
      <c r="S33" s="38" t="s">
        <v>121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10.016129032258064</v>
      </c>
      <c r="E100" s="49" t="s">
        <v>31</v>
      </c>
      <c r="F100" s="49"/>
      <c r="G100" s="49"/>
      <c r="H100" s="49"/>
      <c r="I100" s="17">
        <f>SUM(E3:E33)</f>
        <v>142.6</v>
      </c>
      <c r="J100" s="49" t="s">
        <v>38</v>
      </c>
      <c r="K100" s="49"/>
      <c r="L100" s="18">
        <f>SUM(O3:O33)</f>
        <v>90</v>
      </c>
    </row>
    <row r="101" spans="1:12" ht="30" customHeight="1">
      <c r="A101" s="49" t="s">
        <v>27</v>
      </c>
      <c r="B101" s="49"/>
      <c r="C101" s="49"/>
      <c r="D101" s="16">
        <f>AVERAGE(B3:B33)</f>
        <v>6.580645161290323</v>
      </c>
      <c r="E101" s="49" t="s">
        <v>32</v>
      </c>
      <c r="F101" s="49"/>
      <c r="G101" s="49"/>
      <c r="H101" s="49"/>
      <c r="I101" s="17">
        <f>AVERAGE(E3:E33)</f>
        <v>4.753333333333333</v>
      </c>
      <c r="J101" s="49" t="s">
        <v>39</v>
      </c>
      <c r="K101" s="49"/>
      <c r="L101" s="18">
        <f>COUNTIF(R3:R33,"&lt;31")</f>
        <v>6</v>
      </c>
    </row>
    <row r="102" spans="1:12" ht="30" customHeight="1">
      <c r="A102" s="49" t="s">
        <v>28</v>
      </c>
      <c r="B102" s="49"/>
      <c r="C102" s="49"/>
      <c r="D102" s="16">
        <f>AVERAGE(C3:C33)</f>
        <v>13.451612903225806</v>
      </c>
      <c r="E102" s="49" t="s">
        <v>33</v>
      </c>
      <c r="F102" s="49"/>
      <c r="G102" s="49"/>
      <c r="H102" s="49"/>
      <c r="I102" s="17">
        <f>MAX(E3:E33)</f>
        <v>22.5</v>
      </c>
      <c r="J102" s="49" t="s">
        <v>41</v>
      </c>
      <c r="K102" s="49"/>
      <c r="L102" s="18">
        <f>COUNTIF(C3:C33,"&gt;19")</f>
        <v>5</v>
      </c>
    </row>
    <row r="103" spans="1:12" ht="30" customHeight="1">
      <c r="A103" s="49" t="s">
        <v>23</v>
      </c>
      <c r="B103" s="49"/>
      <c r="C103" s="49"/>
      <c r="D103" s="18">
        <f>MAX(B3:B33,C3:C33)</f>
        <v>25</v>
      </c>
      <c r="E103" s="49" t="s">
        <v>34</v>
      </c>
      <c r="F103" s="49"/>
      <c r="G103" s="49"/>
      <c r="H103" s="49"/>
      <c r="I103" s="18">
        <f>COUNTA(S3:S33)</f>
        <v>21</v>
      </c>
      <c r="J103" s="49" t="s">
        <v>37</v>
      </c>
      <c r="K103" s="49"/>
      <c r="L103" s="18">
        <f>COUNTA(N3:N33)</f>
        <v>1</v>
      </c>
    </row>
    <row r="104" spans="1:12" ht="30" customHeight="1">
      <c r="A104" s="49" t="s">
        <v>24</v>
      </c>
      <c r="B104" s="49"/>
      <c r="C104" s="49"/>
      <c r="D104" s="18">
        <f>MIN(B3:B33,C3:C33)</f>
        <v>1</v>
      </c>
      <c r="E104" s="49" t="s">
        <v>35</v>
      </c>
      <c r="F104" s="49"/>
      <c r="G104" s="49"/>
      <c r="H104" s="49"/>
      <c r="I104" s="18">
        <f>COUNTIF(S3:S33,"R")</f>
        <v>21</v>
      </c>
      <c r="J104" s="49" t="s">
        <v>47</v>
      </c>
      <c r="K104" s="49"/>
      <c r="L104" s="43">
        <f>AVERAGE(F3:F33)</f>
        <v>3.4838709677419355</v>
      </c>
    </row>
    <row r="105" spans="1:12" ht="30" customHeight="1">
      <c r="A105" s="49" t="s">
        <v>26</v>
      </c>
      <c r="B105" s="49"/>
      <c r="C105" s="49"/>
      <c r="D105" s="18">
        <f>MAX(B3:B33)</f>
        <v>10</v>
      </c>
      <c r="E105" s="49" t="s">
        <v>36</v>
      </c>
      <c r="F105" s="49"/>
      <c r="G105" s="49"/>
      <c r="H105" s="49"/>
      <c r="I105" s="18">
        <f>COUNTIF(S3:S33,"S")</f>
        <v>0</v>
      </c>
      <c r="J105" s="49" t="s">
        <v>48</v>
      </c>
      <c r="K105" s="49"/>
      <c r="L105" s="43">
        <f>AVERAGE(H3:H33)</f>
        <v>29</v>
      </c>
    </row>
    <row r="106" spans="1:12" ht="30" customHeight="1">
      <c r="A106" s="49" t="s">
        <v>25</v>
      </c>
      <c r="B106" s="49"/>
      <c r="C106" s="49"/>
      <c r="D106" s="18">
        <f>MIN(C3:C33)</f>
        <v>6</v>
      </c>
      <c r="E106" s="49" t="s">
        <v>52</v>
      </c>
      <c r="F106" s="49"/>
      <c r="G106" s="49"/>
      <c r="H106" s="49"/>
      <c r="I106" s="18">
        <f>COUNTIF(F3:F33,"&gt;5")</f>
        <v>2</v>
      </c>
      <c r="J106" s="49" t="s">
        <v>49</v>
      </c>
      <c r="K106" s="49"/>
      <c r="L106" s="19"/>
    </row>
    <row r="107" spans="1:12" ht="30" customHeight="1">
      <c r="A107" s="49" t="s">
        <v>29</v>
      </c>
      <c r="B107" s="49"/>
      <c r="C107" s="49"/>
      <c r="D107" s="18">
        <f>COUNTIF(B3:B33,"&lt;1")</f>
        <v>0</v>
      </c>
      <c r="E107" s="49" t="s">
        <v>43</v>
      </c>
      <c r="F107" s="49"/>
      <c r="G107" s="49"/>
      <c r="H107" s="49"/>
      <c r="I107" s="17">
        <f>MAX(H3:H33)</f>
        <v>77</v>
      </c>
      <c r="J107" s="49" t="s">
        <v>50</v>
      </c>
      <c r="K107" s="49"/>
      <c r="L107" s="19"/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1027</v>
      </c>
      <c r="J108" s="49" t="s">
        <v>51</v>
      </c>
      <c r="K108" s="49"/>
      <c r="L108" s="19"/>
    </row>
    <row r="109" spans="1:12" ht="30" customHeight="1">
      <c r="A109" s="49" t="s">
        <v>40</v>
      </c>
      <c r="B109" s="49"/>
      <c r="C109" s="49"/>
      <c r="D109" s="18">
        <f>MIN(P3:P33)</f>
        <v>1</v>
      </c>
      <c r="E109" s="49" t="s">
        <v>45</v>
      </c>
      <c r="F109" s="49"/>
      <c r="G109" s="49"/>
      <c r="H109" s="49"/>
      <c r="I109" s="18">
        <f>MIN(L3:L33)</f>
        <v>990</v>
      </c>
      <c r="J109" s="49"/>
      <c r="K109" s="49"/>
      <c r="L109" s="19"/>
    </row>
  </sheetData>
  <sheetProtection/>
  <mergeCells count="43"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  <mergeCell ref="O1:O2"/>
    <mergeCell ref="D1:E1"/>
    <mergeCell ref="A100:C100"/>
    <mergeCell ref="J100:K100"/>
    <mergeCell ref="F1:H1"/>
    <mergeCell ref="N1:N2"/>
    <mergeCell ref="A106:C106"/>
    <mergeCell ref="A107:C107"/>
    <mergeCell ref="A108:C108"/>
    <mergeCell ref="A101:C101"/>
    <mergeCell ref="A102:C102"/>
    <mergeCell ref="A103:C103"/>
    <mergeCell ref="A104:C104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481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43040</v>
      </c>
      <c r="B3" s="13">
        <v>5</v>
      </c>
      <c r="C3" s="12">
        <v>8</v>
      </c>
      <c r="D3" s="4" t="s">
        <v>195</v>
      </c>
      <c r="E3" s="10">
        <v>2.4</v>
      </c>
      <c r="F3" s="39">
        <v>3</v>
      </c>
      <c r="G3" s="41" t="s">
        <v>58</v>
      </c>
      <c r="H3" s="15">
        <v>24</v>
      </c>
      <c r="I3" s="4" t="s">
        <v>61</v>
      </c>
      <c r="J3" s="5" t="s">
        <v>61</v>
      </c>
      <c r="K3" s="6"/>
      <c r="L3" s="1">
        <v>1022</v>
      </c>
      <c r="M3" s="7" t="s">
        <v>482</v>
      </c>
      <c r="N3" s="8"/>
      <c r="O3" s="8"/>
      <c r="P3" s="9">
        <v>3</v>
      </c>
      <c r="Q3" s="8">
        <v>96</v>
      </c>
      <c r="R3" s="20">
        <v>99</v>
      </c>
      <c r="S3" s="24" t="s">
        <v>121</v>
      </c>
    </row>
    <row r="4" spans="1:19" ht="42" customHeight="1">
      <c r="A4" s="45">
        <v>43041</v>
      </c>
      <c r="B4" s="13">
        <v>6</v>
      </c>
      <c r="C4" s="12">
        <v>12</v>
      </c>
      <c r="D4" s="4" t="s">
        <v>253</v>
      </c>
      <c r="E4" s="10">
        <v>0.9</v>
      </c>
      <c r="F4" s="39">
        <v>3</v>
      </c>
      <c r="G4" s="41" t="s">
        <v>58</v>
      </c>
      <c r="H4" s="15">
        <v>26</v>
      </c>
      <c r="I4" s="4" t="s">
        <v>61</v>
      </c>
      <c r="J4" s="5" t="s">
        <v>68</v>
      </c>
      <c r="K4" s="6"/>
      <c r="L4" s="1">
        <v>1009</v>
      </c>
      <c r="M4" s="7" t="s">
        <v>483</v>
      </c>
      <c r="N4" s="8"/>
      <c r="O4" s="8">
        <v>2.5</v>
      </c>
      <c r="P4" s="9">
        <v>5</v>
      </c>
      <c r="Q4" s="8">
        <v>78</v>
      </c>
      <c r="R4" s="8">
        <v>71</v>
      </c>
      <c r="S4" s="25" t="s">
        <v>121</v>
      </c>
    </row>
    <row r="5" spans="1:19" ht="42" customHeight="1">
      <c r="A5" s="45">
        <v>43042</v>
      </c>
      <c r="B5" s="13">
        <v>4</v>
      </c>
      <c r="C5" s="12">
        <v>11</v>
      </c>
      <c r="D5" s="4"/>
      <c r="E5" s="10">
        <v>0</v>
      </c>
      <c r="F5" s="39">
        <v>2</v>
      </c>
      <c r="G5" s="41" t="s">
        <v>58</v>
      </c>
      <c r="H5" s="15">
        <v>15</v>
      </c>
      <c r="I5" s="4" t="s">
        <v>60</v>
      </c>
      <c r="J5" s="5" t="s">
        <v>60</v>
      </c>
      <c r="K5" s="6"/>
      <c r="L5" s="1">
        <v>1017</v>
      </c>
      <c r="M5" s="7" t="s">
        <v>484</v>
      </c>
      <c r="N5" s="8"/>
      <c r="O5" s="8">
        <v>4</v>
      </c>
      <c r="P5" s="9">
        <v>3</v>
      </c>
      <c r="Q5" s="8">
        <v>74</v>
      </c>
      <c r="R5" s="8">
        <v>58</v>
      </c>
      <c r="S5" s="25"/>
    </row>
    <row r="6" spans="1:19" ht="42" customHeight="1">
      <c r="A6" s="45">
        <v>43043</v>
      </c>
      <c r="B6" s="13">
        <v>0</v>
      </c>
      <c r="C6" s="12">
        <v>12</v>
      </c>
      <c r="D6" s="4"/>
      <c r="E6" s="10">
        <v>0</v>
      </c>
      <c r="F6" s="39">
        <v>3</v>
      </c>
      <c r="G6" s="41" t="s">
        <v>58</v>
      </c>
      <c r="H6" s="15">
        <v>24</v>
      </c>
      <c r="I6" s="4" t="s">
        <v>59</v>
      </c>
      <c r="J6" s="5" t="s">
        <v>60</v>
      </c>
      <c r="K6" s="6"/>
      <c r="L6" s="1">
        <v>1011</v>
      </c>
      <c r="M6" s="7" t="s">
        <v>485</v>
      </c>
      <c r="N6" s="8"/>
      <c r="O6" s="8">
        <v>4</v>
      </c>
      <c r="P6" s="9">
        <v>-1</v>
      </c>
      <c r="Q6" s="8">
        <v>76</v>
      </c>
      <c r="R6" s="8">
        <v>62</v>
      </c>
      <c r="S6" s="25"/>
    </row>
    <row r="7" spans="1:19" ht="42" customHeight="1">
      <c r="A7" s="45">
        <v>43044</v>
      </c>
      <c r="B7" s="13">
        <v>5</v>
      </c>
      <c r="C7" s="12">
        <v>10</v>
      </c>
      <c r="D7" s="4" t="s">
        <v>486</v>
      </c>
      <c r="E7" s="10">
        <v>16.8</v>
      </c>
      <c r="F7" s="39">
        <v>3</v>
      </c>
      <c r="G7" s="41" t="s">
        <v>76</v>
      </c>
      <c r="H7" s="15">
        <v>29</v>
      </c>
      <c r="I7" s="4" t="s">
        <v>60</v>
      </c>
      <c r="J7" s="5" t="s">
        <v>68</v>
      </c>
      <c r="K7" s="6"/>
      <c r="L7" s="1">
        <v>1005</v>
      </c>
      <c r="M7" s="7" t="s">
        <v>487</v>
      </c>
      <c r="N7" s="8"/>
      <c r="O7" s="8">
        <v>2</v>
      </c>
      <c r="P7" s="9">
        <v>3</v>
      </c>
      <c r="Q7" s="8">
        <v>84</v>
      </c>
      <c r="R7" s="8">
        <v>76</v>
      </c>
      <c r="S7" s="25" t="s">
        <v>121</v>
      </c>
    </row>
    <row r="8" spans="1:19" ht="42" customHeight="1">
      <c r="A8" s="45">
        <v>43045</v>
      </c>
      <c r="B8" s="13">
        <v>3</v>
      </c>
      <c r="C8" s="12">
        <v>7</v>
      </c>
      <c r="D8" s="4" t="s">
        <v>195</v>
      </c>
      <c r="E8" s="10">
        <v>0.7</v>
      </c>
      <c r="F8" s="39">
        <v>2</v>
      </c>
      <c r="G8" s="41" t="s">
        <v>67</v>
      </c>
      <c r="H8" s="15">
        <v>17</v>
      </c>
      <c r="I8" s="4" t="s">
        <v>61</v>
      </c>
      <c r="J8" s="5" t="s">
        <v>61</v>
      </c>
      <c r="K8" s="6"/>
      <c r="L8" s="1">
        <v>1023</v>
      </c>
      <c r="M8" s="7" t="s">
        <v>488</v>
      </c>
      <c r="N8" s="8"/>
      <c r="O8" s="8"/>
      <c r="P8" s="9">
        <v>4</v>
      </c>
      <c r="Q8" s="8">
        <v>93</v>
      </c>
      <c r="R8" s="8">
        <v>100</v>
      </c>
      <c r="S8" s="25" t="s">
        <v>121</v>
      </c>
    </row>
    <row r="9" spans="1:19" ht="42" customHeight="1">
      <c r="A9" s="45">
        <v>43046</v>
      </c>
      <c r="B9" s="13">
        <v>4</v>
      </c>
      <c r="C9" s="12">
        <v>6</v>
      </c>
      <c r="D9" s="4" t="s">
        <v>195</v>
      </c>
      <c r="E9" s="10">
        <v>0.5</v>
      </c>
      <c r="F9" s="39">
        <v>2</v>
      </c>
      <c r="G9" s="41" t="s">
        <v>67</v>
      </c>
      <c r="H9" s="15">
        <v>18</v>
      </c>
      <c r="I9" s="4" t="s">
        <v>61</v>
      </c>
      <c r="J9" s="5" t="s">
        <v>61</v>
      </c>
      <c r="K9" s="6"/>
      <c r="L9" s="1">
        <v>1025</v>
      </c>
      <c r="M9" s="7" t="s">
        <v>488</v>
      </c>
      <c r="N9" s="8"/>
      <c r="O9" s="8"/>
      <c r="P9" s="9">
        <v>2</v>
      </c>
      <c r="Q9" s="8">
        <v>97</v>
      </c>
      <c r="R9" s="8">
        <v>100</v>
      </c>
      <c r="S9" s="25" t="s">
        <v>121</v>
      </c>
    </row>
    <row r="10" spans="1:19" ht="42" customHeight="1">
      <c r="A10" s="45">
        <v>43047</v>
      </c>
      <c r="B10" s="13">
        <v>2</v>
      </c>
      <c r="C10" s="12">
        <v>8</v>
      </c>
      <c r="D10" s="4" t="s">
        <v>195</v>
      </c>
      <c r="E10" s="10">
        <v>0.4</v>
      </c>
      <c r="F10" s="39">
        <v>2</v>
      </c>
      <c r="G10" s="41" t="s">
        <v>131</v>
      </c>
      <c r="H10" s="15">
        <v>19</v>
      </c>
      <c r="I10" s="4" t="s">
        <v>60</v>
      </c>
      <c r="J10" s="5" t="s">
        <v>61</v>
      </c>
      <c r="K10" s="6"/>
      <c r="L10" s="1">
        <v>1016</v>
      </c>
      <c r="M10" s="7" t="s">
        <v>489</v>
      </c>
      <c r="N10" s="8"/>
      <c r="O10" s="8"/>
      <c r="P10" s="9">
        <v>2</v>
      </c>
      <c r="Q10" s="8">
        <v>98</v>
      </c>
      <c r="R10" s="8">
        <v>98</v>
      </c>
      <c r="S10" s="25" t="s">
        <v>121</v>
      </c>
    </row>
    <row r="11" spans="1:19" ht="42" customHeight="1">
      <c r="A11" s="45">
        <v>43048</v>
      </c>
      <c r="B11" s="13">
        <v>5</v>
      </c>
      <c r="C11" s="12">
        <v>6</v>
      </c>
      <c r="D11" s="4" t="s">
        <v>490</v>
      </c>
      <c r="E11" s="10">
        <v>0.9</v>
      </c>
      <c r="F11" s="39">
        <v>2</v>
      </c>
      <c r="G11" s="41" t="s">
        <v>57</v>
      </c>
      <c r="H11" s="15">
        <v>18</v>
      </c>
      <c r="I11" s="4" t="s">
        <v>61</v>
      </c>
      <c r="J11" s="5" t="s">
        <v>61</v>
      </c>
      <c r="K11" s="6"/>
      <c r="L11" s="1">
        <v>1022</v>
      </c>
      <c r="M11" s="7" t="s">
        <v>491</v>
      </c>
      <c r="N11" s="8"/>
      <c r="O11" s="8"/>
      <c r="P11" s="9">
        <v>4</v>
      </c>
      <c r="Q11" s="8">
        <v>98</v>
      </c>
      <c r="R11" s="8">
        <v>100</v>
      </c>
      <c r="S11" s="25" t="s">
        <v>121</v>
      </c>
    </row>
    <row r="12" spans="1:19" ht="42" customHeight="1">
      <c r="A12" s="45">
        <v>43049</v>
      </c>
      <c r="B12" s="13">
        <v>2</v>
      </c>
      <c r="C12" s="12">
        <v>7</v>
      </c>
      <c r="D12" s="4" t="s">
        <v>253</v>
      </c>
      <c r="E12" s="10">
        <v>2.7</v>
      </c>
      <c r="F12" s="39">
        <v>4</v>
      </c>
      <c r="G12" s="41" t="s">
        <v>58</v>
      </c>
      <c r="H12" s="15">
        <v>38</v>
      </c>
      <c r="I12" s="4" t="s">
        <v>61</v>
      </c>
      <c r="J12" s="5" t="s">
        <v>61</v>
      </c>
      <c r="K12" s="6"/>
      <c r="L12" s="1">
        <v>1008</v>
      </c>
      <c r="M12" s="7" t="s">
        <v>492</v>
      </c>
      <c r="N12" s="8" t="s">
        <v>65</v>
      </c>
      <c r="O12" s="8"/>
      <c r="P12" s="9">
        <v>1</v>
      </c>
      <c r="Q12" s="8">
        <v>91</v>
      </c>
      <c r="R12" s="8">
        <v>99</v>
      </c>
      <c r="S12" s="25" t="s">
        <v>121</v>
      </c>
    </row>
    <row r="13" spans="1:19" ht="42" customHeight="1">
      <c r="A13" s="45">
        <v>43050</v>
      </c>
      <c r="B13" s="13">
        <v>2</v>
      </c>
      <c r="C13" s="12">
        <v>5</v>
      </c>
      <c r="D13" s="4" t="s">
        <v>219</v>
      </c>
      <c r="E13" s="10">
        <v>3.2</v>
      </c>
      <c r="F13" s="39">
        <v>4</v>
      </c>
      <c r="G13" s="41" t="s">
        <v>58</v>
      </c>
      <c r="H13" s="15">
        <v>38</v>
      </c>
      <c r="I13" s="4" t="s">
        <v>61</v>
      </c>
      <c r="J13" s="5" t="s">
        <v>68</v>
      </c>
      <c r="K13" s="6"/>
      <c r="L13" s="1">
        <v>1004</v>
      </c>
      <c r="M13" s="7" t="s">
        <v>493</v>
      </c>
      <c r="N13" s="8"/>
      <c r="O13" s="8">
        <v>1</v>
      </c>
      <c r="P13" s="9">
        <v>1</v>
      </c>
      <c r="Q13" s="8">
        <v>87</v>
      </c>
      <c r="R13" s="8">
        <v>92</v>
      </c>
      <c r="S13" s="25" t="s">
        <v>121</v>
      </c>
    </row>
    <row r="14" spans="1:19" ht="42" customHeight="1">
      <c r="A14" s="45">
        <v>43051</v>
      </c>
      <c r="B14" s="13">
        <v>0</v>
      </c>
      <c r="C14" s="12">
        <v>4</v>
      </c>
      <c r="D14" s="4" t="s">
        <v>494</v>
      </c>
      <c r="E14" s="10">
        <v>2.8</v>
      </c>
      <c r="F14" s="39">
        <v>3</v>
      </c>
      <c r="G14" s="41" t="s">
        <v>58</v>
      </c>
      <c r="H14" s="15">
        <v>21</v>
      </c>
      <c r="I14" s="4" t="s">
        <v>60</v>
      </c>
      <c r="J14" s="5" t="s">
        <v>68</v>
      </c>
      <c r="K14" s="6"/>
      <c r="L14" s="1">
        <v>995</v>
      </c>
      <c r="M14" s="7" t="s">
        <v>495</v>
      </c>
      <c r="N14" s="8"/>
      <c r="O14" s="8">
        <v>1</v>
      </c>
      <c r="P14" s="9">
        <v>0</v>
      </c>
      <c r="Q14" s="8">
        <v>87</v>
      </c>
      <c r="R14" s="8">
        <v>94</v>
      </c>
      <c r="S14" s="25" t="s">
        <v>66</v>
      </c>
    </row>
    <row r="15" spans="1:19" ht="42" customHeight="1">
      <c r="A15" s="45">
        <v>43052</v>
      </c>
      <c r="B15" s="13">
        <v>0</v>
      </c>
      <c r="C15" s="12">
        <v>2</v>
      </c>
      <c r="D15" s="4" t="s">
        <v>496</v>
      </c>
      <c r="E15" s="10">
        <v>5.1</v>
      </c>
      <c r="F15" s="39">
        <v>3</v>
      </c>
      <c r="G15" s="41" t="s">
        <v>72</v>
      </c>
      <c r="H15" s="15">
        <v>22</v>
      </c>
      <c r="I15" s="4" t="s">
        <v>61</v>
      </c>
      <c r="J15" s="5" t="s">
        <v>61</v>
      </c>
      <c r="K15" s="6"/>
      <c r="L15" s="1">
        <v>1015</v>
      </c>
      <c r="M15" s="7" t="s">
        <v>497</v>
      </c>
      <c r="N15" s="8"/>
      <c r="O15" s="8"/>
      <c r="P15" s="9">
        <v>0</v>
      </c>
      <c r="Q15" s="8">
        <v>98</v>
      </c>
      <c r="R15" s="8">
        <v>100</v>
      </c>
      <c r="S15" s="25" t="s">
        <v>121</v>
      </c>
    </row>
    <row r="16" spans="1:19" ht="42" customHeight="1">
      <c r="A16" s="45">
        <v>43053</v>
      </c>
      <c r="B16" s="13">
        <v>-1</v>
      </c>
      <c r="C16" s="12">
        <v>4</v>
      </c>
      <c r="D16" s="4"/>
      <c r="E16" s="10">
        <v>0</v>
      </c>
      <c r="F16" s="39">
        <v>3</v>
      </c>
      <c r="G16" s="41" t="s">
        <v>58</v>
      </c>
      <c r="H16" s="15">
        <v>21</v>
      </c>
      <c r="I16" s="4" t="s">
        <v>60</v>
      </c>
      <c r="J16" s="5" t="s">
        <v>68</v>
      </c>
      <c r="K16" s="6"/>
      <c r="L16" s="1">
        <v>1025</v>
      </c>
      <c r="M16" s="7" t="s">
        <v>498</v>
      </c>
      <c r="N16" s="8"/>
      <c r="O16" s="8">
        <v>1</v>
      </c>
      <c r="P16" s="9">
        <v>-2</v>
      </c>
      <c r="Q16" s="8">
        <v>90</v>
      </c>
      <c r="R16" s="8">
        <v>92</v>
      </c>
      <c r="S16" s="25"/>
    </row>
    <row r="17" spans="1:19" ht="42" customHeight="1">
      <c r="A17" s="45">
        <v>43054</v>
      </c>
      <c r="B17" s="13">
        <v>2</v>
      </c>
      <c r="C17" s="12">
        <v>7</v>
      </c>
      <c r="D17" s="4"/>
      <c r="E17" s="10">
        <v>0</v>
      </c>
      <c r="F17" s="39">
        <v>2</v>
      </c>
      <c r="G17" s="41" t="s">
        <v>58</v>
      </c>
      <c r="H17" s="15">
        <v>18</v>
      </c>
      <c r="I17" s="4" t="s">
        <v>61</v>
      </c>
      <c r="J17" s="5" t="s">
        <v>61</v>
      </c>
      <c r="K17" s="6"/>
      <c r="L17" s="1">
        <v>1027</v>
      </c>
      <c r="M17" s="7" t="s">
        <v>499</v>
      </c>
      <c r="N17" s="8"/>
      <c r="O17" s="8"/>
      <c r="P17" s="9">
        <v>1</v>
      </c>
      <c r="Q17" s="8">
        <v>97</v>
      </c>
      <c r="R17" s="8">
        <v>100</v>
      </c>
      <c r="S17" s="25"/>
    </row>
    <row r="18" spans="1:19" ht="42" customHeight="1">
      <c r="A18" s="45">
        <v>43055</v>
      </c>
      <c r="B18" s="13">
        <v>0</v>
      </c>
      <c r="C18" s="12">
        <v>6</v>
      </c>
      <c r="D18" s="4"/>
      <c r="E18" s="10">
        <v>0</v>
      </c>
      <c r="F18" s="39">
        <v>2</v>
      </c>
      <c r="G18" s="41" t="s">
        <v>66</v>
      </c>
      <c r="H18" s="15">
        <v>18</v>
      </c>
      <c r="I18" s="4" t="s">
        <v>60</v>
      </c>
      <c r="J18" s="5" t="s">
        <v>60</v>
      </c>
      <c r="K18" s="6"/>
      <c r="L18" s="1">
        <v>1022</v>
      </c>
      <c r="M18" s="7" t="s">
        <v>501</v>
      </c>
      <c r="N18" s="8"/>
      <c r="O18" s="8">
        <v>4</v>
      </c>
      <c r="P18" s="9">
        <v>0</v>
      </c>
      <c r="Q18" s="8">
        <v>90</v>
      </c>
      <c r="R18" s="8">
        <v>45</v>
      </c>
      <c r="S18" s="25"/>
    </row>
    <row r="19" spans="1:19" ht="42" customHeight="1">
      <c r="A19" s="45">
        <v>43056</v>
      </c>
      <c r="B19" s="13">
        <v>-1</v>
      </c>
      <c r="C19" s="12">
        <v>5</v>
      </c>
      <c r="D19" s="4" t="s">
        <v>500</v>
      </c>
      <c r="E19" s="10">
        <v>2.2</v>
      </c>
      <c r="F19" s="39">
        <v>2</v>
      </c>
      <c r="G19" s="41" t="s">
        <v>57</v>
      </c>
      <c r="H19" s="15">
        <v>19</v>
      </c>
      <c r="I19" s="4" t="s">
        <v>61</v>
      </c>
      <c r="J19" s="5" t="s">
        <v>61</v>
      </c>
      <c r="K19" s="6"/>
      <c r="L19" s="1">
        <v>1025</v>
      </c>
      <c r="M19" s="7" t="s">
        <v>502</v>
      </c>
      <c r="N19" s="8"/>
      <c r="O19" s="8"/>
      <c r="P19" s="9">
        <v>0</v>
      </c>
      <c r="Q19" s="8">
        <v>96</v>
      </c>
      <c r="R19" s="8">
        <v>94</v>
      </c>
      <c r="S19" s="8" t="s">
        <v>121</v>
      </c>
    </row>
    <row r="20" spans="1:19" ht="42" customHeight="1">
      <c r="A20" s="45">
        <v>43057</v>
      </c>
      <c r="B20" s="13">
        <v>-1</v>
      </c>
      <c r="C20" s="12">
        <v>3</v>
      </c>
      <c r="D20" s="4" t="s">
        <v>503</v>
      </c>
      <c r="E20" s="10">
        <v>1.3</v>
      </c>
      <c r="F20" s="39">
        <v>4</v>
      </c>
      <c r="G20" s="41" t="s">
        <v>58</v>
      </c>
      <c r="H20" s="15">
        <v>36</v>
      </c>
      <c r="I20" s="4" t="s">
        <v>60</v>
      </c>
      <c r="J20" s="5" t="s">
        <v>68</v>
      </c>
      <c r="K20" s="6"/>
      <c r="L20" s="1">
        <v>1020</v>
      </c>
      <c r="M20" s="7" t="s">
        <v>505</v>
      </c>
      <c r="N20" s="8"/>
      <c r="O20" s="8">
        <v>1</v>
      </c>
      <c r="P20" s="9">
        <v>-2</v>
      </c>
      <c r="Q20" s="8">
        <v>91</v>
      </c>
      <c r="R20" s="8">
        <v>93</v>
      </c>
      <c r="S20" s="25" t="s">
        <v>121</v>
      </c>
    </row>
    <row r="21" spans="1:19" ht="42" customHeight="1">
      <c r="A21" s="45">
        <v>43058</v>
      </c>
      <c r="B21" s="13">
        <v>1</v>
      </c>
      <c r="C21" s="12">
        <v>3</v>
      </c>
      <c r="D21" s="4" t="s">
        <v>504</v>
      </c>
      <c r="E21" s="10">
        <v>10.2</v>
      </c>
      <c r="F21" s="39">
        <v>5</v>
      </c>
      <c r="G21" s="41" t="s">
        <v>57</v>
      </c>
      <c r="H21" s="15">
        <v>41</v>
      </c>
      <c r="I21" s="4" t="s">
        <v>60</v>
      </c>
      <c r="J21" s="5" t="s">
        <v>61</v>
      </c>
      <c r="K21" s="6"/>
      <c r="L21" s="1">
        <v>1009</v>
      </c>
      <c r="M21" s="7" t="s">
        <v>506</v>
      </c>
      <c r="N21" s="8"/>
      <c r="O21" s="8"/>
      <c r="P21" s="9">
        <v>0</v>
      </c>
      <c r="Q21" s="8">
        <v>97</v>
      </c>
      <c r="R21" s="8">
        <v>100</v>
      </c>
      <c r="S21" s="25" t="s">
        <v>66</v>
      </c>
    </row>
    <row r="22" spans="1:19" ht="42" customHeight="1">
      <c r="A22" s="45">
        <v>43059</v>
      </c>
      <c r="B22" s="13">
        <v>0</v>
      </c>
      <c r="C22" s="12">
        <v>3</v>
      </c>
      <c r="D22" s="4" t="s">
        <v>507</v>
      </c>
      <c r="E22" s="10">
        <v>14.4</v>
      </c>
      <c r="F22" s="39">
        <v>3</v>
      </c>
      <c r="G22" s="41" t="s">
        <v>57</v>
      </c>
      <c r="H22" s="15">
        <v>22</v>
      </c>
      <c r="I22" s="4" t="s">
        <v>61</v>
      </c>
      <c r="J22" s="5" t="s">
        <v>61</v>
      </c>
      <c r="K22" s="6"/>
      <c r="L22" s="1">
        <v>1015</v>
      </c>
      <c r="M22" s="7" t="s">
        <v>508</v>
      </c>
      <c r="N22" s="8"/>
      <c r="O22" s="8"/>
      <c r="P22" s="9">
        <v>0</v>
      </c>
      <c r="Q22" s="8">
        <v>98</v>
      </c>
      <c r="R22" s="8">
        <v>100</v>
      </c>
      <c r="S22" s="25" t="s">
        <v>66</v>
      </c>
    </row>
    <row r="23" spans="1:19" ht="42" customHeight="1">
      <c r="A23" s="45">
        <v>43060</v>
      </c>
      <c r="B23" s="13">
        <v>1</v>
      </c>
      <c r="C23" s="12">
        <v>6</v>
      </c>
      <c r="D23" s="4" t="s">
        <v>509</v>
      </c>
      <c r="E23" s="10">
        <v>21.1</v>
      </c>
      <c r="F23" s="39">
        <v>3</v>
      </c>
      <c r="G23" s="41" t="s">
        <v>58</v>
      </c>
      <c r="H23" s="15">
        <v>23</v>
      </c>
      <c r="I23" s="4" t="s">
        <v>61</v>
      </c>
      <c r="J23" s="5" t="s">
        <v>61</v>
      </c>
      <c r="K23" s="6"/>
      <c r="L23" s="1">
        <v>1011</v>
      </c>
      <c r="M23" s="7" t="s">
        <v>510</v>
      </c>
      <c r="N23" s="8"/>
      <c r="O23" s="8"/>
      <c r="P23" s="9">
        <v>1</v>
      </c>
      <c r="Q23" s="8">
        <v>99</v>
      </c>
      <c r="R23" s="8">
        <v>100</v>
      </c>
      <c r="S23" s="25" t="s">
        <v>121</v>
      </c>
    </row>
    <row r="24" spans="1:19" ht="42" customHeight="1">
      <c r="A24" s="45">
        <v>43061</v>
      </c>
      <c r="B24" s="13">
        <v>5</v>
      </c>
      <c r="C24" s="12">
        <v>7</v>
      </c>
      <c r="D24" s="4"/>
      <c r="E24" s="10">
        <v>0</v>
      </c>
      <c r="F24" s="39">
        <v>3</v>
      </c>
      <c r="G24" s="41" t="s">
        <v>58</v>
      </c>
      <c r="H24" s="15">
        <v>28</v>
      </c>
      <c r="I24" s="4" t="s">
        <v>61</v>
      </c>
      <c r="J24" s="5" t="s">
        <v>68</v>
      </c>
      <c r="K24" s="6"/>
      <c r="L24" s="1">
        <v>1011</v>
      </c>
      <c r="M24" s="7" t="s">
        <v>511</v>
      </c>
      <c r="N24" s="8"/>
      <c r="O24" s="8">
        <v>2.5</v>
      </c>
      <c r="P24" s="9">
        <v>3</v>
      </c>
      <c r="Q24" s="8">
        <v>86</v>
      </c>
      <c r="R24" s="8">
        <v>71</v>
      </c>
      <c r="S24" s="25"/>
    </row>
    <row r="25" spans="1:19" ht="42" customHeight="1">
      <c r="A25" s="45">
        <v>43062</v>
      </c>
      <c r="B25" s="13">
        <v>4</v>
      </c>
      <c r="C25" s="12">
        <v>12</v>
      </c>
      <c r="D25" s="4"/>
      <c r="E25" s="10">
        <v>0</v>
      </c>
      <c r="F25" s="39">
        <v>4</v>
      </c>
      <c r="G25" s="41" t="s">
        <v>66</v>
      </c>
      <c r="H25" s="15">
        <v>36</v>
      </c>
      <c r="I25" s="4" t="s">
        <v>59</v>
      </c>
      <c r="J25" s="5" t="s">
        <v>60</v>
      </c>
      <c r="K25" s="6"/>
      <c r="L25" s="1">
        <v>1008</v>
      </c>
      <c r="M25" s="7" t="s">
        <v>512</v>
      </c>
      <c r="N25" s="8"/>
      <c r="O25" s="8">
        <v>3.5</v>
      </c>
      <c r="P25" s="9">
        <v>3</v>
      </c>
      <c r="Q25" s="8">
        <v>65</v>
      </c>
      <c r="R25" s="8">
        <v>59</v>
      </c>
      <c r="S25" s="25"/>
    </row>
    <row r="26" spans="1:19" ht="42" customHeight="1">
      <c r="A26" s="45">
        <v>43063</v>
      </c>
      <c r="B26" s="13">
        <v>7</v>
      </c>
      <c r="C26" s="12">
        <v>13</v>
      </c>
      <c r="D26" s="4" t="s">
        <v>513</v>
      </c>
      <c r="E26" s="10">
        <v>0.4</v>
      </c>
      <c r="F26" s="39">
        <v>4</v>
      </c>
      <c r="G26" s="41" t="s">
        <v>66</v>
      </c>
      <c r="H26" s="15">
        <v>31</v>
      </c>
      <c r="I26" s="4" t="s">
        <v>60</v>
      </c>
      <c r="J26" s="5" t="s">
        <v>60</v>
      </c>
      <c r="K26" s="6"/>
      <c r="L26" s="1">
        <v>1011</v>
      </c>
      <c r="M26" s="7" t="s">
        <v>514</v>
      </c>
      <c r="N26" s="8"/>
      <c r="O26" s="8">
        <v>3</v>
      </c>
      <c r="P26" s="9">
        <v>5</v>
      </c>
      <c r="Q26" s="8">
        <v>74</v>
      </c>
      <c r="R26" s="8">
        <v>67</v>
      </c>
      <c r="S26" s="25"/>
    </row>
    <row r="27" spans="1:19" ht="42" customHeight="1">
      <c r="A27" s="45">
        <v>43064</v>
      </c>
      <c r="B27" s="13">
        <v>1</v>
      </c>
      <c r="C27" s="12">
        <v>7</v>
      </c>
      <c r="D27" s="4" t="s">
        <v>515</v>
      </c>
      <c r="E27" s="10">
        <v>14.5</v>
      </c>
      <c r="F27" s="39">
        <v>3</v>
      </c>
      <c r="G27" s="41" t="s">
        <v>58</v>
      </c>
      <c r="H27" s="15">
        <v>23</v>
      </c>
      <c r="I27" s="4" t="s">
        <v>61</v>
      </c>
      <c r="J27" s="5" t="s">
        <v>61</v>
      </c>
      <c r="K27" s="6"/>
      <c r="L27" s="1">
        <v>1004</v>
      </c>
      <c r="M27" s="7" t="s">
        <v>516</v>
      </c>
      <c r="N27" s="8"/>
      <c r="O27" s="8"/>
      <c r="P27" s="9">
        <v>1</v>
      </c>
      <c r="Q27" s="8">
        <v>96</v>
      </c>
      <c r="R27" s="8">
        <v>100</v>
      </c>
      <c r="S27" s="25" t="s">
        <v>121</v>
      </c>
    </row>
    <row r="28" spans="1:19" ht="42" customHeight="1">
      <c r="A28" s="45">
        <v>43065</v>
      </c>
      <c r="B28" s="13">
        <v>0</v>
      </c>
      <c r="C28" s="12">
        <v>3</v>
      </c>
      <c r="D28" s="4"/>
      <c r="E28" s="10">
        <v>0</v>
      </c>
      <c r="F28" s="39">
        <v>3</v>
      </c>
      <c r="G28" s="41" t="s">
        <v>58</v>
      </c>
      <c r="H28" s="15">
        <v>29</v>
      </c>
      <c r="I28" s="4" t="s">
        <v>60</v>
      </c>
      <c r="J28" s="5" t="s">
        <v>60</v>
      </c>
      <c r="K28" s="6"/>
      <c r="L28" s="1">
        <v>1020</v>
      </c>
      <c r="M28" s="7" t="s">
        <v>517</v>
      </c>
      <c r="N28" s="8"/>
      <c r="O28" s="8">
        <v>4</v>
      </c>
      <c r="P28" s="9">
        <v>-1</v>
      </c>
      <c r="Q28" s="8">
        <v>82</v>
      </c>
      <c r="R28" s="8">
        <v>65</v>
      </c>
      <c r="S28" s="25"/>
    </row>
    <row r="29" spans="1:19" ht="42" customHeight="1">
      <c r="A29" s="45">
        <v>43066</v>
      </c>
      <c r="B29" s="13">
        <v>0</v>
      </c>
      <c r="C29" s="12">
        <v>3</v>
      </c>
      <c r="D29" s="4" t="s">
        <v>518</v>
      </c>
      <c r="E29" s="10">
        <v>3.5</v>
      </c>
      <c r="F29" s="39">
        <v>4</v>
      </c>
      <c r="G29" s="41" t="s">
        <v>58</v>
      </c>
      <c r="H29" s="15">
        <v>34</v>
      </c>
      <c r="I29" s="4" t="s">
        <v>60</v>
      </c>
      <c r="J29" s="5" t="s">
        <v>60</v>
      </c>
      <c r="K29" s="6"/>
      <c r="L29" s="1">
        <v>1022</v>
      </c>
      <c r="M29" s="7" t="s">
        <v>519</v>
      </c>
      <c r="N29" s="8"/>
      <c r="O29" s="8">
        <v>4</v>
      </c>
      <c r="P29" s="9">
        <v>0</v>
      </c>
      <c r="Q29" s="8">
        <v>74</v>
      </c>
      <c r="R29" s="8">
        <v>64</v>
      </c>
      <c r="S29" s="25" t="s">
        <v>121</v>
      </c>
    </row>
    <row r="30" spans="1:19" ht="42" customHeight="1">
      <c r="A30" s="45">
        <v>43067</v>
      </c>
      <c r="B30" s="13">
        <v>0</v>
      </c>
      <c r="C30" s="12">
        <v>4</v>
      </c>
      <c r="D30" s="4"/>
      <c r="E30" s="10">
        <v>2</v>
      </c>
      <c r="F30" s="39">
        <v>4</v>
      </c>
      <c r="G30" s="41" t="s">
        <v>58</v>
      </c>
      <c r="H30" s="15">
        <v>33</v>
      </c>
      <c r="I30" s="4" t="s">
        <v>61</v>
      </c>
      <c r="J30" s="5" t="s">
        <v>61</v>
      </c>
      <c r="K30" s="6"/>
      <c r="L30" s="1">
        <v>1005</v>
      </c>
      <c r="M30" s="7" t="s">
        <v>389</v>
      </c>
      <c r="N30" s="8"/>
      <c r="O30" s="8"/>
      <c r="P30" s="9">
        <v>0</v>
      </c>
      <c r="Q30" s="8">
        <v>87</v>
      </c>
      <c r="R30" s="8">
        <v>98</v>
      </c>
      <c r="S30" s="25" t="s">
        <v>121</v>
      </c>
    </row>
    <row r="31" spans="1:19" ht="42" customHeight="1">
      <c r="A31" s="45">
        <v>43068</v>
      </c>
      <c r="B31" s="13">
        <v>-3</v>
      </c>
      <c r="C31" s="12">
        <v>3</v>
      </c>
      <c r="D31" s="4"/>
      <c r="E31" s="10">
        <v>0</v>
      </c>
      <c r="F31" s="39">
        <v>2</v>
      </c>
      <c r="G31" s="41" t="s">
        <v>66</v>
      </c>
      <c r="H31" s="15">
        <v>14</v>
      </c>
      <c r="I31" s="4" t="s">
        <v>60</v>
      </c>
      <c r="J31" s="5" t="s">
        <v>60</v>
      </c>
      <c r="K31" s="6"/>
      <c r="L31" s="1">
        <v>1008</v>
      </c>
      <c r="M31" s="7" t="s">
        <v>520</v>
      </c>
      <c r="N31" s="8"/>
      <c r="O31" s="8">
        <v>3.5</v>
      </c>
      <c r="P31" s="9">
        <v>-4</v>
      </c>
      <c r="Q31" s="8">
        <v>65</v>
      </c>
      <c r="R31" s="8">
        <v>62</v>
      </c>
      <c r="S31" s="25"/>
    </row>
    <row r="32" spans="1:19" ht="42" customHeight="1">
      <c r="A32" s="45">
        <v>43069</v>
      </c>
      <c r="B32" s="13">
        <v>-2</v>
      </c>
      <c r="C32" s="12">
        <v>2</v>
      </c>
      <c r="D32" s="4" t="s">
        <v>521</v>
      </c>
      <c r="E32" s="10">
        <v>0.6</v>
      </c>
      <c r="F32" s="39">
        <v>1</v>
      </c>
      <c r="G32" s="41" t="s">
        <v>58</v>
      </c>
      <c r="H32" s="15">
        <v>12</v>
      </c>
      <c r="I32" s="4" t="s">
        <v>61</v>
      </c>
      <c r="J32" s="5" t="s">
        <v>60</v>
      </c>
      <c r="K32" s="6"/>
      <c r="L32" s="1">
        <v>1002</v>
      </c>
      <c r="M32" s="7" t="s">
        <v>522</v>
      </c>
      <c r="N32" s="8"/>
      <c r="O32" s="8">
        <v>3</v>
      </c>
      <c r="P32" s="9">
        <v>-4</v>
      </c>
      <c r="Q32" s="8">
        <v>82</v>
      </c>
      <c r="R32" s="8">
        <v>68</v>
      </c>
      <c r="S32" s="25" t="s">
        <v>66</v>
      </c>
    </row>
    <row r="33" spans="1:19" ht="42" customHeight="1">
      <c r="A33" s="4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4</v>
      </c>
      <c r="E100" s="49" t="s">
        <v>31</v>
      </c>
      <c r="F100" s="49"/>
      <c r="G100" s="49"/>
      <c r="H100" s="49"/>
      <c r="I100" s="17">
        <f>SUM(E3:E33)</f>
        <v>106.6</v>
      </c>
      <c r="J100" s="49" t="s">
        <v>38</v>
      </c>
      <c r="K100" s="49"/>
      <c r="L100" s="18">
        <f>SUM(O3:O33)</f>
        <v>44</v>
      </c>
    </row>
    <row r="101" spans="1:12" ht="30" customHeight="1">
      <c r="A101" s="49" t="s">
        <v>27</v>
      </c>
      <c r="B101" s="49"/>
      <c r="C101" s="49"/>
      <c r="D101" s="16">
        <f>AVERAGE(B3:B33)</f>
        <v>1.7</v>
      </c>
      <c r="E101" s="49" t="s">
        <v>32</v>
      </c>
      <c r="F101" s="49"/>
      <c r="G101" s="49"/>
      <c r="H101" s="49"/>
      <c r="I101" s="17">
        <f>AVERAGE(E3:E33)</f>
        <v>3.5533333333333332</v>
      </c>
      <c r="J101" s="49" t="s">
        <v>39</v>
      </c>
      <c r="K101" s="49"/>
      <c r="L101" s="18">
        <f>COUNTIF(R3:R33,"&lt;31")</f>
        <v>0</v>
      </c>
    </row>
    <row r="102" spans="1:12" ht="30" customHeight="1">
      <c r="A102" s="49" t="s">
        <v>28</v>
      </c>
      <c r="B102" s="49"/>
      <c r="C102" s="49"/>
      <c r="D102" s="16">
        <f>AVERAGE(C3:C33)</f>
        <v>6.3</v>
      </c>
      <c r="E102" s="49" t="s">
        <v>33</v>
      </c>
      <c r="F102" s="49"/>
      <c r="G102" s="49"/>
      <c r="H102" s="49"/>
      <c r="I102" s="17">
        <f>MAX(E3:E33)</f>
        <v>21.1</v>
      </c>
      <c r="J102" s="49" t="s">
        <v>41</v>
      </c>
      <c r="K102" s="49"/>
      <c r="L102" s="18">
        <f>COUNTIF(C3:C33,"&gt;19")</f>
        <v>0</v>
      </c>
    </row>
    <row r="103" spans="1:12" ht="30" customHeight="1">
      <c r="A103" s="49" t="s">
        <v>23</v>
      </c>
      <c r="B103" s="49"/>
      <c r="C103" s="49"/>
      <c r="D103" s="18">
        <f>MAX(B3:B33,C3:C33)</f>
        <v>13</v>
      </c>
      <c r="E103" s="49" t="s">
        <v>34</v>
      </c>
      <c r="F103" s="49"/>
      <c r="G103" s="49"/>
      <c r="H103" s="49"/>
      <c r="I103" s="18">
        <f>COUNTA(S3:S33)</f>
        <v>20</v>
      </c>
      <c r="J103" s="49" t="s">
        <v>37</v>
      </c>
      <c r="K103" s="49"/>
      <c r="L103" s="18">
        <f>COUNTA(N3:N33)</f>
        <v>1</v>
      </c>
    </row>
    <row r="104" spans="1:12" ht="30" customHeight="1">
      <c r="A104" s="49" t="s">
        <v>24</v>
      </c>
      <c r="B104" s="49"/>
      <c r="C104" s="49"/>
      <c r="D104" s="18">
        <f>MIN(B3:B33,C3:C33)</f>
        <v>-3</v>
      </c>
      <c r="E104" s="49" t="s">
        <v>35</v>
      </c>
      <c r="F104" s="49"/>
      <c r="G104" s="49"/>
      <c r="H104" s="49"/>
      <c r="I104" s="18">
        <f>COUNTIF(S3:S33,"R")</f>
        <v>16</v>
      </c>
      <c r="J104" s="49" t="s">
        <v>47</v>
      </c>
      <c r="K104" s="49"/>
      <c r="L104" s="43">
        <f>AVERAGE(F3:F33)</f>
        <v>2.933333333333333</v>
      </c>
    </row>
    <row r="105" spans="1:12" ht="30" customHeight="1">
      <c r="A105" s="49" t="s">
        <v>26</v>
      </c>
      <c r="B105" s="49"/>
      <c r="C105" s="49"/>
      <c r="D105" s="18">
        <f>MAX(B3:B33)</f>
        <v>7</v>
      </c>
      <c r="E105" s="49" t="s">
        <v>36</v>
      </c>
      <c r="F105" s="49"/>
      <c r="G105" s="49"/>
      <c r="H105" s="49"/>
      <c r="I105" s="18">
        <f>COUNTIF(S3:S33,"S")</f>
        <v>4</v>
      </c>
      <c r="J105" s="49" t="s">
        <v>48</v>
      </c>
      <c r="K105" s="49"/>
      <c r="L105" s="43">
        <f>AVERAGE(H3:H33)</f>
        <v>24.9</v>
      </c>
    </row>
    <row r="106" spans="1:12" ht="30" customHeight="1">
      <c r="A106" s="49" t="s">
        <v>25</v>
      </c>
      <c r="B106" s="49"/>
      <c r="C106" s="49"/>
      <c r="D106" s="18">
        <f>MIN(C3:C33)</f>
        <v>2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>
        <v>3</v>
      </c>
    </row>
    <row r="107" spans="1:12" ht="30" customHeight="1">
      <c r="A107" s="49" t="s">
        <v>29</v>
      </c>
      <c r="B107" s="49"/>
      <c r="C107" s="49"/>
      <c r="D107" s="18">
        <f>COUNTIF(B3:B33,"&lt;1")</f>
        <v>13</v>
      </c>
      <c r="E107" s="49" t="s">
        <v>43</v>
      </c>
      <c r="F107" s="49"/>
      <c r="G107" s="49"/>
      <c r="H107" s="49"/>
      <c r="I107" s="17">
        <f>MAX(H3:H33)</f>
        <v>41</v>
      </c>
      <c r="J107" s="49" t="s">
        <v>50</v>
      </c>
      <c r="K107" s="49"/>
      <c r="L107" s="19">
        <v>86.1</v>
      </c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1027</v>
      </c>
      <c r="J108" s="49" t="s">
        <v>51</v>
      </c>
      <c r="K108" s="49"/>
      <c r="L108" s="19">
        <v>20.5</v>
      </c>
    </row>
    <row r="109" spans="1:12" ht="30" customHeight="1">
      <c r="A109" s="49" t="s">
        <v>40</v>
      </c>
      <c r="B109" s="49"/>
      <c r="C109" s="49"/>
      <c r="D109" s="18">
        <f>MIN(P3:P33)</f>
        <v>-4</v>
      </c>
      <c r="E109" s="49" t="s">
        <v>45</v>
      </c>
      <c r="F109" s="49"/>
      <c r="G109" s="49"/>
      <c r="H109" s="49"/>
      <c r="I109" s="18">
        <f>MIN(L3:L33)</f>
        <v>995</v>
      </c>
      <c r="J109" s="49"/>
      <c r="K109" s="49"/>
      <c r="L109" s="19"/>
    </row>
  </sheetData>
  <sheetProtection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6:C106"/>
    <mergeCell ref="A107:C107"/>
    <mergeCell ref="A108:C108"/>
    <mergeCell ref="A101:C101"/>
    <mergeCell ref="A102:C102"/>
    <mergeCell ref="A103:C103"/>
    <mergeCell ref="A104:C104"/>
    <mergeCell ref="O1:O2"/>
    <mergeCell ref="D1:E1"/>
    <mergeCell ref="A100:C100"/>
    <mergeCell ref="J100:K100"/>
    <mergeCell ref="F1:H1"/>
    <mergeCell ref="N1:N2"/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523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43070</v>
      </c>
      <c r="B3" s="13">
        <v>-6</v>
      </c>
      <c r="C3" s="12">
        <v>1</v>
      </c>
      <c r="D3" s="4" t="s">
        <v>524</v>
      </c>
      <c r="E3" s="10">
        <v>0.6</v>
      </c>
      <c r="F3" s="39">
        <v>2</v>
      </c>
      <c r="G3" s="41" t="s">
        <v>57</v>
      </c>
      <c r="H3" s="15">
        <v>16</v>
      </c>
      <c r="I3" s="4" t="s">
        <v>60</v>
      </c>
      <c r="J3" s="5" t="s">
        <v>68</v>
      </c>
      <c r="K3" s="6"/>
      <c r="L3" s="1">
        <v>1015</v>
      </c>
      <c r="M3" s="7" t="s">
        <v>525</v>
      </c>
      <c r="N3" s="8"/>
      <c r="O3" s="8">
        <v>2.5</v>
      </c>
      <c r="P3" s="9">
        <v>-7</v>
      </c>
      <c r="Q3" s="8">
        <v>91</v>
      </c>
      <c r="R3" s="20">
        <v>81</v>
      </c>
      <c r="S3" s="24" t="s">
        <v>66</v>
      </c>
    </row>
    <row r="4" spans="1:19" ht="42" customHeight="1">
      <c r="A4" s="45">
        <v>43071</v>
      </c>
      <c r="B4" s="13">
        <v>-3</v>
      </c>
      <c r="C4" s="12">
        <v>1</v>
      </c>
      <c r="D4" s="4"/>
      <c r="E4" s="10">
        <v>0</v>
      </c>
      <c r="F4" s="39">
        <v>1</v>
      </c>
      <c r="G4" s="41" t="s">
        <v>67</v>
      </c>
      <c r="H4" s="15">
        <v>10</v>
      </c>
      <c r="I4" s="4" t="s">
        <v>61</v>
      </c>
      <c r="J4" s="5" t="s">
        <v>68</v>
      </c>
      <c r="K4" s="6"/>
      <c r="L4" s="1">
        <v>1025</v>
      </c>
      <c r="M4" s="7" t="s">
        <v>526</v>
      </c>
      <c r="N4" s="8"/>
      <c r="O4" s="8">
        <v>2</v>
      </c>
      <c r="P4" s="9">
        <v>-3</v>
      </c>
      <c r="Q4" s="8">
        <v>86</v>
      </c>
      <c r="R4" s="8">
        <v>83</v>
      </c>
      <c r="S4" s="25"/>
    </row>
    <row r="5" spans="1:19" ht="42" customHeight="1">
      <c r="A5" s="45">
        <v>43072</v>
      </c>
      <c r="B5" s="13">
        <v>-5</v>
      </c>
      <c r="C5" s="12">
        <v>-1</v>
      </c>
      <c r="D5" s="4" t="s">
        <v>529</v>
      </c>
      <c r="E5" s="10">
        <v>0.3</v>
      </c>
      <c r="F5" s="39">
        <v>3</v>
      </c>
      <c r="G5" s="41" t="s">
        <v>58</v>
      </c>
      <c r="H5" s="15">
        <v>28</v>
      </c>
      <c r="I5" s="4" t="s">
        <v>60</v>
      </c>
      <c r="J5" s="5" t="s">
        <v>60</v>
      </c>
      <c r="K5" s="6"/>
      <c r="L5" s="1">
        <v>1020</v>
      </c>
      <c r="M5" s="7" t="s">
        <v>530</v>
      </c>
      <c r="N5" s="8"/>
      <c r="O5" s="8">
        <v>4</v>
      </c>
      <c r="P5" s="9">
        <v>-7</v>
      </c>
      <c r="Q5" s="8">
        <v>81</v>
      </c>
      <c r="R5" s="8">
        <v>43</v>
      </c>
      <c r="S5" s="25"/>
    </row>
    <row r="6" spans="1:19" ht="42" customHeight="1">
      <c r="A6" s="45">
        <v>43073</v>
      </c>
      <c r="B6" s="13">
        <v>-1</v>
      </c>
      <c r="C6" s="12">
        <v>1</v>
      </c>
      <c r="D6" s="4" t="s">
        <v>527</v>
      </c>
      <c r="E6" s="10">
        <v>8</v>
      </c>
      <c r="F6" s="39">
        <v>3</v>
      </c>
      <c r="G6" s="41" t="s">
        <v>57</v>
      </c>
      <c r="H6" s="15">
        <v>27</v>
      </c>
      <c r="I6" s="4" t="s">
        <v>61</v>
      </c>
      <c r="J6" s="5" t="s">
        <v>61</v>
      </c>
      <c r="K6" s="6"/>
      <c r="L6" s="1">
        <v>1023</v>
      </c>
      <c r="M6" s="7" t="s">
        <v>528</v>
      </c>
      <c r="N6" s="8"/>
      <c r="O6" s="8"/>
      <c r="P6" s="9">
        <v>-2</v>
      </c>
      <c r="Q6" s="8">
        <v>98</v>
      </c>
      <c r="R6" s="8">
        <v>98</v>
      </c>
      <c r="S6" s="25" t="s">
        <v>66</v>
      </c>
    </row>
    <row r="7" spans="1:19" ht="42" customHeight="1">
      <c r="A7" s="45">
        <v>43074</v>
      </c>
      <c r="B7" s="13">
        <v>1</v>
      </c>
      <c r="C7" s="12">
        <v>2</v>
      </c>
      <c r="D7" s="4" t="s">
        <v>531</v>
      </c>
      <c r="E7" s="10">
        <v>17.5</v>
      </c>
      <c r="F7" s="39">
        <v>4</v>
      </c>
      <c r="G7" s="41" t="s">
        <v>57</v>
      </c>
      <c r="H7" s="15">
        <v>32</v>
      </c>
      <c r="I7" s="4" t="s">
        <v>61</v>
      </c>
      <c r="J7" s="5" t="s">
        <v>61</v>
      </c>
      <c r="K7" s="6"/>
      <c r="L7" s="1">
        <v>1030</v>
      </c>
      <c r="M7" s="7" t="s">
        <v>532</v>
      </c>
      <c r="N7" s="8"/>
      <c r="O7" s="8"/>
      <c r="P7" s="9">
        <v>1</v>
      </c>
      <c r="Q7" s="8">
        <v>96</v>
      </c>
      <c r="R7" s="8">
        <v>100</v>
      </c>
      <c r="S7" s="25" t="s">
        <v>121</v>
      </c>
    </row>
    <row r="8" spans="1:19" ht="42" customHeight="1">
      <c r="A8" s="45">
        <v>43075</v>
      </c>
      <c r="B8" s="13">
        <v>2</v>
      </c>
      <c r="C8" s="12">
        <v>3</v>
      </c>
      <c r="D8" s="4"/>
      <c r="E8" s="10">
        <v>0</v>
      </c>
      <c r="F8" s="39">
        <v>4</v>
      </c>
      <c r="G8" s="41" t="s">
        <v>58</v>
      </c>
      <c r="H8" s="15">
        <v>31</v>
      </c>
      <c r="I8" s="4" t="s">
        <v>61</v>
      </c>
      <c r="J8" s="5" t="s">
        <v>61</v>
      </c>
      <c r="K8" s="6"/>
      <c r="L8" s="1">
        <v>1029</v>
      </c>
      <c r="M8" s="7" t="s">
        <v>533</v>
      </c>
      <c r="N8" s="8"/>
      <c r="O8" s="8"/>
      <c r="P8" s="9">
        <v>1</v>
      </c>
      <c r="Q8" s="8">
        <v>90</v>
      </c>
      <c r="R8" s="8">
        <v>100</v>
      </c>
      <c r="S8" s="25"/>
    </row>
    <row r="9" spans="1:19" ht="42" customHeight="1">
      <c r="A9" s="45">
        <v>43076</v>
      </c>
      <c r="B9" s="13">
        <v>-1</v>
      </c>
      <c r="C9" s="12">
        <v>7</v>
      </c>
      <c r="D9" s="4"/>
      <c r="E9" s="10">
        <v>0</v>
      </c>
      <c r="F9" s="39">
        <v>3</v>
      </c>
      <c r="G9" s="41" t="s">
        <v>76</v>
      </c>
      <c r="H9" s="15">
        <v>29</v>
      </c>
      <c r="I9" s="4" t="s">
        <v>60</v>
      </c>
      <c r="J9" s="5" t="s">
        <v>62</v>
      </c>
      <c r="K9" s="6"/>
      <c r="L9" s="1">
        <v>1013</v>
      </c>
      <c r="M9" s="7" t="s">
        <v>534</v>
      </c>
      <c r="N9" s="8"/>
      <c r="O9" s="8">
        <v>7.5</v>
      </c>
      <c r="P9" s="9">
        <v>-2</v>
      </c>
      <c r="Q9" s="8">
        <v>62</v>
      </c>
      <c r="R9" s="8">
        <v>9</v>
      </c>
      <c r="S9" s="25"/>
    </row>
    <row r="10" spans="1:19" ht="42" customHeight="1">
      <c r="A10" s="45">
        <v>43077</v>
      </c>
      <c r="B10" s="13">
        <v>-1</v>
      </c>
      <c r="C10" s="12">
        <v>5</v>
      </c>
      <c r="D10" s="4" t="s">
        <v>535</v>
      </c>
      <c r="E10" s="10">
        <v>3.8</v>
      </c>
      <c r="F10" s="39">
        <v>4</v>
      </c>
      <c r="G10" s="41" t="s">
        <v>57</v>
      </c>
      <c r="H10" s="15">
        <v>41</v>
      </c>
      <c r="I10" s="4" t="s">
        <v>60</v>
      </c>
      <c r="J10" s="5" t="s">
        <v>68</v>
      </c>
      <c r="K10" s="6"/>
      <c r="L10" s="1">
        <v>1004</v>
      </c>
      <c r="M10" s="7" t="s">
        <v>536</v>
      </c>
      <c r="N10" s="8"/>
      <c r="O10" s="8">
        <v>2</v>
      </c>
      <c r="P10" s="9">
        <v>-3</v>
      </c>
      <c r="Q10" s="8">
        <v>79</v>
      </c>
      <c r="R10" s="8">
        <v>81</v>
      </c>
      <c r="S10" s="25" t="s">
        <v>66</v>
      </c>
    </row>
    <row r="11" spans="1:19" ht="42" customHeight="1">
      <c r="A11" s="45">
        <v>43078</v>
      </c>
      <c r="B11" s="13">
        <v>-3</v>
      </c>
      <c r="C11" s="12">
        <v>-1</v>
      </c>
      <c r="D11" s="4" t="s">
        <v>537</v>
      </c>
      <c r="E11" s="10">
        <v>2.2</v>
      </c>
      <c r="F11" s="39">
        <v>4</v>
      </c>
      <c r="G11" s="41" t="s">
        <v>58</v>
      </c>
      <c r="H11" s="15">
        <v>32</v>
      </c>
      <c r="I11" s="4" t="s">
        <v>60</v>
      </c>
      <c r="J11" s="5" t="s">
        <v>68</v>
      </c>
      <c r="K11" s="6"/>
      <c r="L11" s="1">
        <v>1010</v>
      </c>
      <c r="M11" s="7" t="s">
        <v>538</v>
      </c>
      <c r="N11" s="8"/>
      <c r="O11" s="8">
        <v>1.5</v>
      </c>
      <c r="P11" s="9">
        <v>-5</v>
      </c>
      <c r="Q11" s="8">
        <v>84</v>
      </c>
      <c r="R11" s="8">
        <v>85</v>
      </c>
      <c r="S11" s="25" t="s">
        <v>66</v>
      </c>
    </row>
    <row r="12" spans="1:19" ht="42" customHeight="1">
      <c r="A12" s="45">
        <v>43079</v>
      </c>
      <c r="B12" s="13">
        <v>-4</v>
      </c>
      <c r="C12" s="12">
        <v>4</v>
      </c>
      <c r="D12" s="4" t="s">
        <v>539</v>
      </c>
      <c r="E12" s="10">
        <v>2.1</v>
      </c>
      <c r="F12" s="39">
        <v>6</v>
      </c>
      <c r="G12" s="41" t="s">
        <v>66</v>
      </c>
      <c r="H12" s="15">
        <v>56</v>
      </c>
      <c r="I12" s="4" t="s">
        <v>60</v>
      </c>
      <c r="J12" s="5" t="s">
        <v>60</v>
      </c>
      <c r="K12" s="6"/>
      <c r="L12" s="1">
        <v>985</v>
      </c>
      <c r="M12" s="7" t="s">
        <v>540</v>
      </c>
      <c r="N12" s="8"/>
      <c r="O12" s="8">
        <v>3</v>
      </c>
      <c r="P12" s="9">
        <v>-5</v>
      </c>
      <c r="Q12" s="8">
        <v>81</v>
      </c>
      <c r="R12" s="8">
        <v>68</v>
      </c>
      <c r="S12" s="25" t="s">
        <v>66</v>
      </c>
    </row>
    <row r="13" spans="1:19" ht="42" customHeight="1">
      <c r="A13" s="45">
        <v>43080</v>
      </c>
      <c r="B13" s="13">
        <v>3</v>
      </c>
      <c r="C13" s="12">
        <v>6</v>
      </c>
      <c r="D13" s="4" t="s">
        <v>542</v>
      </c>
      <c r="E13" s="10">
        <v>1.7</v>
      </c>
      <c r="F13" s="39">
        <v>4</v>
      </c>
      <c r="G13" s="41" t="s">
        <v>66</v>
      </c>
      <c r="H13" s="15">
        <v>38</v>
      </c>
      <c r="I13" s="4" t="s">
        <v>60</v>
      </c>
      <c r="J13" s="5" t="s">
        <v>61</v>
      </c>
      <c r="K13" s="6"/>
      <c r="L13" s="1">
        <v>983</v>
      </c>
      <c r="M13" s="7" t="s">
        <v>541</v>
      </c>
      <c r="N13" s="8"/>
      <c r="O13" s="8"/>
      <c r="P13" s="9">
        <v>2</v>
      </c>
      <c r="Q13" s="8">
        <v>88</v>
      </c>
      <c r="R13" s="8">
        <v>95</v>
      </c>
      <c r="S13" s="25" t="s">
        <v>121</v>
      </c>
    </row>
    <row r="14" spans="1:19" ht="42" customHeight="1">
      <c r="A14" s="45">
        <v>43081</v>
      </c>
      <c r="B14" s="13">
        <v>-1</v>
      </c>
      <c r="C14" s="12">
        <v>6</v>
      </c>
      <c r="D14" s="4"/>
      <c r="E14" s="10">
        <v>0</v>
      </c>
      <c r="F14" s="39">
        <v>5</v>
      </c>
      <c r="G14" s="41" t="s">
        <v>58</v>
      </c>
      <c r="H14" s="15">
        <v>44</v>
      </c>
      <c r="I14" s="4" t="s">
        <v>61</v>
      </c>
      <c r="J14" s="5" t="s">
        <v>68</v>
      </c>
      <c r="K14" s="6"/>
      <c r="L14" s="1">
        <v>1005</v>
      </c>
      <c r="M14" s="7" t="s">
        <v>543</v>
      </c>
      <c r="N14" s="8"/>
      <c r="O14" s="8">
        <v>1.5</v>
      </c>
      <c r="P14" s="9">
        <v>-2</v>
      </c>
      <c r="Q14" s="8">
        <v>82</v>
      </c>
      <c r="R14" s="8">
        <v>86</v>
      </c>
      <c r="S14" s="25"/>
    </row>
    <row r="15" spans="1:19" ht="42" customHeight="1">
      <c r="A15" s="45">
        <v>43082</v>
      </c>
      <c r="B15" s="13">
        <v>-2</v>
      </c>
      <c r="C15" s="12">
        <v>3</v>
      </c>
      <c r="D15" s="4" t="s">
        <v>544</v>
      </c>
      <c r="E15" s="10">
        <v>2.1</v>
      </c>
      <c r="F15" s="39">
        <v>6</v>
      </c>
      <c r="G15" s="41" t="s">
        <v>66</v>
      </c>
      <c r="H15" s="15">
        <v>54</v>
      </c>
      <c r="I15" s="4" t="s">
        <v>60</v>
      </c>
      <c r="J15" s="5" t="s">
        <v>60</v>
      </c>
      <c r="K15" s="6"/>
      <c r="L15" s="1">
        <v>1016</v>
      </c>
      <c r="M15" s="7" t="s">
        <v>545</v>
      </c>
      <c r="N15" s="8"/>
      <c r="O15" s="8">
        <v>4</v>
      </c>
      <c r="P15" s="9">
        <v>-3</v>
      </c>
      <c r="Q15" s="8">
        <v>78</v>
      </c>
      <c r="R15" s="8">
        <v>45</v>
      </c>
      <c r="S15" s="25" t="s">
        <v>66</v>
      </c>
    </row>
    <row r="16" spans="1:19" ht="42" customHeight="1">
      <c r="A16" s="45">
        <v>43083</v>
      </c>
      <c r="B16" s="13">
        <v>0</v>
      </c>
      <c r="C16" s="12">
        <v>3</v>
      </c>
      <c r="D16" s="4" t="s">
        <v>362</v>
      </c>
      <c r="E16" s="10">
        <v>0.3</v>
      </c>
      <c r="F16" s="39">
        <v>6</v>
      </c>
      <c r="G16" s="41" t="s">
        <v>66</v>
      </c>
      <c r="H16" s="15">
        <v>58</v>
      </c>
      <c r="I16" s="4" t="s">
        <v>61</v>
      </c>
      <c r="J16" s="5" t="s">
        <v>68</v>
      </c>
      <c r="K16" s="6"/>
      <c r="L16" s="1">
        <v>990</v>
      </c>
      <c r="M16" s="7" t="s">
        <v>546</v>
      </c>
      <c r="N16" s="8"/>
      <c r="O16" s="8">
        <v>1</v>
      </c>
      <c r="P16" s="9">
        <v>-1</v>
      </c>
      <c r="Q16" s="8">
        <v>78</v>
      </c>
      <c r="R16" s="8">
        <v>85</v>
      </c>
      <c r="S16" s="25" t="s">
        <v>121</v>
      </c>
    </row>
    <row r="17" spans="1:19" ht="42" customHeight="1">
      <c r="A17" s="45">
        <v>43084</v>
      </c>
      <c r="B17" s="13">
        <v>-2</v>
      </c>
      <c r="C17" s="12">
        <v>2</v>
      </c>
      <c r="D17" s="4" t="s">
        <v>547</v>
      </c>
      <c r="E17" s="10">
        <v>4.5</v>
      </c>
      <c r="F17" s="39">
        <v>3</v>
      </c>
      <c r="G17" s="41" t="s">
        <v>58</v>
      </c>
      <c r="H17" s="15">
        <v>21</v>
      </c>
      <c r="I17" s="4" t="s">
        <v>61</v>
      </c>
      <c r="J17" s="5" t="s">
        <v>68</v>
      </c>
      <c r="K17" s="6"/>
      <c r="L17" s="1">
        <v>992</v>
      </c>
      <c r="M17" s="7" t="s">
        <v>549</v>
      </c>
      <c r="N17" s="8"/>
      <c r="O17" s="8">
        <v>1</v>
      </c>
      <c r="P17" s="9">
        <v>-3</v>
      </c>
      <c r="Q17" s="8">
        <v>91</v>
      </c>
      <c r="R17" s="8">
        <v>82</v>
      </c>
      <c r="S17" s="25" t="s">
        <v>66</v>
      </c>
    </row>
    <row r="18" spans="1:19" ht="42" customHeight="1">
      <c r="A18" s="45">
        <v>43085</v>
      </c>
      <c r="B18" s="13">
        <v>-3</v>
      </c>
      <c r="C18" s="12">
        <v>1</v>
      </c>
      <c r="D18" s="4" t="s">
        <v>548</v>
      </c>
      <c r="E18" s="10">
        <v>0.5</v>
      </c>
      <c r="F18" s="39">
        <v>2</v>
      </c>
      <c r="G18" s="41" t="s">
        <v>58</v>
      </c>
      <c r="H18" s="15">
        <v>17</v>
      </c>
      <c r="I18" s="4" t="s">
        <v>61</v>
      </c>
      <c r="J18" s="5" t="s">
        <v>61</v>
      </c>
      <c r="K18" s="6"/>
      <c r="L18" s="1">
        <v>1008</v>
      </c>
      <c r="M18" s="7" t="s">
        <v>550</v>
      </c>
      <c r="N18" s="8"/>
      <c r="O18" s="8"/>
      <c r="P18" s="9">
        <v>-4</v>
      </c>
      <c r="Q18" s="8">
        <v>96</v>
      </c>
      <c r="R18" s="8">
        <v>100</v>
      </c>
      <c r="S18" s="25" t="s">
        <v>66</v>
      </c>
    </row>
    <row r="19" spans="1:19" ht="42" customHeight="1">
      <c r="A19" s="45">
        <v>43086</v>
      </c>
      <c r="B19" s="13">
        <v>-2</v>
      </c>
      <c r="C19" s="12">
        <v>0</v>
      </c>
      <c r="D19" s="4" t="s">
        <v>551</v>
      </c>
      <c r="E19" s="10">
        <v>3.2</v>
      </c>
      <c r="F19" s="39">
        <v>4</v>
      </c>
      <c r="G19" s="41" t="s">
        <v>58</v>
      </c>
      <c r="H19" s="15">
        <v>31</v>
      </c>
      <c r="I19" s="4" t="s">
        <v>61</v>
      </c>
      <c r="J19" s="5" t="s">
        <v>61</v>
      </c>
      <c r="K19" s="6"/>
      <c r="L19" s="1">
        <v>1010</v>
      </c>
      <c r="M19" s="7" t="s">
        <v>552</v>
      </c>
      <c r="N19" s="8"/>
      <c r="O19" s="8"/>
      <c r="P19" s="9">
        <v>-3</v>
      </c>
      <c r="Q19" s="8">
        <v>94</v>
      </c>
      <c r="R19" s="8">
        <v>98</v>
      </c>
      <c r="S19" s="25" t="s">
        <v>66</v>
      </c>
    </row>
    <row r="20" spans="1:19" ht="42" customHeight="1">
      <c r="A20" s="45">
        <v>43087</v>
      </c>
      <c r="B20" s="13">
        <v>-10</v>
      </c>
      <c r="C20" s="12">
        <v>0</v>
      </c>
      <c r="D20" s="4"/>
      <c r="E20" s="10">
        <v>0</v>
      </c>
      <c r="F20" s="39">
        <v>2</v>
      </c>
      <c r="G20" s="41" t="s">
        <v>66</v>
      </c>
      <c r="H20" s="15">
        <v>12</v>
      </c>
      <c r="I20" s="4" t="s">
        <v>60</v>
      </c>
      <c r="J20" s="5" t="s">
        <v>107</v>
      </c>
      <c r="K20" s="6"/>
      <c r="L20" s="1">
        <v>1024</v>
      </c>
      <c r="M20" s="7" t="s">
        <v>553</v>
      </c>
      <c r="N20" s="8"/>
      <c r="O20" s="8">
        <v>6.5</v>
      </c>
      <c r="P20" s="9">
        <v>-11</v>
      </c>
      <c r="Q20" s="8">
        <v>70</v>
      </c>
      <c r="R20" s="8">
        <v>25</v>
      </c>
      <c r="S20" s="25"/>
    </row>
    <row r="21" spans="1:19" ht="42" customHeight="1">
      <c r="A21" s="45">
        <v>43088</v>
      </c>
      <c r="B21" s="13">
        <v>-3</v>
      </c>
      <c r="C21" s="12">
        <v>0</v>
      </c>
      <c r="D21" s="4" t="s">
        <v>555</v>
      </c>
      <c r="E21" s="10">
        <v>1.2</v>
      </c>
      <c r="F21" s="39">
        <v>2</v>
      </c>
      <c r="G21" s="41" t="s">
        <v>58</v>
      </c>
      <c r="H21" s="15">
        <v>18</v>
      </c>
      <c r="I21" s="4" t="s">
        <v>61</v>
      </c>
      <c r="J21" s="5" t="s">
        <v>61</v>
      </c>
      <c r="K21" s="6"/>
      <c r="L21" s="1">
        <v>1031</v>
      </c>
      <c r="M21" s="7" t="s">
        <v>554</v>
      </c>
      <c r="N21" s="8"/>
      <c r="O21" s="8"/>
      <c r="P21" s="9">
        <v>-5</v>
      </c>
      <c r="Q21" s="8">
        <v>96</v>
      </c>
      <c r="R21" s="8">
        <v>99</v>
      </c>
      <c r="S21" s="25" t="s">
        <v>66</v>
      </c>
    </row>
    <row r="22" spans="1:19" ht="42" customHeight="1">
      <c r="A22" s="45">
        <v>43089</v>
      </c>
      <c r="B22" s="13">
        <v>-1</v>
      </c>
      <c r="C22" s="12">
        <v>1</v>
      </c>
      <c r="D22" s="4"/>
      <c r="E22" s="10">
        <v>0</v>
      </c>
      <c r="F22" s="39">
        <v>1</v>
      </c>
      <c r="G22" s="41" t="s">
        <v>66</v>
      </c>
      <c r="H22" s="15">
        <v>10</v>
      </c>
      <c r="I22" s="4" t="s">
        <v>61</v>
      </c>
      <c r="J22" s="5" t="s">
        <v>61</v>
      </c>
      <c r="K22" s="6"/>
      <c r="L22" s="1">
        <v>1033</v>
      </c>
      <c r="M22" s="7" t="s">
        <v>557</v>
      </c>
      <c r="N22" s="8"/>
      <c r="O22" s="8"/>
      <c r="P22" s="9">
        <v>-1</v>
      </c>
      <c r="Q22" s="8">
        <v>97</v>
      </c>
      <c r="R22" s="8">
        <v>98</v>
      </c>
      <c r="S22" s="25"/>
    </row>
    <row r="23" spans="1:19" ht="42" customHeight="1">
      <c r="A23" s="45">
        <v>43090</v>
      </c>
      <c r="B23" s="13">
        <v>1</v>
      </c>
      <c r="C23" s="12">
        <v>4</v>
      </c>
      <c r="D23" s="4" t="s">
        <v>556</v>
      </c>
      <c r="E23" s="10">
        <v>8.5</v>
      </c>
      <c r="F23" s="39">
        <v>2</v>
      </c>
      <c r="G23" s="41" t="s">
        <v>57</v>
      </c>
      <c r="H23" s="15">
        <v>18</v>
      </c>
      <c r="I23" s="4" t="s">
        <v>61</v>
      </c>
      <c r="J23" s="5" t="s">
        <v>558</v>
      </c>
      <c r="K23" s="6"/>
      <c r="L23" s="1">
        <v>1030</v>
      </c>
      <c r="M23" s="7" t="s">
        <v>559</v>
      </c>
      <c r="N23" s="8"/>
      <c r="O23" s="8"/>
      <c r="P23" s="9">
        <v>1</v>
      </c>
      <c r="Q23" s="8">
        <v>99</v>
      </c>
      <c r="R23" s="8">
        <v>100</v>
      </c>
      <c r="S23" s="25" t="s">
        <v>121</v>
      </c>
    </row>
    <row r="24" spans="1:19" ht="42" customHeight="1">
      <c r="A24" s="45">
        <v>43091</v>
      </c>
      <c r="B24" s="13">
        <v>1</v>
      </c>
      <c r="C24" s="12">
        <v>4</v>
      </c>
      <c r="D24" s="4" t="s">
        <v>362</v>
      </c>
      <c r="E24" s="10">
        <v>0.3</v>
      </c>
      <c r="F24" s="39">
        <v>3</v>
      </c>
      <c r="G24" s="41" t="s">
        <v>72</v>
      </c>
      <c r="H24" s="15">
        <v>22</v>
      </c>
      <c r="I24" s="4" t="s">
        <v>61</v>
      </c>
      <c r="J24" s="5" t="s">
        <v>61</v>
      </c>
      <c r="K24" s="6"/>
      <c r="L24" s="1">
        <v>1033</v>
      </c>
      <c r="M24" s="7" t="s">
        <v>560</v>
      </c>
      <c r="N24" s="8"/>
      <c r="O24" s="8"/>
      <c r="P24" s="9">
        <v>1</v>
      </c>
      <c r="Q24" s="8">
        <v>98</v>
      </c>
      <c r="R24" s="8">
        <v>100</v>
      </c>
      <c r="S24" s="25"/>
    </row>
    <row r="25" spans="1:19" ht="42" customHeight="1">
      <c r="A25" s="45">
        <v>43092</v>
      </c>
      <c r="B25" s="13">
        <v>1</v>
      </c>
      <c r="C25" s="12">
        <v>6</v>
      </c>
      <c r="D25" s="4"/>
      <c r="E25" s="10">
        <v>0</v>
      </c>
      <c r="F25" s="39">
        <v>4</v>
      </c>
      <c r="G25" s="41" t="s">
        <v>58</v>
      </c>
      <c r="H25" s="15">
        <v>38</v>
      </c>
      <c r="I25" s="4" t="s">
        <v>61</v>
      </c>
      <c r="J25" s="5" t="s">
        <v>61</v>
      </c>
      <c r="K25" s="6"/>
      <c r="L25" s="1">
        <v>1026</v>
      </c>
      <c r="M25" s="7" t="s">
        <v>561</v>
      </c>
      <c r="N25" s="8"/>
      <c r="O25" s="8"/>
      <c r="P25" s="9">
        <v>1</v>
      </c>
      <c r="Q25" s="8">
        <v>92</v>
      </c>
      <c r="R25" s="8">
        <v>100</v>
      </c>
      <c r="S25" s="25"/>
    </row>
    <row r="26" spans="1:19" ht="42" customHeight="1">
      <c r="A26" s="45">
        <v>43093</v>
      </c>
      <c r="B26" s="13">
        <v>5</v>
      </c>
      <c r="C26" s="12">
        <v>7</v>
      </c>
      <c r="D26" s="4"/>
      <c r="E26" s="10">
        <v>0</v>
      </c>
      <c r="F26" s="39">
        <v>4</v>
      </c>
      <c r="G26" s="41" t="s">
        <v>58</v>
      </c>
      <c r="H26" s="15">
        <v>37</v>
      </c>
      <c r="I26" s="4" t="s">
        <v>61</v>
      </c>
      <c r="J26" s="5" t="s">
        <v>61</v>
      </c>
      <c r="K26" s="6"/>
      <c r="L26" s="1">
        <v>1021</v>
      </c>
      <c r="M26" s="7" t="s">
        <v>562</v>
      </c>
      <c r="N26" s="8"/>
      <c r="O26" s="8"/>
      <c r="P26" s="9">
        <v>4</v>
      </c>
      <c r="Q26" s="8">
        <v>90</v>
      </c>
      <c r="R26" s="8">
        <v>100</v>
      </c>
      <c r="S26" s="25"/>
    </row>
    <row r="27" spans="1:19" ht="42" customHeight="1">
      <c r="A27" s="45">
        <v>43094</v>
      </c>
      <c r="B27" s="13">
        <v>0</v>
      </c>
      <c r="C27" s="12">
        <v>6</v>
      </c>
      <c r="D27" s="4"/>
      <c r="E27" s="10">
        <v>0</v>
      </c>
      <c r="F27" s="39">
        <v>3</v>
      </c>
      <c r="G27" s="41" t="s">
        <v>58</v>
      </c>
      <c r="H27" s="15">
        <v>23</v>
      </c>
      <c r="I27" s="4" t="s">
        <v>61</v>
      </c>
      <c r="J27" s="5" t="s">
        <v>60</v>
      </c>
      <c r="K27" s="6"/>
      <c r="L27" s="1">
        <v>1018</v>
      </c>
      <c r="M27" s="7" t="s">
        <v>563</v>
      </c>
      <c r="N27" s="8"/>
      <c r="O27" s="8">
        <v>3.5</v>
      </c>
      <c r="P27" s="9">
        <v>-1</v>
      </c>
      <c r="Q27" s="8">
        <v>86</v>
      </c>
      <c r="R27" s="8">
        <v>55</v>
      </c>
      <c r="S27" s="25"/>
    </row>
    <row r="28" spans="1:19" ht="42" customHeight="1">
      <c r="A28" s="45">
        <v>43095</v>
      </c>
      <c r="B28" s="13">
        <v>3</v>
      </c>
      <c r="C28" s="12">
        <v>10</v>
      </c>
      <c r="D28" s="4" t="s">
        <v>253</v>
      </c>
      <c r="E28" s="10">
        <v>0.8</v>
      </c>
      <c r="F28" s="39">
        <v>5</v>
      </c>
      <c r="G28" s="41" t="s">
        <v>66</v>
      </c>
      <c r="H28" s="15">
        <v>45</v>
      </c>
      <c r="I28" s="4" t="s">
        <v>59</v>
      </c>
      <c r="J28" s="5" t="s">
        <v>60</v>
      </c>
      <c r="K28" s="6"/>
      <c r="L28" s="1">
        <v>1002</v>
      </c>
      <c r="M28" s="7" t="s">
        <v>564</v>
      </c>
      <c r="N28" s="8"/>
      <c r="O28" s="8">
        <v>5</v>
      </c>
      <c r="P28" s="9">
        <v>2</v>
      </c>
      <c r="Q28" s="8">
        <v>74</v>
      </c>
      <c r="R28" s="8">
        <v>38</v>
      </c>
      <c r="S28" s="25" t="s">
        <v>121</v>
      </c>
    </row>
    <row r="29" spans="1:19" ht="42" customHeight="1">
      <c r="A29" s="45">
        <v>43096</v>
      </c>
      <c r="B29" s="13">
        <v>0</v>
      </c>
      <c r="C29" s="12">
        <v>3</v>
      </c>
      <c r="D29" s="4"/>
      <c r="E29" s="10">
        <v>0</v>
      </c>
      <c r="F29" s="39">
        <v>4</v>
      </c>
      <c r="G29" s="41" t="s">
        <v>66</v>
      </c>
      <c r="H29" s="15">
        <v>36</v>
      </c>
      <c r="I29" s="4" t="s">
        <v>60</v>
      </c>
      <c r="J29" s="5" t="s">
        <v>68</v>
      </c>
      <c r="K29" s="6"/>
      <c r="L29" s="1">
        <v>996</v>
      </c>
      <c r="M29" s="7" t="s">
        <v>565</v>
      </c>
      <c r="N29" s="8"/>
      <c r="O29" s="8">
        <v>2</v>
      </c>
      <c r="P29" s="9">
        <v>0</v>
      </c>
      <c r="Q29" s="8">
        <v>82</v>
      </c>
      <c r="R29" s="8">
        <v>73</v>
      </c>
      <c r="S29" s="25"/>
    </row>
    <row r="30" spans="1:19" ht="42" customHeight="1">
      <c r="A30" s="45">
        <v>43097</v>
      </c>
      <c r="B30" s="13">
        <v>-2</v>
      </c>
      <c r="C30" s="12">
        <v>1</v>
      </c>
      <c r="D30" s="4" t="s">
        <v>566</v>
      </c>
      <c r="E30" s="10">
        <v>6</v>
      </c>
      <c r="F30" s="39">
        <v>3</v>
      </c>
      <c r="G30" s="41" t="s">
        <v>57</v>
      </c>
      <c r="H30" s="15">
        <v>25</v>
      </c>
      <c r="I30" s="4" t="s">
        <v>61</v>
      </c>
      <c r="J30" s="5" t="s">
        <v>61</v>
      </c>
      <c r="K30" s="6"/>
      <c r="L30" s="1">
        <v>1001</v>
      </c>
      <c r="M30" s="7" t="s">
        <v>567</v>
      </c>
      <c r="N30" s="8"/>
      <c r="O30" s="8"/>
      <c r="P30" s="9">
        <v>-2</v>
      </c>
      <c r="Q30" s="8">
        <v>89</v>
      </c>
      <c r="R30" s="8">
        <v>98</v>
      </c>
      <c r="S30" s="25" t="s">
        <v>66</v>
      </c>
    </row>
    <row r="31" spans="1:19" ht="42" customHeight="1">
      <c r="A31" s="45">
        <v>43098</v>
      </c>
      <c r="B31" s="13">
        <v>-3</v>
      </c>
      <c r="C31" s="12">
        <v>0</v>
      </c>
      <c r="D31" s="4"/>
      <c r="E31" s="10">
        <v>0</v>
      </c>
      <c r="F31" s="39">
        <v>3</v>
      </c>
      <c r="G31" s="41" t="s">
        <v>58</v>
      </c>
      <c r="H31" s="15">
        <v>29</v>
      </c>
      <c r="I31" s="4" t="s">
        <v>61</v>
      </c>
      <c r="J31" s="5" t="s">
        <v>60</v>
      </c>
      <c r="K31" s="6"/>
      <c r="L31" s="1">
        <v>1008</v>
      </c>
      <c r="M31" s="7" t="s">
        <v>568</v>
      </c>
      <c r="N31" s="8"/>
      <c r="O31" s="8">
        <v>3.5</v>
      </c>
      <c r="P31" s="9">
        <v>-4</v>
      </c>
      <c r="Q31" s="8">
        <v>84</v>
      </c>
      <c r="R31" s="8">
        <v>65</v>
      </c>
      <c r="S31" s="25"/>
    </row>
    <row r="32" spans="1:19" ht="42" customHeight="1">
      <c r="A32" s="45">
        <v>43099</v>
      </c>
      <c r="B32" s="13">
        <v>-3</v>
      </c>
      <c r="C32" s="12">
        <v>7</v>
      </c>
      <c r="D32" s="4" t="s">
        <v>569</v>
      </c>
      <c r="E32" s="10">
        <v>5.5</v>
      </c>
      <c r="F32" s="39">
        <v>4</v>
      </c>
      <c r="G32" s="41" t="s">
        <v>66</v>
      </c>
      <c r="H32" s="15">
        <v>38</v>
      </c>
      <c r="I32" s="4" t="s">
        <v>60</v>
      </c>
      <c r="J32" s="5" t="s">
        <v>68</v>
      </c>
      <c r="K32" s="6"/>
      <c r="L32" s="1">
        <v>1000</v>
      </c>
      <c r="M32" s="7" t="s">
        <v>570</v>
      </c>
      <c r="N32" s="8"/>
      <c r="O32" s="8">
        <v>1</v>
      </c>
      <c r="P32" s="9">
        <v>-4</v>
      </c>
      <c r="Q32" s="8">
        <v>91</v>
      </c>
      <c r="R32" s="8">
        <v>90</v>
      </c>
      <c r="S32" s="25" t="s">
        <v>66</v>
      </c>
    </row>
    <row r="33" spans="1:19" ht="42" customHeight="1">
      <c r="A33" s="46">
        <v>43100</v>
      </c>
      <c r="B33" s="27">
        <v>7</v>
      </c>
      <c r="C33" s="28">
        <v>10</v>
      </c>
      <c r="D33" s="29" t="s">
        <v>375</v>
      </c>
      <c r="E33" s="30">
        <v>4.9</v>
      </c>
      <c r="F33" s="40">
        <v>5</v>
      </c>
      <c r="G33" s="42" t="s">
        <v>66</v>
      </c>
      <c r="H33" s="31">
        <v>42</v>
      </c>
      <c r="I33" s="29" t="s">
        <v>61</v>
      </c>
      <c r="J33" s="32" t="s">
        <v>68</v>
      </c>
      <c r="K33" s="33"/>
      <c r="L33" s="34">
        <v>1006</v>
      </c>
      <c r="M33" s="35" t="s">
        <v>571</v>
      </c>
      <c r="N33" s="36"/>
      <c r="O33" s="36">
        <v>1.5</v>
      </c>
      <c r="P33" s="37">
        <v>4</v>
      </c>
      <c r="Q33" s="36">
        <v>84</v>
      </c>
      <c r="R33" s="36">
        <v>84</v>
      </c>
      <c r="S33" s="38" t="s">
        <v>121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1.1290322580645162</v>
      </c>
      <c r="E100" s="49" t="s">
        <v>31</v>
      </c>
      <c r="F100" s="49"/>
      <c r="G100" s="49"/>
      <c r="H100" s="49"/>
      <c r="I100" s="17">
        <f>SUM(E3:E33)</f>
        <v>74</v>
      </c>
      <c r="J100" s="49" t="s">
        <v>38</v>
      </c>
      <c r="K100" s="49"/>
      <c r="L100" s="18">
        <f>SUM(O3:O33)</f>
        <v>53</v>
      </c>
    </row>
    <row r="101" spans="1:12" ht="30" customHeight="1">
      <c r="A101" s="49" t="s">
        <v>27</v>
      </c>
      <c r="B101" s="49"/>
      <c r="C101" s="49"/>
      <c r="D101" s="16">
        <f>AVERAGE(B3:B33)</f>
        <v>-1.032258064516129</v>
      </c>
      <c r="E101" s="49" t="s">
        <v>32</v>
      </c>
      <c r="F101" s="49"/>
      <c r="G101" s="49"/>
      <c r="H101" s="49"/>
      <c r="I101" s="17">
        <f>AVERAGE(E3:E33)</f>
        <v>2.3870967741935485</v>
      </c>
      <c r="J101" s="49" t="s">
        <v>39</v>
      </c>
      <c r="K101" s="49"/>
      <c r="L101" s="18">
        <f>COUNTIF(R3:R33,"&lt;31")</f>
        <v>2</v>
      </c>
    </row>
    <row r="102" spans="1:12" ht="30" customHeight="1">
      <c r="A102" s="49" t="s">
        <v>28</v>
      </c>
      <c r="B102" s="49"/>
      <c r="C102" s="49"/>
      <c r="D102" s="16">
        <f>AVERAGE(C3:C33)</f>
        <v>3.2903225806451615</v>
      </c>
      <c r="E102" s="49" t="s">
        <v>33</v>
      </c>
      <c r="F102" s="49"/>
      <c r="G102" s="49"/>
      <c r="H102" s="49"/>
      <c r="I102" s="17">
        <f>MAX(E3:E33)</f>
        <v>17.5</v>
      </c>
      <c r="J102" s="49" t="s">
        <v>41</v>
      </c>
      <c r="K102" s="49"/>
      <c r="L102" s="18">
        <f>COUNTIF(C3:C33,"&gt;19")</f>
        <v>0</v>
      </c>
    </row>
    <row r="103" spans="1:12" ht="30" customHeight="1">
      <c r="A103" s="49" t="s">
        <v>23</v>
      </c>
      <c r="B103" s="49"/>
      <c r="C103" s="49"/>
      <c r="D103" s="18">
        <f>MAX(B3:B33,C3:C33)</f>
        <v>10</v>
      </c>
      <c r="E103" s="49" t="s">
        <v>34</v>
      </c>
      <c r="F103" s="49"/>
      <c r="G103" s="49"/>
      <c r="H103" s="49"/>
      <c r="I103" s="18">
        <f>COUNTA(S3:S33)</f>
        <v>18</v>
      </c>
      <c r="J103" s="49" t="s">
        <v>37</v>
      </c>
      <c r="K103" s="49"/>
      <c r="L103" s="18">
        <f>COUNTA(N3:N33)</f>
        <v>0</v>
      </c>
    </row>
    <row r="104" spans="1:12" ht="30" customHeight="1">
      <c r="A104" s="49" t="s">
        <v>24</v>
      </c>
      <c r="B104" s="49"/>
      <c r="C104" s="49"/>
      <c r="D104" s="18">
        <f>MIN(B3:B33,C3:C33)</f>
        <v>-10</v>
      </c>
      <c r="E104" s="49" t="s">
        <v>35</v>
      </c>
      <c r="F104" s="49"/>
      <c r="G104" s="49"/>
      <c r="H104" s="49"/>
      <c r="I104" s="18">
        <f>COUNTIF(S3:S33,"R")</f>
        <v>6</v>
      </c>
      <c r="J104" s="49" t="s">
        <v>47</v>
      </c>
      <c r="K104" s="49"/>
      <c r="L104" s="43">
        <f>AVERAGE(F3:F33)</f>
        <v>3.5161290322580645</v>
      </c>
    </row>
    <row r="105" spans="1:12" ht="30" customHeight="1">
      <c r="A105" s="49" t="s">
        <v>26</v>
      </c>
      <c r="B105" s="49"/>
      <c r="C105" s="49"/>
      <c r="D105" s="18">
        <f>MAX(B3:B33)</f>
        <v>7</v>
      </c>
      <c r="E105" s="49" t="s">
        <v>36</v>
      </c>
      <c r="F105" s="49"/>
      <c r="G105" s="49"/>
      <c r="H105" s="49"/>
      <c r="I105" s="18">
        <f>COUNTIF(S3:S33,"S")</f>
        <v>12</v>
      </c>
      <c r="J105" s="49" t="s">
        <v>48</v>
      </c>
      <c r="K105" s="49"/>
      <c r="L105" s="43">
        <f>AVERAGE(H3:H33)</f>
        <v>30.903225806451612</v>
      </c>
    </row>
    <row r="106" spans="1:12" ht="30" customHeight="1">
      <c r="A106" s="49" t="s">
        <v>25</v>
      </c>
      <c r="B106" s="49"/>
      <c r="C106" s="49"/>
      <c r="D106" s="18">
        <f>MIN(C3:C33)</f>
        <v>-1</v>
      </c>
      <c r="E106" s="49" t="s">
        <v>52</v>
      </c>
      <c r="F106" s="49"/>
      <c r="G106" s="49"/>
      <c r="H106" s="49"/>
      <c r="I106" s="18">
        <f>COUNTIF(F3:F33,"&gt;5")</f>
        <v>3</v>
      </c>
      <c r="J106" s="49" t="s">
        <v>49</v>
      </c>
      <c r="K106" s="49"/>
      <c r="L106" s="19">
        <v>13</v>
      </c>
    </row>
    <row r="107" spans="1:12" ht="30" customHeight="1">
      <c r="A107" s="49" t="s">
        <v>29</v>
      </c>
      <c r="B107" s="49"/>
      <c r="C107" s="49"/>
      <c r="D107" s="18">
        <f>COUNTIF(B3:B33,"&lt;1")</f>
        <v>22</v>
      </c>
      <c r="E107" s="49" t="s">
        <v>43</v>
      </c>
      <c r="F107" s="49"/>
      <c r="G107" s="49"/>
      <c r="H107" s="49"/>
      <c r="I107" s="17">
        <f>MAX(H3:H33)</f>
        <v>58</v>
      </c>
      <c r="J107" s="49" t="s">
        <v>50</v>
      </c>
      <c r="K107" s="49"/>
      <c r="L107" s="19">
        <v>45</v>
      </c>
    </row>
    <row r="108" spans="1:12" ht="30" customHeight="1">
      <c r="A108" s="49" t="s">
        <v>30</v>
      </c>
      <c r="B108" s="49"/>
      <c r="C108" s="49"/>
      <c r="D108" s="18">
        <f>COUNTIF(C3:C33,"&lt;1")</f>
        <v>6</v>
      </c>
      <c r="E108" s="49" t="s">
        <v>44</v>
      </c>
      <c r="F108" s="49"/>
      <c r="G108" s="49"/>
      <c r="H108" s="49"/>
      <c r="I108" s="18">
        <f>MAX(L3:L33)</f>
        <v>1033</v>
      </c>
      <c r="J108" s="49" t="s">
        <v>51</v>
      </c>
      <c r="K108" s="49"/>
      <c r="L108" s="19">
        <v>29</v>
      </c>
    </row>
    <row r="109" spans="1:12" ht="30" customHeight="1">
      <c r="A109" s="49" t="s">
        <v>40</v>
      </c>
      <c r="B109" s="49"/>
      <c r="C109" s="49"/>
      <c r="D109" s="18">
        <f>MIN(P3:P33)</f>
        <v>-11</v>
      </c>
      <c r="E109" s="49" t="s">
        <v>45</v>
      </c>
      <c r="F109" s="49"/>
      <c r="G109" s="49"/>
      <c r="H109" s="49"/>
      <c r="I109" s="18">
        <f>MIN(L3:L33)</f>
        <v>983</v>
      </c>
      <c r="J109" s="49"/>
      <c r="K109" s="49"/>
      <c r="L109" s="19"/>
    </row>
  </sheetData>
  <sheetProtection password="CF17" sheet="1"/>
  <mergeCells count="43"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  <mergeCell ref="O1:O2"/>
    <mergeCell ref="D1:E1"/>
    <mergeCell ref="A100:C100"/>
    <mergeCell ref="J100:K100"/>
    <mergeCell ref="F1:H1"/>
    <mergeCell ref="N1:N2"/>
    <mergeCell ref="A106:C106"/>
    <mergeCell ref="A107:C107"/>
    <mergeCell ref="A108:C108"/>
    <mergeCell ref="A101:C101"/>
    <mergeCell ref="A102:C102"/>
    <mergeCell ref="A103:C103"/>
    <mergeCell ref="A104:C104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116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23">
        <v>42767</v>
      </c>
      <c r="B3" s="13">
        <v>-5</v>
      </c>
      <c r="C3" s="12">
        <v>1</v>
      </c>
      <c r="D3" s="4" t="s">
        <v>117</v>
      </c>
      <c r="E3" s="10">
        <v>1.3</v>
      </c>
      <c r="F3" s="39">
        <v>1</v>
      </c>
      <c r="G3" s="41" t="s">
        <v>66</v>
      </c>
      <c r="H3" s="15">
        <v>9</v>
      </c>
      <c r="I3" s="4" t="s">
        <v>61</v>
      </c>
      <c r="J3" s="5" t="s">
        <v>68</v>
      </c>
      <c r="K3" s="6"/>
      <c r="L3" s="1">
        <v>1021</v>
      </c>
      <c r="M3" s="7" t="s">
        <v>118</v>
      </c>
      <c r="N3" s="8"/>
      <c r="O3" s="8">
        <v>1.5</v>
      </c>
      <c r="P3" s="9">
        <v>-8</v>
      </c>
      <c r="Q3" s="8">
        <v>91</v>
      </c>
      <c r="R3" s="20">
        <v>86</v>
      </c>
      <c r="S3" s="24" t="s">
        <v>66</v>
      </c>
    </row>
    <row r="4" spans="1:19" ht="42" customHeight="1">
      <c r="A4" s="23">
        <v>42768</v>
      </c>
      <c r="B4" s="13">
        <v>-5</v>
      </c>
      <c r="C4" s="12">
        <v>4</v>
      </c>
      <c r="D4" s="4" t="s">
        <v>119</v>
      </c>
      <c r="E4" s="10">
        <v>3.4</v>
      </c>
      <c r="F4" s="39">
        <v>3</v>
      </c>
      <c r="G4" s="41" t="s">
        <v>66</v>
      </c>
      <c r="H4" s="15">
        <v>21</v>
      </c>
      <c r="I4" s="4" t="s">
        <v>59</v>
      </c>
      <c r="J4" s="5" t="s">
        <v>61</v>
      </c>
      <c r="K4" s="6"/>
      <c r="L4" s="1">
        <v>1013</v>
      </c>
      <c r="M4" s="7" t="s">
        <v>120</v>
      </c>
      <c r="N4" s="8"/>
      <c r="O4" s="8"/>
      <c r="P4" s="9">
        <v>-6</v>
      </c>
      <c r="Q4" s="8">
        <v>93</v>
      </c>
      <c r="R4" s="8">
        <v>98</v>
      </c>
      <c r="S4" s="25" t="s">
        <v>121</v>
      </c>
    </row>
    <row r="5" spans="1:19" ht="42" customHeight="1">
      <c r="A5" s="23">
        <v>42769</v>
      </c>
      <c r="B5" s="13">
        <v>0</v>
      </c>
      <c r="C5" s="12">
        <v>7</v>
      </c>
      <c r="D5" s="4" t="s">
        <v>122</v>
      </c>
      <c r="E5" s="10">
        <v>1.8</v>
      </c>
      <c r="F5" s="39">
        <v>1</v>
      </c>
      <c r="G5" s="41" t="s">
        <v>66</v>
      </c>
      <c r="H5" s="15">
        <v>11</v>
      </c>
      <c r="I5" s="4" t="s">
        <v>60</v>
      </c>
      <c r="J5" s="5" t="s">
        <v>68</v>
      </c>
      <c r="K5" s="6"/>
      <c r="L5" s="1">
        <v>1009</v>
      </c>
      <c r="M5" s="7" t="s">
        <v>123</v>
      </c>
      <c r="N5" s="8"/>
      <c r="O5" s="8">
        <v>2</v>
      </c>
      <c r="P5" s="9">
        <v>-1</v>
      </c>
      <c r="Q5" s="8">
        <v>82</v>
      </c>
      <c r="R5" s="8">
        <v>82</v>
      </c>
      <c r="S5" s="25" t="s">
        <v>121</v>
      </c>
    </row>
    <row r="6" spans="1:19" ht="42" customHeight="1">
      <c r="A6" s="23">
        <v>42770</v>
      </c>
      <c r="B6" s="13">
        <v>0</v>
      </c>
      <c r="C6" s="12">
        <v>9</v>
      </c>
      <c r="D6" s="4"/>
      <c r="E6" s="10">
        <v>0</v>
      </c>
      <c r="F6" s="39">
        <v>2</v>
      </c>
      <c r="G6" s="41" t="s">
        <v>66</v>
      </c>
      <c r="H6" s="15">
        <v>16</v>
      </c>
      <c r="I6" s="4" t="s">
        <v>60</v>
      </c>
      <c r="J6" s="5" t="s">
        <v>107</v>
      </c>
      <c r="K6" s="6"/>
      <c r="L6" s="1">
        <v>1002</v>
      </c>
      <c r="M6" s="7" t="s">
        <v>124</v>
      </c>
      <c r="N6" s="8"/>
      <c r="O6" s="8">
        <v>8</v>
      </c>
      <c r="P6" s="9">
        <v>-1</v>
      </c>
      <c r="Q6" s="8">
        <v>67</v>
      </c>
      <c r="R6" s="8">
        <v>17</v>
      </c>
      <c r="S6" s="25"/>
    </row>
    <row r="7" spans="1:19" ht="42" customHeight="1">
      <c r="A7" s="23">
        <v>42771</v>
      </c>
      <c r="B7" s="13">
        <v>1</v>
      </c>
      <c r="C7" s="12">
        <v>4</v>
      </c>
      <c r="D7" s="4" t="s">
        <v>125</v>
      </c>
      <c r="E7" s="10">
        <v>0.5</v>
      </c>
      <c r="F7" s="39">
        <v>3</v>
      </c>
      <c r="G7" s="41" t="s">
        <v>58</v>
      </c>
      <c r="H7" s="15">
        <v>24</v>
      </c>
      <c r="I7" s="4" t="s">
        <v>60</v>
      </c>
      <c r="J7" s="5" t="s">
        <v>68</v>
      </c>
      <c r="K7" s="6"/>
      <c r="L7" s="1">
        <v>1001</v>
      </c>
      <c r="M7" s="7" t="s">
        <v>127</v>
      </c>
      <c r="N7" s="8"/>
      <c r="O7" s="8">
        <v>0.5</v>
      </c>
      <c r="P7" s="9">
        <v>0</v>
      </c>
      <c r="Q7" s="8">
        <v>84</v>
      </c>
      <c r="R7" s="8">
        <v>89</v>
      </c>
      <c r="S7" s="25" t="s">
        <v>121</v>
      </c>
    </row>
    <row r="8" spans="1:19" ht="42" customHeight="1">
      <c r="A8" s="23">
        <v>42772</v>
      </c>
      <c r="B8" s="13">
        <v>-2</v>
      </c>
      <c r="C8" s="12">
        <v>1</v>
      </c>
      <c r="D8" s="4"/>
      <c r="E8" s="10">
        <v>0</v>
      </c>
      <c r="F8" s="39">
        <v>2</v>
      </c>
      <c r="G8" s="41" t="s">
        <v>67</v>
      </c>
      <c r="H8" s="15">
        <v>14</v>
      </c>
      <c r="I8" s="4" t="s">
        <v>61</v>
      </c>
      <c r="J8" s="5" t="s">
        <v>126</v>
      </c>
      <c r="K8" s="6"/>
      <c r="L8" s="1">
        <v>1018</v>
      </c>
      <c r="M8" s="7" t="s">
        <v>128</v>
      </c>
      <c r="N8" s="8"/>
      <c r="O8" s="8"/>
      <c r="P8" s="9">
        <v>-2</v>
      </c>
      <c r="Q8" s="8">
        <v>98</v>
      </c>
      <c r="R8" s="8">
        <v>100</v>
      </c>
      <c r="S8" s="25"/>
    </row>
    <row r="9" spans="1:19" ht="42" customHeight="1">
      <c r="A9" s="23">
        <v>42773</v>
      </c>
      <c r="B9" s="13">
        <v>-4</v>
      </c>
      <c r="C9" s="12">
        <v>-1</v>
      </c>
      <c r="D9" s="4" t="s">
        <v>129</v>
      </c>
      <c r="E9" s="10">
        <v>1</v>
      </c>
      <c r="F9" s="39">
        <v>2</v>
      </c>
      <c r="G9" s="41" t="s">
        <v>67</v>
      </c>
      <c r="H9" s="15">
        <v>13</v>
      </c>
      <c r="I9" s="4" t="s">
        <v>61</v>
      </c>
      <c r="J9" s="5" t="s">
        <v>61</v>
      </c>
      <c r="K9" s="6"/>
      <c r="L9" s="1">
        <v>1020</v>
      </c>
      <c r="M9" s="7" t="s">
        <v>130</v>
      </c>
      <c r="N9" s="8"/>
      <c r="O9" s="8"/>
      <c r="P9" s="9">
        <v>-5</v>
      </c>
      <c r="Q9" s="8">
        <v>98</v>
      </c>
      <c r="R9" s="8">
        <v>100</v>
      </c>
      <c r="S9" s="25" t="s">
        <v>66</v>
      </c>
    </row>
    <row r="10" spans="1:19" ht="42" customHeight="1">
      <c r="A10" s="23">
        <v>42774</v>
      </c>
      <c r="B10" s="13">
        <v>-6</v>
      </c>
      <c r="C10" s="12">
        <v>-4</v>
      </c>
      <c r="D10" s="4"/>
      <c r="E10" s="10">
        <v>0</v>
      </c>
      <c r="F10" s="39">
        <v>3</v>
      </c>
      <c r="G10" s="41" t="s">
        <v>67</v>
      </c>
      <c r="H10" s="15">
        <v>21</v>
      </c>
      <c r="I10" s="4" t="s">
        <v>61</v>
      </c>
      <c r="J10" s="5" t="s">
        <v>68</v>
      </c>
      <c r="K10" s="6"/>
      <c r="L10" s="1">
        <v>1026</v>
      </c>
      <c r="M10" s="7" t="s">
        <v>132</v>
      </c>
      <c r="N10" s="8"/>
      <c r="O10" s="8">
        <v>1</v>
      </c>
      <c r="P10" s="9">
        <v>-6</v>
      </c>
      <c r="Q10" s="8">
        <v>92</v>
      </c>
      <c r="R10" s="8">
        <v>90</v>
      </c>
      <c r="S10" s="25"/>
    </row>
    <row r="11" spans="1:19" ht="42" customHeight="1">
      <c r="A11" s="23">
        <v>42775</v>
      </c>
      <c r="B11" s="13">
        <v>-7</v>
      </c>
      <c r="C11" s="12">
        <v>-4</v>
      </c>
      <c r="D11" s="4"/>
      <c r="E11" s="10">
        <v>0</v>
      </c>
      <c r="F11" s="39">
        <v>3</v>
      </c>
      <c r="G11" s="41" t="s">
        <v>131</v>
      </c>
      <c r="H11" s="15">
        <v>21</v>
      </c>
      <c r="I11" s="4" t="s">
        <v>61</v>
      </c>
      <c r="J11" s="5" t="s">
        <v>61</v>
      </c>
      <c r="K11" s="6"/>
      <c r="L11" s="1">
        <v>1031</v>
      </c>
      <c r="M11" s="7" t="s">
        <v>133</v>
      </c>
      <c r="N11" s="8"/>
      <c r="O11" s="8"/>
      <c r="P11" s="9">
        <v>-8</v>
      </c>
      <c r="Q11" s="8">
        <v>91</v>
      </c>
      <c r="R11" s="8">
        <v>98</v>
      </c>
      <c r="S11" s="25"/>
    </row>
    <row r="12" spans="1:19" ht="42" customHeight="1">
      <c r="A12" s="23">
        <v>42776</v>
      </c>
      <c r="B12" s="13">
        <v>-5</v>
      </c>
      <c r="C12" s="12">
        <v>0</v>
      </c>
      <c r="D12" s="4" t="s">
        <v>136</v>
      </c>
      <c r="E12" s="10">
        <v>0.4</v>
      </c>
      <c r="F12" s="39">
        <v>3</v>
      </c>
      <c r="G12" s="41" t="s">
        <v>131</v>
      </c>
      <c r="H12" s="15">
        <v>26</v>
      </c>
      <c r="I12" s="4" t="s">
        <v>60</v>
      </c>
      <c r="J12" s="5" t="s">
        <v>61</v>
      </c>
      <c r="K12" s="6"/>
      <c r="L12" s="1">
        <v>1024</v>
      </c>
      <c r="M12" s="7" t="s">
        <v>134</v>
      </c>
      <c r="N12" s="8"/>
      <c r="O12" s="8"/>
      <c r="P12" s="9">
        <v>-6</v>
      </c>
      <c r="Q12" s="8">
        <v>89</v>
      </c>
      <c r="R12" s="8">
        <v>96</v>
      </c>
      <c r="S12" s="25" t="s">
        <v>66</v>
      </c>
    </row>
    <row r="13" spans="1:19" ht="42" customHeight="1">
      <c r="A13" s="23">
        <v>42777</v>
      </c>
      <c r="B13" s="13">
        <v>-1</v>
      </c>
      <c r="C13" s="12">
        <v>1</v>
      </c>
      <c r="D13" s="4" t="s">
        <v>135</v>
      </c>
      <c r="E13" s="10">
        <v>0.8</v>
      </c>
      <c r="F13" s="39">
        <v>3</v>
      </c>
      <c r="G13" s="41" t="s">
        <v>97</v>
      </c>
      <c r="H13" s="15">
        <v>25</v>
      </c>
      <c r="I13" s="4" t="s">
        <v>61</v>
      </c>
      <c r="J13" s="5" t="s">
        <v>68</v>
      </c>
      <c r="K13" s="6"/>
      <c r="L13" s="1">
        <v>1025</v>
      </c>
      <c r="M13" s="7" t="s">
        <v>137</v>
      </c>
      <c r="N13" s="8"/>
      <c r="O13" s="8">
        <v>1</v>
      </c>
      <c r="P13" s="9">
        <v>-2</v>
      </c>
      <c r="Q13" s="8">
        <v>91</v>
      </c>
      <c r="R13" s="8">
        <v>91</v>
      </c>
      <c r="S13" s="25" t="s">
        <v>66</v>
      </c>
    </row>
    <row r="14" spans="1:19" ht="42" customHeight="1">
      <c r="A14" s="23">
        <v>42778</v>
      </c>
      <c r="B14" s="13">
        <v>-4</v>
      </c>
      <c r="C14" s="12">
        <v>2</v>
      </c>
      <c r="D14" s="4"/>
      <c r="E14" s="10">
        <v>0</v>
      </c>
      <c r="F14" s="39">
        <v>2</v>
      </c>
      <c r="G14" s="41" t="s">
        <v>97</v>
      </c>
      <c r="H14" s="15">
        <v>16</v>
      </c>
      <c r="I14" s="4" t="s">
        <v>61</v>
      </c>
      <c r="J14" s="5" t="s">
        <v>61</v>
      </c>
      <c r="K14" s="6"/>
      <c r="L14" s="1">
        <v>1030</v>
      </c>
      <c r="M14" s="7" t="s">
        <v>139</v>
      </c>
      <c r="N14" s="8"/>
      <c r="O14" s="8"/>
      <c r="P14" s="9">
        <v>-6</v>
      </c>
      <c r="Q14" s="8">
        <v>86</v>
      </c>
      <c r="R14" s="8">
        <v>98</v>
      </c>
      <c r="S14" s="25"/>
    </row>
    <row r="15" spans="1:19" ht="42" customHeight="1">
      <c r="A15" s="23">
        <v>42779</v>
      </c>
      <c r="B15" s="13">
        <v>-8</v>
      </c>
      <c r="C15" s="12">
        <v>6</v>
      </c>
      <c r="D15" s="4"/>
      <c r="E15" s="10">
        <v>0</v>
      </c>
      <c r="F15" s="39">
        <v>3</v>
      </c>
      <c r="G15" s="41" t="s">
        <v>97</v>
      </c>
      <c r="H15" s="15">
        <v>22</v>
      </c>
      <c r="I15" s="4" t="s">
        <v>138</v>
      </c>
      <c r="J15" s="5" t="s">
        <v>62</v>
      </c>
      <c r="K15" s="6"/>
      <c r="L15" s="1">
        <v>1035</v>
      </c>
      <c r="M15" s="7" t="s">
        <v>140</v>
      </c>
      <c r="N15" s="8"/>
      <c r="O15" s="8">
        <v>9</v>
      </c>
      <c r="P15" s="9">
        <v>-9</v>
      </c>
      <c r="Q15" s="8">
        <v>56</v>
      </c>
      <c r="R15" s="8">
        <v>6</v>
      </c>
      <c r="S15" s="25"/>
    </row>
    <row r="16" spans="1:19" ht="42" customHeight="1">
      <c r="A16" s="23">
        <v>42780</v>
      </c>
      <c r="B16" s="13">
        <v>-7</v>
      </c>
      <c r="C16" s="12">
        <v>8</v>
      </c>
      <c r="D16" s="4"/>
      <c r="E16" s="10">
        <v>0</v>
      </c>
      <c r="F16" s="39">
        <v>3</v>
      </c>
      <c r="G16" s="41" t="s">
        <v>97</v>
      </c>
      <c r="H16" s="15">
        <v>21</v>
      </c>
      <c r="I16" s="4" t="s">
        <v>59</v>
      </c>
      <c r="J16" s="5" t="s">
        <v>62</v>
      </c>
      <c r="K16" s="6"/>
      <c r="L16" s="1">
        <v>1035</v>
      </c>
      <c r="M16" s="7" t="s">
        <v>141</v>
      </c>
      <c r="N16" s="8"/>
      <c r="O16" s="8">
        <v>9.5</v>
      </c>
      <c r="P16" s="9">
        <v>-9</v>
      </c>
      <c r="Q16" s="8">
        <v>52</v>
      </c>
      <c r="R16" s="8">
        <v>1</v>
      </c>
      <c r="S16" s="25"/>
    </row>
    <row r="17" spans="1:19" ht="42" customHeight="1">
      <c r="A17" s="23">
        <v>42781</v>
      </c>
      <c r="B17" s="13">
        <v>-3</v>
      </c>
      <c r="C17" s="12">
        <v>11</v>
      </c>
      <c r="D17" s="4"/>
      <c r="E17" s="10">
        <v>0</v>
      </c>
      <c r="F17" s="39">
        <v>2</v>
      </c>
      <c r="G17" s="41" t="s">
        <v>66</v>
      </c>
      <c r="H17" s="15">
        <v>11</v>
      </c>
      <c r="I17" s="4" t="s">
        <v>59</v>
      </c>
      <c r="J17" s="5" t="s">
        <v>62</v>
      </c>
      <c r="K17" s="6"/>
      <c r="L17" s="1">
        <v>1034</v>
      </c>
      <c r="M17" s="7" t="s">
        <v>142</v>
      </c>
      <c r="N17" s="8"/>
      <c r="O17" s="8">
        <v>9.5</v>
      </c>
      <c r="P17" s="9">
        <v>-5</v>
      </c>
      <c r="Q17" s="8">
        <v>31</v>
      </c>
      <c r="R17" s="8">
        <v>1</v>
      </c>
      <c r="S17" s="25"/>
    </row>
    <row r="18" spans="1:19" ht="42" customHeight="1">
      <c r="A18" s="23">
        <v>42782</v>
      </c>
      <c r="B18" s="13">
        <v>-1</v>
      </c>
      <c r="C18" s="12">
        <v>8</v>
      </c>
      <c r="D18" s="4"/>
      <c r="E18" s="10">
        <v>0</v>
      </c>
      <c r="F18" s="39">
        <v>3</v>
      </c>
      <c r="G18" s="41" t="s">
        <v>58</v>
      </c>
      <c r="H18" s="15">
        <v>22</v>
      </c>
      <c r="I18" s="4" t="s">
        <v>59</v>
      </c>
      <c r="J18" s="5" t="s">
        <v>62</v>
      </c>
      <c r="K18" s="6"/>
      <c r="L18" s="1">
        <v>1026</v>
      </c>
      <c r="M18" s="7" t="s">
        <v>143</v>
      </c>
      <c r="N18" s="8"/>
      <c r="O18" s="8">
        <v>9</v>
      </c>
      <c r="P18" s="9">
        <v>-2</v>
      </c>
      <c r="Q18" s="8">
        <v>45</v>
      </c>
      <c r="R18" s="8">
        <v>9</v>
      </c>
      <c r="S18" s="25"/>
    </row>
    <row r="19" spans="1:19" ht="42" customHeight="1">
      <c r="A19" s="23">
        <v>42783</v>
      </c>
      <c r="B19" s="13">
        <v>2</v>
      </c>
      <c r="C19" s="12">
        <v>5</v>
      </c>
      <c r="D19" s="4" t="s">
        <v>144</v>
      </c>
      <c r="E19" s="10">
        <v>9.2</v>
      </c>
      <c r="F19" s="39">
        <v>3</v>
      </c>
      <c r="G19" s="41" t="s">
        <v>58</v>
      </c>
      <c r="H19" s="15">
        <v>21</v>
      </c>
      <c r="I19" s="4" t="s">
        <v>61</v>
      </c>
      <c r="J19" s="5" t="s">
        <v>68</v>
      </c>
      <c r="K19" s="6"/>
      <c r="L19" s="1">
        <v>1021</v>
      </c>
      <c r="M19" s="7" t="s">
        <v>145</v>
      </c>
      <c r="N19" s="8"/>
      <c r="O19" s="8">
        <v>2</v>
      </c>
      <c r="P19" s="9">
        <v>1</v>
      </c>
      <c r="Q19" s="8">
        <v>93</v>
      </c>
      <c r="R19" s="8">
        <v>85</v>
      </c>
      <c r="S19" s="25" t="s">
        <v>121</v>
      </c>
    </row>
    <row r="20" spans="1:19" ht="42" customHeight="1">
      <c r="A20" s="23">
        <v>42784</v>
      </c>
      <c r="B20" s="13">
        <v>0</v>
      </c>
      <c r="C20" s="12">
        <v>3</v>
      </c>
      <c r="D20" s="4" t="s">
        <v>146</v>
      </c>
      <c r="E20" s="10">
        <v>2.2</v>
      </c>
      <c r="F20" s="39">
        <v>2</v>
      </c>
      <c r="G20" s="41" t="s">
        <v>72</v>
      </c>
      <c r="H20" s="15">
        <v>16</v>
      </c>
      <c r="I20" s="4" t="s">
        <v>61</v>
      </c>
      <c r="J20" s="5" t="s">
        <v>61</v>
      </c>
      <c r="K20" s="6"/>
      <c r="L20" s="1">
        <v>1026</v>
      </c>
      <c r="M20" s="7" t="s">
        <v>147</v>
      </c>
      <c r="N20" s="8"/>
      <c r="O20" s="8"/>
      <c r="P20" s="9">
        <v>0</v>
      </c>
      <c r="Q20" s="8">
        <v>96</v>
      </c>
      <c r="R20" s="8">
        <v>98</v>
      </c>
      <c r="S20" s="25" t="s">
        <v>121</v>
      </c>
    </row>
    <row r="21" spans="1:19" ht="42" customHeight="1">
      <c r="A21" s="23">
        <v>42785</v>
      </c>
      <c r="B21" s="13">
        <v>-2</v>
      </c>
      <c r="C21" s="12">
        <v>5</v>
      </c>
      <c r="D21" s="4" t="s">
        <v>148</v>
      </c>
      <c r="E21" s="10">
        <v>0.5</v>
      </c>
      <c r="F21" s="39">
        <v>3</v>
      </c>
      <c r="G21" s="41" t="s">
        <v>58</v>
      </c>
      <c r="H21" s="15">
        <v>22</v>
      </c>
      <c r="I21" s="4" t="s">
        <v>60</v>
      </c>
      <c r="J21" s="5" t="s">
        <v>60</v>
      </c>
      <c r="K21" s="6"/>
      <c r="L21" s="1">
        <v>1020</v>
      </c>
      <c r="M21" s="7" t="s">
        <v>149</v>
      </c>
      <c r="N21" s="8"/>
      <c r="O21" s="8">
        <v>4.5</v>
      </c>
      <c r="P21" s="9">
        <v>-3</v>
      </c>
      <c r="Q21" s="8">
        <v>82</v>
      </c>
      <c r="R21" s="8">
        <v>55</v>
      </c>
      <c r="S21" s="25" t="s">
        <v>121</v>
      </c>
    </row>
    <row r="22" spans="1:19" ht="42" customHeight="1">
      <c r="A22" s="23">
        <v>42786</v>
      </c>
      <c r="B22" s="13">
        <v>1</v>
      </c>
      <c r="C22" s="12">
        <v>6</v>
      </c>
      <c r="D22" s="4" t="s">
        <v>150</v>
      </c>
      <c r="E22" s="10">
        <v>4</v>
      </c>
      <c r="F22" s="39">
        <v>4</v>
      </c>
      <c r="G22" s="41" t="s">
        <v>58</v>
      </c>
      <c r="H22" s="15">
        <v>34</v>
      </c>
      <c r="I22" s="4" t="s">
        <v>61</v>
      </c>
      <c r="J22" s="5" t="s">
        <v>68</v>
      </c>
      <c r="K22" s="6"/>
      <c r="L22" s="1">
        <v>1012</v>
      </c>
      <c r="M22" s="7" t="s">
        <v>151</v>
      </c>
      <c r="N22" s="8"/>
      <c r="O22" s="8">
        <v>1.5</v>
      </c>
      <c r="P22" s="9">
        <v>1</v>
      </c>
      <c r="Q22" s="8">
        <v>87</v>
      </c>
      <c r="R22" s="8">
        <v>82</v>
      </c>
      <c r="S22" s="25" t="s">
        <v>121</v>
      </c>
    </row>
    <row r="23" spans="1:19" ht="42" customHeight="1">
      <c r="A23" s="23">
        <v>42787</v>
      </c>
      <c r="B23" s="13">
        <v>2</v>
      </c>
      <c r="C23" s="12">
        <v>7</v>
      </c>
      <c r="D23" s="4" t="s">
        <v>152</v>
      </c>
      <c r="E23" s="10">
        <v>5</v>
      </c>
      <c r="F23" s="39">
        <v>4</v>
      </c>
      <c r="G23" s="41" t="s">
        <v>57</v>
      </c>
      <c r="H23" s="15">
        <v>38</v>
      </c>
      <c r="I23" s="4" t="s">
        <v>61</v>
      </c>
      <c r="J23" s="5" t="s">
        <v>68</v>
      </c>
      <c r="K23" s="6"/>
      <c r="L23" s="1">
        <v>1008</v>
      </c>
      <c r="M23" s="7" t="s">
        <v>153</v>
      </c>
      <c r="N23" s="8"/>
      <c r="O23" s="8">
        <v>1</v>
      </c>
      <c r="P23" s="9">
        <v>1</v>
      </c>
      <c r="Q23" s="8">
        <v>81</v>
      </c>
      <c r="R23" s="8">
        <v>93</v>
      </c>
      <c r="S23" s="25" t="s">
        <v>121</v>
      </c>
    </row>
    <row r="24" spans="1:19" ht="42" customHeight="1">
      <c r="A24" s="23">
        <v>42788</v>
      </c>
      <c r="B24" s="13">
        <v>2</v>
      </c>
      <c r="C24" s="12">
        <v>8</v>
      </c>
      <c r="D24" s="4" t="s">
        <v>154</v>
      </c>
      <c r="E24" s="10">
        <v>9.7</v>
      </c>
      <c r="F24" s="39">
        <v>6</v>
      </c>
      <c r="G24" s="41" t="s">
        <v>57</v>
      </c>
      <c r="H24" s="15">
        <v>51</v>
      </c>
      <c r="I24" s="4" t="s">
        <v>61</v>
      </c>
      <c r="J24" s="5" t="s">
        <v>61</v>
      </c>
      <c r="K24" s="6"/>
      <c r="L24" s="1">
        <v>1001</v>
      </c>
      <c r="M24" s="7" t="s">
        <v>155</v>
      </c>
      <c r="N24" s="8"/>
      <c r="O24" s="8"/>
      <c r="P24" s="9">
        <v>1</v>
      </c>
      <c r="Q24" s="8">
        <v>90</v>
      </c>
      <c r="R24" s="8">
        <v>99</v>
      </c>
      <c r="S24" s="25" t="s">
        <v>121</v>
      </c>
    </row>
    <row r="25" spans="1:19" ht="42" customHeight="1">
      <c r="A25" s="23">
        <v>42789</v>
      </c>
      <c r="B25" s="13">
        <v>5</v>
      </c>
      <c r="C25" s="12">
        <v>10</v>
      </c>
      <c r="D25" s="4" t="s">
        <v>156</v>
      </c>
      <c r="E25" s="10">
        <v>2.1</v>
      </c>
      <c r="F25" s="39">
        <v>6</v>
      </c>
      <c r="G25" s="41" t="s">
        <v>58</v>
      </c>
      <c r="H25" s="15">
        <v>54</v>
      </c>
      <c r="I25" s="4" t="s">
        <v>61</v>
      </c>
      <c r="J25" s="5" t="s">
        <v>68</v>
      </c>
      <c r="K25" s="6"/>
      <c r="L25" s="1">
        <v>990</v>
      </c>
      <c r="M25" s="7" t="s">
        <v>157</v>
      </c>
      <c r="N25" s="8"/>
      <c r="O25" s="8">
        <v>0.5</v>
      </c>
      <c r="P25" s="9">
        <v>4</v>
      </c>
      <c r="Q25" s="8">
        <v>72</v>
      </c>
      <c r="R25" s="8">
        <v>92</v>
      </c>
      <c r="S25" s="25" t="s">
        <v>121</v>
      </c>
    </row>
    <row r="26" spans="1:19" ht="42" customHeight="1">
      <c r="A26" s="23">
        <v>42790</v>
      </c>
      <c r="B26" s="13">
        <v>-2</v>
      </c>
      <c r="C26" s="12">
        <v>2</v>
      </c>
      <c r="D26" s="4" t="s">
        <v>158</v>
      </c>
      <c r="E26" s="10">
        <v>3.1</v>
      </c>
      <c r="F26" s="39">
        <v>7</v>
      </c>
      <c r="G26" s="41" t="s">
        <v>57</v>
      </c>
      <c r="H26" s="15">
        <v>61</v>
      </c>
      <c r="I26" s="4" t="s">
        <v>61</v>
      </c>
      <c r="J26" s="5" t="s">
        <v>68</v>
      </c>
      <c r="K26" s="6"/>
      <c r="L26" s="1">
        <v>1015</v>
      </c>
      <c r="M26" s="7" t="s">
        <v>159</v>
      </c>
      <c r="N26" s="8"/>
      <c r="O26" s="8">
        <v>1</v>
      </c>
      <c r="P26" s="9">
        <v>-3</v>
      </c>
      <c r="Q26" s="8">
        <v>83</v>
      </c>
      <c r="R26" s="8">
        <v>91</v>
      </c>
      <c r="S26" s="25" t="s">
        <v>66</v>
      </c>
    </row>
    <row r="27" spans="1:19" ht="42" customHeight="1">
      <c r="A27" s="23">
        <v>42791</v>
      </c>
      <c r="B27" s="13">
        <v>-3</v>
      </c>
      <c r="C27" s="12">
        <v>6</v>
      </c>
      <c r="D27" s="4"/>
      <c r="E27" s="10">
        <v>0</v>
      </c>
      <c r="F27" s="39">
        <v>3</v>
      </c>
      <c r="G27" s="41" t="s">
        <v>58</v>
      </c>
      <c r="H27" s="15">
        <v>23</v>
      </c>
      <c r="I27" s="4" t="s">
        <v>60</v>
      </c>
      <c r="J27" s="5" t="s">
        <v>107</v>
      </c>
      <c r="K27" s="6"/>
      <c r="L27" s="1">
        <v>1020</v>
      </c>
      <c r="M27" s="7" t="s">
        <v>160</v>
      </c>
      <c r="N27" s="8"/>
      <c r="O27" s="8">
        <v>6</v>
      </c>
      <c r="P27" s="9">
        <v>-5</v>
      </c>
      <c r="Q27" s="8">
        <v>75</v>
      </c>
      <c r="R27" s="8">
        <v>27</v>
      </c>
      <c r="S27" s="25"/>
    </row>
    <row r="28" spans="1:19" ht="42" customHeight="1">
      <c r="A28" s="23">
        <v>42792</v>
      </c>
      <c r="B28" s="13">
        <v>4</v>
      </c>
      <c r="C28" s="12">
        <v>10</v>
      </c>
      <c r="D28" s="4"/>
      <c r="E28" s="10">
        <v>0</v>
      </c>
      <c r="F28" s="39">
        <v>4</v>
      </c>
      <c r="G28" s="41" t="s">
        <v>58</v>
      </c>
      <c r="H28" s="15">
        <v>31</v>
      </c>
      <c r="I28" s="4" t="s">
        <v>60</v>
      </c>
      <c r="J28" s="5" t="s">
        <v>68</v>
      </c>
      <c r="K28" s="6"/>
      <c r="L28" s="1">
        <v>1011</v>
      </c>
      <c r="M28" s="7" t="s">
        <v>161</v>
      </c>
      <c r="N28" s="8"/>
      <c r="O28" s="8">
        <v>1.5</v>
      </c>
      <c r="P28" s="9">
        <v>2</v>
      </c>
      <c r="Q28" s="8">
        <v>56</v>
      </c>
      <c r="R28" s="8">
        <v>85</v>
      </c>
      <c r="S28" s="25"/>
    </row>
    <row r="29" spans="1:19" ht="42" customHeight="1">
      <c r="A29" s="23">
        <v>42793</v>
      </c>
      <c r="B29" s="13">
        <v>4</v>
      </c>
      <c r="C29" s="12">
        <v>12</v>
      </c>
      <c r="D29" s="4"/>
      <c r="E29" s="10">
        <v>0</v>
      </c>
      <c r="F29" s="39">
        <v>4</v>
      </c>
      <c r="G29" s="41" t="s">
        <v>66</v>
      </c>
      <c r="H29" s="15">
        <v>32</v>
      </c>
      <c r="I29" s="4" t="s">
        <v>60</v>
      </c>
      <c r="J29" s="5" t="s">
        <v>107</v>
      </c>
      <c r="K29" s="6"/>
      <c r="L29" s="1">
        <v>1010</v>
      </c>
      <c r="M29" s="7" t="s">
        <v>163</v>
      </c>
      <c r="N29" s="8"/>
      <c r="O29" s="8">
        <v>7</v>
      </c>
      <c r="P29" s="9">
        <v>3</v>
      </c>
      <c r="Q29" s="8">
        <v>61</v>
      </c>
      <c r="R29" s="8">
        <v>28</v>
      </c>
      <c r="S29" s="25"/>
    </row>
    <row r="30" spans="1:19" ht="42" customHeight="1">
      <c r="A30" s="23">
        <v>42794</v>
      </c>
      <c r="B30" s="13">
        <v>3</v>
      </c>
      <c r="C30" s="12">
        <v>8</v>
      </c>
      <c r="D30" s="4" t="s">
        <v>162</v>
      </c>
      <c r="E30" s="10">
        <v>1</v>
      </c>
      <c r="F30" s="39">
        <v>3</v>
      </c>
      <c r="G30" s="41" t="s">
        <v>66</v>
      </c>
      <c r="H30" s="15">
        <v>29</v>
      </c>
      <c r="I30" s="4" t="s">
        <v>61</v>
      </c>
      <c r="J30" s="5" t="s">
        <v>68</v>
      </c>
      <c r="K30" s="6"/>
      <c r="L30" s="1">
        <v>993</v>
      </c>
      <c r="M30" s="7" t="s">
        <v>165</v>
      </c>
      <c r="N30" s="8"/>
      <c r="O30" s="8">
        <v>2</v>
      </c>
      <c r="P30" s="9">
        <v>1</v>
      </c>
      <c r="Q30" s="8">
        <v>69</v>
      </c>
      <c r="R30" s="8">
        <v>75</v>
      </c>
      <c r="S30" s="25" t="s">
        <v>121</v>
      </c>
    </row>
    <row r="31" spans="1:19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25"/>
    </row>
    <row r="32" spans="1:19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1.6785714285714286</v>
      </c>
      <c r="E100" s="49" t="s">
        <v>31</v>
      </c>
      <c r="F100" s="49"/>
      <c r="G100" s="49"/>
      <c r="H100" s="49"/>
      <c r="I100" s="17">
        <f>SUM(E3:E33)</f>
        <v>46</v>
      </c>
      <c r="J100" s="49" t="s">
        <v>38</v>
      </c>
      <c r="K100" s="49"/>
      <c r="L100" s="18">
        <f>SUM(O3:O33)</f>
        <v>78</v>
      </c>
    </row>
    <row r="101" spans="1:12" ht="30" customHeight="1">
      <c r="A101" s="49" t="s">
        <v>27</v>
      </c>
      <c r="B101" s="49"/>
      <c r="C101" s="49"/>
      <c r="D101" s="16">
        <f>AVERAGE(B3:B33)</f>
        <v>-1.4642857142857142</v>
      </c>
      <c r="E101" s="49" t="s">
        <v>32</v>
      </c>
      <c r="F101" s="49"/>
      <c r="G101" s="49"/>
      <c r="H101" s="49"/>
      <c r="I101" s="17">
        <f>AVERAGE(E3:E33)</f>
        <v>1.6428571428571428</v>
      </c>
      <c r="J101" s="49" t="s">
        <v>39</v>
      </c>
      <c r="K101" s="49"/>
      <c r="L101" s="18">
        <f>COUNTIF(R3:R33,"&lt;31")</f>
        <v>7</v>
      </c>
    </row>
    <row r="102" spans="1:12" ht="30" customHeight="1">
      <c r="A102" s="49" t="s">
        <v>28</v>
      </c>
      <c r="B102" s="49"/>
      <c r="C102" s="49"/>
      <c r="D102" s="16">
        <f>AVERAGE(C3:C33)</f>
        <v>4.821428571428571</v>
      </c>
      <c r="E102" s="49" t="s">
        <v>33</v>
      </c>
      <c r="F102" s="49"/>
      <c r="G102" s="49"/>
      <c r="H102" s="49"/>
      <c r="I102" s="17">
        <f>MAX(E3:E33)</f>
        <v>9.7</v>
      </c>
      <c r="J102" s="49" t="s">
        <v>41</v>
      </c>
      <c r="K102" s="49"/>
      <c r="L102" s="18">
        <f>COUNTIF(C3:C33,"&gt;19")</f>
        <v>0</v>
      </c>
    </row>
    <row r="103" spans="1:12" ht="30" customHeight="1">
      <c r="A103" s="49" t="s">
        <v>23</v>
      </c>
      <c r="B103" s="49"/>
      <c r="C103" s="49"/>
      <c r="D103" s="18">
        <f>MAX(B3:B33,C3:C33)</f>
        <v>12</v>
      </c>
      <c r="E103" s="49" t="s">
        <v>34</v>
      </c>
      <c r="F103" s="49"/>
      <c r="G103" s="49"/>
      <c r="H103" s="49"/>
      <c r="I103" s="18">
        <f>COUNTA(S3:S33)</f>
        <v>16</v>
      </c>
      <c r="J103" s="49" t="s">
        <v>37</v>
      </c>
      <c r="K103" s="49"/>
      <c r="L103" s="18">
        <f>COUNTA(N3:N33)</f>
        <v>0</v>
      </c>
    </row>
    <row r="104" spans="1:12" ht="30" customHeight="1">
      <c r="A104" s="49" t="s">
        <v>24</v>
      </c>
      <c r="B104" s="49"/>
      <c r="C104" s="49"/>
      <c r="D104" s="18">
        <f>MIN(B3:B33,C3:C33)</f>
        <v>-8</v>
      </c>
      <c r="E104" s="49" t="s">
        <v>35</v>
      </c>
      <c r="F104" s="49"/>
      <c r="G104" s="49"/>
      <c r="H104" s="49"/>
      <c r="I104" s="18">
        <f>COUNTIF(S3:S33,"R")</f>
        <v>11</v>
      </c>
      <c r="J104" s="49" t="s">
        <v>47</v>
      </c>
      <c r="K104" s="49"/>
      <c r="L104" s="43">
        <f>AVERAGE(F3:F33)</f>
        <v>3.142857142857143</v>
      </c>
    </row>
    <row r="105" spans="1:12" ht="30" customHeight="1">
      <c r="A105" s="49" t="s">
        <v>26</v>
      </c>
      <c r="B105" s="49"/>
      <c r="C105" s="49"/>
      <c r="D105" s="18">
        <f>MAX(B3:B33)</f>
        <v>5</v>
      </c>
      <c r="E105" s="49" t="s">
        <v>36</v>
      </c>
      <c r="F105" s="49"/>
      <c r="G105" s="49"/>
      <c r="H105" s="49"/>
      <c r="I105" s="18">
        <f>COUNTIF(S3:S33,"S")</f>
        <v>5</v>
      </c>
      <c r="J105" s="49" t="s">
        <v>48</v>
      </c>
      <c r="K105" s="49"/>
      <c r="L105" s="43">
        <f>AVERAGE(H3:H33)</f>
        <v>25.178571428571427</v>
      </c>
    </row>
    <row r="106" spans="1:12" ht="30" customHeight="1">
      <c r="A106" s="49" t="s">
        <v>25</v>
      </c>
      <c r="B106" s="49"/>
      <c r="C106" s="49"/>
      <c r="D106" s="18">
        <f>MIN(C3:C33)</f>
        <v>-4</v>
      </c>
      <c r="E106" s="49" t="s">
        <v>52</v>
      </c>
      <c r="F106" s="49"/>
      <c r="G106" s="49"/>
      <c r="H106" s="49"/>
      <c r="I106" s="18">
        <f>COUNTIF(F3:F33,"&gt;5")</f>
        <v>3</v>
      </c>
      <c r="J106" s="49" t="s">
        <v>49</v>
      </c>
      <c r="K106" s="49"/>
      <c r="L106" s="19">
        <v>22</v>
      </c>
    </row>
    <row r="107" spans="1:12" ht="30" customHeight="1">
      <c r="A107" s="49" t="s">
        <v>29</v>
      </c>
      <c r="B107" s="49"/>
      <c r="C107" s="49"/>
      <c r="D107" s="18">
        <f>COUNTIF(B3:B33,"&lt;1")</f>
        <v>19</v>
      </c>
      <c r="E107" s="49" t="s">
        <v>43</v>
      </c>
      <c r="F107" s="49"/>
      <c r="G107" s="49"/>
      <c r="H107" s="49"/>
      <c r="I107" s="17">
        <f>MAX(H3:H33)</f>
        <v>61</v>
      </c>
      <c r="J107" s="49" t="s">
        <v>50</v>
      </c>
      <c r="K107" s="49"/>
      <c r="L107" s="19">
        <v>39.5</v>
      </c>
    </row>
    <row r="108" spans="1:12" ht="30" customHeight="1">
      <c r="A108" s="49" t="s">
        <v>30</v>
      </c>
      <c r="B108" s="49"/>
      <c r="C108" s="49"/>
      <c r="D108" s="18">
        <f>COUNTIF(C3:C33,"&lt;1")</f>
        <v>4</v>
      </c>
      <c r="E108" s="49" t="s">
        <v>44</v>
      </c>
      <c r="F108" s="49"/>
      <c r="G108" s="49"/>
      <c r="H108" s="49"/>
      <c r="I108" s="18">
        <f>MAX(L3:L33)</f>
        <v>1035</v>
      </c>
      <c r="J108" s="49" t="s">
        <v>51</v>
      </c>
      <c r="K108" s="49"/>
      <c r="L108" s="19">
        <v>6.5</v>
      </c>
    </row>
    <row r="109" spans="1:12" ht="30" customHeight="1">
      <c r="A109" s="49" t="s">
        <v>40</v>
      </c>
      <c r="B109" s="49"/>
      <c r="C109" s="49"/>
      <c r="D109" s="18">
        <f>MIN(P3:P33)</f>
        <v>-9</v>
      </c>
      <c r="E109" s="49" t="s">
        <v>45</v>
      </c>
      <c r="F109" s="49"/>
      <c r="G109" s="49"/>
      <c r="H109" s="49"/>
      <c r="I109" s="18">
        <f>MIN(L3:L33)</f>
        <v>990</v>
      </c>
      <c r="J109" s="49"/>
      <c r="K109" s="49"/>
      <c r="L109" s="19"/>
    </row>
  </sheetData>
  <sheetProtection password="CF17" sheet="1"/>
  <mergeCells count="43"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  <mergeCell ref="O1:O2"/>
    <mergeCell ref="D1:E1"/>
    <mergeCell ref="A100:C100"/>
    <mergeCell ref="J100:K100"/>
    <mergeCell ref="F1:H1"/>
    <mergeCell ref="N1:N2"/>
    <mergeCell ref="A106:C106"/>
    <mergeCell ref="A107:C107"/>
    <mergeCell ref="A108:C108"/>
    <mergeCell ref="A101:C101"/>
    <mergeCell ref="A102:C102"/>
    <mergeCell ref="A103:C103"/>
    <mergeCell ref="A104:C104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171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42795</v>
      </c>
      <c r="B3" s="13">
        <v>1</v>
      </c>
      <c r="C3" s="12">
        <v>6</v>
      </c>
      <c r="D3" s="4"/>
      <c r="E3" s="10">
        <v>0</v>
      </c>
      <c r="F3" s="39">
        <v>5</v>
      </c>
      <c r="G3" s="41" t="s">
        <v>58</v>
      </c>
      <c r="H3" s="15">
        <v>45</v>
      </c>
      <c r="I3" s="4" t="s">
        <v>60</v>
      </c>
      <c r="J3" s="5" t="s">
        <v>68</v>
      </c>
      <c r="K3" s="6"/>
      <c r="L3" s="1">
        <v>1005</v>
      </c>
      <c r="M3" s="7" t="s">
        <v>164</v>
      </c>
      <c r="N3" s="8"/>
      <c r="O3" s="8">
        <v>3</v>
      </c>
      <c r="P3" s="9">
        <v>1</v>
      </c>
      <c r="Q3" s="8">
        <v>80</v>
      </c>
      <c r="R3" s="20">
        <v>75</v>
      </c>
      <c r="S3" s="24"/>
    </row>
    <row r="4" spans="1:19" ht="42" customHeight="1">
      <c r="A4" s="45">
        <v>42796</v>
      </c>
      <c r="B4" s="13">
        <v>1</v>
      </c>
      <c r="C4" s="12">
        <v>7</v>
      </c>
      <c r="D4" s="4" t="s">
        <v>166</v>
      </c>
      <c r="E4" s="10">
        <v>2.5</v>
      </c>
      <c r="F4" s="39">
        <v>6</v>
      </c>
      <c r="G4" s="41" t="s">
        <v>57</v>
      </c>
      <c r="H4" s="15">
        <v>56</v>
      </c>
      <c r="I4" s="4" t="s">
        <v>60</v>
      </c>
      <c r="J4" s="5" t="s">
        <v>68</v>
      </c>
      <c r="K4" s="6"/>
      <c r="L4" s="1">
        <v>1010</v>
      </c>
      <c r="M4" s="7" t="s">
        <v>167</v>
      </c>
      <c r="N4" s="8"/>
      <c r="O4" s="8">
        <v>2.5</v>
      </c>
      <c r="P4" s="9">
        <v>1</v>
      </c>
      <c r="Q4" s="8">
        <v>67</v>
      </c>
      <c r="R4" s="8">
        <v>81</v>
      </c>
      <c r="S4" s="25" t="s">
        <v>66</v>
      </c>
    </row>
    <row r="5" spans="1:19" ht="42" customHeight="1">
      <c r="A5" s="45">
        <v>42797</v>
      </c>
      <c r="B5" s="13">
        <v>-1</v>
      </c>
      <c r="C5" s="12">
        <v>9</v>
      </c>
      <c r="D5" s="4"/>
      <c r="E5" s="10">
        <v>0</v>
      </c>
      <c r="F5" s="39">
        <v>4</v>
      </c>
      <c r="G5" s="41" t="s">
        <v>58</v>
      </c>
      <c r="H5" s="15">
        <v>38</v>
      </c>
      <c r="I5" s="4" t="s">
        <v>60</v>
      </c>
      <c r="J5" s="5" t="s">
        <v>60</v>
      </c>
      <c r="K5" s="6"/>
      <c r="L5" s="1">
        <v>1015</v>
      </c>
      <c r="M5" s="7" t="s">
        <v>168</v>
      </c>
      <c r="N5" s="8"/>
      <c r="O5" s="8">
        <v>7</v>
      </c>
      <c r="P5" s="9">
        <v>-1</v>
      </c>
      <c r="Q5" s="8">
        <v>56</v>
      </c>
      <c r="R5" s="8">
        <v>35</v>
      </c>
      <c r="S5" s="25"/>
    </row>
    <row r="6" spans="1:19" ht="42" customHeight="1">
      <c r="A6" s="45">
        <v>42798</v>
      </c>
      <c r="B6" s="13">
        <v>4</v>
      </c>
      <c r="C6" s="12">
        <v>12</v>
      </c>
      <c r="D6" s="4"/>
      <c r="E6" s="10">
        <v>0</v>
      </c>
      <c r="F6" s="39">
        <v>3</v>
      </c>
      <c r="G6" s="41" t="s">
        <v>97</v>
      </c>
      <c r="H6" s="15">
        <v>29</v>
      </c>
      <c r="I6" s="4" t="s">
        <v>60</v>
      </c>
      <c r="J6" s="5" t="s">
        <v>60</v>
      </c>
      <c r="K6" s="6"/>
      <c r="L6" s="1">
        <v>992</v>
      </c>
      <c r="M6" s="7" t="s">
        <v>169</v>
      </c>
      <c r="N6" s="8"/>
      <c r="O6" s="8">
        <v>7</v>
      </c>
      <c r="P6" s="9">
        <v>2</v>
      </c>
      <c r="Q6" s="8">
        <v>61</v>
      </c>
      <c r="R6" s="8">
        <v>32</v>
      </c>
      <c r="S6" s="25"/>
    </row>
    <row r="7" spans="1:19" ht="42" customHeight="1">
      <c r="A7" s="45">
        <v>42799</v>
      </c>
      <c r="B7" s="13">
        <v>4</v>
      </c>
      <c r="C7" s="12">
        <v>9</v>
      </c>
      <c r="D7" s="4"/>
      <c r="E7" s="10">
        <v>0</v>
      </c>
      <c r="F7" s="39">
        <v>4</v>
      </c>
      <c r="G7" s="41" t="s">
        <v>66</v>
      </c>
      <c r="H7" s="15">
        <v>39</v>
      </c>
      <c r="I7" s="4" t="s">
        <v>60</v>
      </c>
      <c r="J7" s="5" t="s">
        <v>68</v>
      </c>
      <c r="K7" s="6"/>
      <c r="L7" s="1">
        <v>1004</v>
      </c>
      <c r="M7" s="7" t="s">
        <v>172</v>
      </c>
      <c r="N7" s="8"/>
      <c r="O7" s="8">
        <v>1.5</v>
      </c>
      <c r="P7" s="9">
        <v>3</v>
      </c>
      <c r="Q7" s="8">
        <v>60</v>
      </c>
      <c r="R7" s="8">
        <v>86</v>
      </c>
      <c r="S7" s="25"/>
    </row>
    <row r="8" spans="1:19" ht="42" customHeight="1">
      <c r="A8" s="45">
        <v>42800</v>
      </c>
      <c r="B8" s="13">
        <v>1</v>
      </c>
      <c r="C8" s="12">
        <v>5</v>
      </c>
      <c r="D8" s="4" t="s">
        <v>173</v>
      </c>
      <c r="E8" s="10">
        <v>4.5</v>
      </c>
      <c r="F8" s="39">
        <v>3</v>
      </c>
      <c r="G8" s="41" t="s">
        <v>58</v>
      </c>
      <c r="H8" s="15">
        <v>27</v>
      </c>
      <c r="I8" s="4" t="s">
        <v>60</v>
      </c>
      <c r="J8" s="5" t="s">
        <v>68</v>
      </c>
      <c r="K8" s="6"/>
      <c r="L8" s="1">
        <v>998</v>
      </c>
      <c r="M8" s="7" t="s">
        <v>174</v>
      </c>
      <c r="N8" s="8"/>
      <c r="O8" s="8">
        <v>1</v>
      </c>
      <c r="P8" s="9">
        <v>1</v>
      </c>
      <c r="Q8" s="8">
        <v>85</v>
      </c>
      <c r="R8" s="8">
        <v>91</v>
      </c>
      <c r="S8" s="25" t="s">
        <v>121</v>
      </c>
    </row>
    <row r="9" spans="1:19" ht="42" customHeight="1">
      <c r="A9" s="45">
        <v>42801</v>
      </c>
      <c r="B9" s="13">
        <v>0</v>
      </c>
      <c r="C9" s="12">
        <v>3</v>
      </c>
      <c r="D9" s="4" t="s">
        <v>175</v>
      </c>
      <c r="E9" s="10">
        <v>8.2</v>
      </c>
      <c r="F9" s="39">
        <v>3</v>
      </c>
      <c r="G9" s="41" t="s">
        <v>72</v>
      </c>
      <c r="H9" s="15">
        <v>22</v>
      </c>
      <c r="I9" s="4" t="s">
        <v>61</v>
      </c>
      <c r="J9" s="5" t="s">
        <v>61</v>
      </c>
      <c r="K9" s="6"/>
      <c r="L9" s="1">
        <v>1021</v>
      </c>
      <c r="M9" s="7" t="s">
        <v>176</v>
      </c>
      <c r="N9" s="8"/>
      <c r="O9" s="8"/>
      <c r="P9" s="9">
        <v>0</v>
      </c>
      <c r="Q9" s="8">
        <v>98</v>
      </c>
      <c r="R9" s="8">
        <v>99</v>
      </c>
      <c r="S9" s="25" t="s">
        <v>66</v>
      </c>
    </row>
    <row r="10" spans="1:19" ht="42" customHeight="1">
      <c r="A10" s="45">
        <v>42802</v>
      </c>
      <c r="B10" s="13">
        <v>0</v>
      </c>
      <c r="C10" s="12">
        <v>7</v>
      </c>
      <c r="D10" s="4" t="s">
        <v>177</v>
      </c>
      <c r="E10" s="10">
        <v>4</v>
      </c>
      <c r="F10" s="39">
        <v>4</v>
      </c>
      <c r="G10" s="41" t="s">
        <v>58</v>
      </c>
      <c r="H10" s="15">
        <v>31</v>
      </c>
      <c r="I10" s="4" t="s">
        <v>60</v>
      </c>
      <c r="J10" s="5" t="s">
        <v>60</v>
      </c>
      <c r="K10" s="6"/>
      <c r="L10" s="1">
        <v>1014</v>
      </c>
      <c r="M10" s="7" t="s">
        <v>178</v>
      </c>
      <c r="N10" s="8"/>
      <c r="O10" s="8">
        <v>3</v>
      </c>
      <c r="P10" s="9">
        <v>0</v>
      </c>
      <c r="Q10" s="8">
        <v>62</v>
      </c>
      <c r="R10" s="8">
        <v>65</v>
      </c>
      <c r="S10" s="25" t="s">
        <v>121</v>
      </c>
    </row>
    <row r="11" spans="1:19" ht="42" customHeight="1">
      <c r="A11" s="45">
        <v>42803</v>
      </c>
      <c r="B11" s="13">
        <v>2</v>
      </c>
      <c r="C11" s="12">
        <v>9</v>
      </c>
      <c r="D11" s="4" t="s">
        <v>179</v>
      </c>
      <c r="E11" s="10">
        <v>15.5</v>
      </c>
      <c r="F11" s="39">
        <v>3</v>
      </c>
      <c r="G11" s="41" t="s">
        <v>57</v>
      </c>
      <c r="H11" s="15">
        <v>26</v>
      </c>
      <c r="I11" s="4" t="s">
        <v>61</v>
      </c>
      <c r="J11" s="5" t="s">
        <v>60</v>
      </c>
      <c r="K11" s="6"/>
      <c r="L11" s="1">
        <v>1015</v>
      </c>
      <c r="M11" s="7" t="s">
        <v>180</v>
      </c>
      <c r="N11" s="8"/>
      <c r="O11" s="8">
        <v>3.5</v>
      </c>
      <c r="P11" s="9">
        <v>1</v>
      </c>
      <c r="Q11" s="8">
        <v>87</v>
      </c>
      <c r="R11" s="8">
        <v>67</v>
      </c>
      <c r="S11" s="25" t="s">
        <v>121</v>
      </c>
    </row>
    <row r="12" spans="1:19" ht="42" customHeight="1">
      <c r="A12" s="45">
        <v>42804</v>
      </c>
      <c r="B12" s="13">
        <v>1</v>
      </c>
      <c r="C12" s="12">
        <v>5</v>
      </c>
      <c r="D12" s="4" t="s">
        <v>181</v>
      </c>
      <c r="E12" s="10">
        <v>7.6</v>
      </c>
      <c r="F12" s="39">
        <v>5</v>
      </c>
      <c r="G12" s="41" t="s">
        <v>72</v>
      </c>
      <c r="H12" s="15">
        <v>44</v>
      </c>
      <c r="I12" s="4" t="s">
        <v>61</v>
      </c>
      <c r="J12" s="5" t="s">
        <v>68</v>
      </c>
      <c r="K12" s="6"/>
      <c r="L12" s="1">
        <v>1027</v>
      </c>
      <c r="M12" s="7" t="s">
        <v>182</v>
      </c>
      <c r="N12" s="8"/>
      <c r="O12" s="8">
        <v>1</v>
      </c>
      <c r="P12" s="9">
        <v>0</v>
      </c>
      <c r="Q12" s="8">
        <v>88</v>
      </c>
      <c r="R12" s="8">
        <v>93</v>
      </c>
      <c r="S12" s="25" t="s">
        <v>121</v>
      </c>
    </row>
    <row r="13" spans="1:19" ht="42" customHeight="1">
      <c r="A13" s="45">
        <v>42805</v>
      </c>
      <c r="B13" s="13">
        <v>-2</v>
      </c>
      <c r="C13" s="12">
        <v>7</v>
      </c>
      <c r="D13" s="4"/>
      <c r="E13" s="10">
        <v>0</v>
      </c>
      <c r="F13" s="39">
        <v>2</v>
      </c>
      <c r="G13" s="41" t="s">
        <v>72</v>
      </c>
      <c r="H13" s="15">
        <v>16</v>
      </c>
      <c r="I13" s="4" t="s">
        <v>60</v>
      </c>
      <c r="J13" s="5" t="s">
        <v>68</v>
      </c>
      <c r="K13" s="6"/>
      <c r="L13" s="1">
        <v>1027</v>
      </c>
      <c r="M13" s="7" t="s">
        <v>183</v>
      </c>
      <c r="N13" s="8"/>
      <c r="O13" s="8">
        <v>2</v>
      </c>
      <c r="P13" s="9">
        <v>-4</v>
      </c>
      <c r="Q13" s="8">
        <v>71</v>
      </c>
      <c r="R13" s="8">
        <v>82</v>
      </c>
      <c r="S13" s="25"/>
    </row>
    <row r="14" spans="1:19" ht="42" customHeight="1">
      <c r="A14" s="45">
        <v>42806</v>
      </c>
      <c r="B14" s="13">
        <v>-3</v>
      </c>
      <c r="C14" s="12">
        <v>6</v>
      </c>
      <c r="D14" s="4"/>
      <c r="E14" s="10">
        <v>0</v>
      </c>
      <c r="F14" s="39">
        <v>3</v>
      </c>
      <c r="G14" s="41" t="s">
        <v>97</v>
      </c>
      <c r="H14" s="15">
        <v>21</v>
      </c>
      <c r="I14" s="4" t="s">
        <v>60</v>
      </c>
      <c r="J14" s="5" t="s">
        <v>60</v>
      </c>
      <c r="K14" s="6"/>
      <c r="L14" s="1">
        <v>1020</v>
      </c>
      <c r="M14" s="7" t="s">
        <v>184</v>
      </c>
      <c r="N14" s="8"/>
      <c r="O14" s="8">
        <v>4</v>
      </c>
      <c r="P14" s="9">
        <v>-5</v>
      </c>
      <c r="Q14" s="8">
        <v>67</v>
      </c>
      <c r="R14" s="8">
        <v>64</v>
      </c>
      <c r="S14" s="25"/>
    </row>
    <row r="15" spans="1:19" ht="42" customHeight="1">
      <c r="A15" s="45">
        <v>42807</v>
      </c>
      <c r="B15" s="13">
        <v>-4</v>
      </c>
      <c r="C15" s="12">
        <v>9</v>
      </c>
      <c r="D15" s="4"/>
      <c r="E15" s="10">
        <v>0</v>
      </c>
      <c r="F15" s="39">
        <v>2</v>
      </c>
      <c r="G15" s="41" t="s">
        <v>72</v>
      </c>
      <c r="H15" s="15">
        <v>19</v>
      </c>
      <c r="I15" s="4" t="s">
        <v>60</v>
      </c>
      <c r="J15" s="5" t="s">
        <v>60</v>
      </c>
      <c r="K15" s="6"/>
      <c r="L15" s="1">
        <v>1027</v>
      </c>
      <c r="M15" s="7" t="s">
        <v>185</v>
      </c>
      <c r="N15" s="8"/>
      <c r="O15" s="8">
        <v>6</v>
      </c>
      <c r="P15" s="9">
        <v>-6</v>
      </c>
      <c r="Q15" s="8">
        <v>54</v>
      </c>
      <c r="R15" s="8">
        <v>46</v>
      </c>
      <c r="S15" s="25"/>
    </row>
    <row r="16" spans="1:19" ht="42" customHeight="1">
      <c r="A16" s="45">
        <v>42808</v>
      </c>
      <c r="B16" s="13">
        <v>1</v>
      </c>
      <c r="C16" s="12">
        <v>10</v>
      </c>
      <c r="D16" s="4"/>
      <c r="E16" s="10">
        <v>0</v>
      </c>
      <c r="F16" s="39">
        <v>3</v>
      </c>
      <c r="G16" s="41" t="s">
        <v>57</v>
      </c>
      <c r="H16" s="15">
        <v>25</v>
      </c>
      <c r="I16" s="4" t="s">
        <v>60</v>
      </c>
      <c r="J16" s="5" t="s">
        <v>60</v>
      </c>
      <c r="K16" s="6"/>
      <c r="L16" s="1">
        <v>1030</v>
      </c>
      <c r="M16" s="7" t="s">
        <v>186</v>
      </c>
      <c r="N16" s="8"/>
      <c r="O16" s="8">
        <v>5</v>
      </c>
      <c r="P16" s="9">
        <v>0</v>
      </c>
      <c r="Q16" s="8">
        <v>68</v>
      </c>
      <c r="R16" s="8">
        <v>56</v>
      </c>
      <c r="S16" s="25"/>
    </row>
    <row r="17" spans="1:19" ht="42" customHeight="1">
      <c r="A17" s="45">
        <v>42809</v>
      </c>
      <c r="B17" s="13">
        <v>4</v>
      </c>
      <c r="C17" s="12">
        <v>10</v>
      </c>
      <c r="D17" s="4" t="s">
        <v>187</v>
      </c>
      <c r="E17" s="10">
        <v>0.3</v>
      </c>
      <c r="F17" s="39">
        <v>4</v>
      </c>
      <c r="G17" s="41" t="s">
        <v>72</v>
      </c>
      <c r="H17" s="15">
        <v>32</v>
      </c>
      <c r="I17" s="4" t="s">
        <v>61</v>
      </c>
      <c r="J17" s="5" t="s">
        <v>60</v>
      </c>
      <c r="K17" s="6"/>
      <c r="L17" s="1">
        <v>1027</v>
      </c>
      <c r="M17" s="7" t="s">
        <v>188</v>
      </c>
      <c r="N17" s="8"/>
      <c r="O17" s="8">
        <v>4.5</v>
      </c>
      <c r="P17" s="9">
        <v>2</v>
      </c>
      <c r="Q17" s="8">
        <v>62</v>
      </c>
      <c r="R17" s="8">
        <v>61</v>
      </c>
      <c r="S17" s="25" t="s">
        <v>121</v>
      </c>
    </row>
    <row r="18" spans="1:19" ht="42" customHeight="1">
      <c r="A18" s="45">
        <v>42810</v>
      </c>
      <c r="B18" s="13">
        <v>0</v>
      </c>
      <c r="C18" s="12">
        <v>12</v>
      </c>
      <c r="D18" s="4"/>
      <c r="E18" s="10">
        <v>0</v>
      </c>
      <c r="F18" s="39">
        <v>3</v>
      </c>
      <c r="G18" s="41" t="s">
        <v>72</v>
      </c>
      <c r="H18" s="15">
        <v>22</v>
      </c>
      <c r="I18" s="4" t="s">
        <v>59</v>
      </c>
      <c r="J18" s="5" t="s">
        <v>107</v>
      </c>
      <c r="K18" s="6"/>
      <c r="L18" s="1">
        <v>1028</v>
      </c>
      <c r="M18" s="7" t="s">
        <v>189</v>
      </c>
      <c r="N18" s="8"/>
      <c r="O18" s="8">
        <v>10</v>
      </c>
      <c r="P18" s="9">
        <v>-1</v>
      </c>
      <c r="Q18" s="8">
        <v>51</v>
      </c>
      <c r="R18" s="8">
        <v>18</v>
      </c>
      <c r="S18" s="25"/>
    </row>
    <row r="19" spans="1:19" ht="42" customHeight="1">
      <c r="A19" s="45">
        <v>42811</v>
      </c>
      <c r="B19" s="13">
        <v>3</v>
      </c>
      <c r="C19" s="12">
        <v>12</v>
      </c>
      <c r="D19" s="4" t="s">
        <v>190</v>
      </c>
      <c r="E19" s="10">
        <v>3.1</v>
      </c>
      <c r="F19" s="39">
        <v>4</v>
      </c>
      <c r="G19" s="41" t="s">
        <v>72</v>
      </c>
      <c r="H19" s="15">
        <v>36</v>
      </c>
      <c r="I19" s="4" t="s">
        <v>59</v>
      </c>
      <c r="J19" s="5" t="s">
        <v>60</v>
      </c>
      <c r="K19" s="6"/>
      <c r="L19" s="1">
        <v>1011</v>
      </c>
      <c r="M19" s="7" t="s">
        <v>191</v>
      </c>
      <c r="N19" s="8"/>
      <c r="O19" s="8">
        <v>3</v>
      </c>
      <c r="P19" s="9">
        <v>2</v>
      </c>
      <c r="Q19" s="8">
        <v>72</v>
      </c>
      <c r="R19" s="8">
        <v>65</v>
      </c>
      <c r="S19" s="25" t="s">
        <v>121</v>
      </c>
    </row>
    <row r="20" spans="1:19" ht="42" customHeight="1">
      <c r="A20" s="45">
        <v>42812</v>
      </c>
      <c r="B20" s="13">
        <v>0</v>
      </c>
      <c r="C20" s="12">
        <v>7</v>
      </c>
      <c r="D20" s="4" t="s">
        <v>192</v>
      </c>
      <c r="E20" s="10">
        <v>20.8</v>
      </c>
      <c r="F20" s="39">
        <v>5</v>
      </c>
      <c r="G20" s="41" t="s">
        <v>58</v>
      </c>
      <c r="H20" s="15">
        <v>45</v>
      </c>
      <c r="I20" s="4" t="s">
        <v>61</v>
      </c>
      <c r="J20" s="5" t="s">
        <v>61</v>
      </c>
      <c r="K20" s="6"/>
      <c r="L20" s="1">
        <v>999</v>
      </c>
      <c r="M20" s="7" t="s">
        <v>193</v>
      </c>
      <c r="N20" s="8"/>
      <c r="O20" s="8"/>
      <c r="P20" s="9">
        <v>0</v>
      </c>
      <c r="Q20" s="8">
        <v>96</v>
      </c>
      <c r="R20" s="8">
        <v>100</v>
      </c>
      <c r="S20" s="25" t="s">
        <v>121</v>
      </c>
    </row>
    <row r="21" spans="1:19" ht="42" customHeight="1">
      <c r="A21" s="45">
        <v>42813</v>
      </c>
      <c r="B21" s="13">
        <v>0</v>
      </c>
      <c r="C21" s="12">
        <v>9</v>
      </c>
      <c r="D21" s="4" t="s">
        <v>192</v>
      </c>
      <c r="E21" s="10">
        <v>7</v>
      </c>
      <c r="F21" s="39">
        <v>4</v>
      </c>
      <c r="G21" s="41" t="s">
        <v>57</v>
      </c>
      <c r="H21" s="15">
        <v>34</v>
      </c>
      <c r="I21" s="4" t="s">
        <v>61</v>
      </c>
      <c r="J21" s="5" t="s">
        <v>61</v>
      </c>
      <c r="K21" s="6"/>
      <c r="L21" s="1">
        <v>1010</v>
      </c>
      <c r="M21" s="7" t="s">
        <v>194</v>
      </c>
      <c r="N21" s="8"/>
      <c r="O21" s="8"/>
      <c r="P21" s="9">
        <v>0</v>
      </c>
      <c r="Q21" s="8">
        <v>97</v>
      </c>
      <c r="R21" s="8">
        <v>99</v>
      </c>
      <c r="S21" s="25" t="s">
        <v>121</v>
      </c>
    </row>
    <row r="22" spans="1:19" ht="42" customHeight="1">
      <c r="A22" s="45">
        <v>42814</v>
      </c>
      <c r="B22" s="13">
        <v>7</v>
      </c>
      <c r="C22" s="12">
        <v>11</v>
      </c>
      <c r="D22" s="4" t="s">
        <v>195</v>
      </c>
      <c r="E22" s="10">
        <v>0.5</v>
      </c>
      <c r="F22" s="39">
        <v>3</v>
      </c>
      <c r="G22" s="41" t="s">
        <v>58</v>
      </c>
      <c r="H22" s="15">
        <v>29</v>
      </c>
      <c r="I22" s="4" t="s">
        <v>61</v>
      </c>
      <c r="J22" s="5" t="s">
        <v>61</v>
      </c>
      <c r="K22" s="6"/>
      <c r="L22" s="1">
        <v>1008</v>
      </c>
      <c r="M22" s="7" t="s">
        <v>196</v>
      </c>
      <c r="N22" s="8"/>
      <c r="O22" s="8"/>
      <c r="P22" s="9">
        <v>5</v>
      </c>
      <c r="Q22" s="8">
        <v>80</v>
      </c>
      <c r="R22" s="8">
        <v>98</v>
      </c>
      <c r="S22" s="25" t="s">
        <v>121</v>
      </c>
    </row>
    <row r="23" spans="1:19" ht="42" customHeight="1">
      <c r="A23" s="45">
        <v>42815</v>
      </c>
      <c r="B23" s="13">
        <v>6</v>
      </c>
      <c r="C23" s="12">
        <v>10</v>
      </c>
      <c r="D23" s="4" t="s">
        <v>197</v>
      </c>
      <c r="E23" s="10">
        <v>6.2</v>
      </c>
      <c r="F23" s="39">
        <v>3</v>
      </c>
      <c r="G23" s="41" t="s">
        <v>58</v>
      </c>
      <c r="H23" s="15">
        <v>23</v>
      </c>
      <c r="I23" s="4" t="s">
        <v>61</v>
      </c>
      <c r="J23" s="5" t="s">
        <v>61</v>
      </c>
      <c r="K23" s="6"/>
      <c r="L23" s="1">
        <v>1007</v>
      </c>
      <c r="M23" s="7" t="s">
        <v>200</v>
      </c>
      <c r="N23" s="8"/>
      <c r="O23" s="8"/>
      <c r="P23" s="9">
        <v>4</v>
      </c>
      <c r="Q23" s="8">
        <v>80</v>
      </c>
      <c r="R23" s="8">
        <v>97</v>
      </c>
      <c r="S23" s="25" t="s">
        <v>121</v>
      </c>
    </row>
    <row r="24" spans="1:19" ht="42" customHeight="1">
      <c r="A24" s="45">
        <v>42816</v>
      </c>
      <c r="B24" s="13">
        <v>2</v>
      </c>
      <c r="C24" s="12">
        <v>8</v>
      </c>
      <c r="D24" s="4" t="s">
        <v>195</v>
      </c>
      <c r="E24" s="10">
        <v>0.6</v>
      </c>
      <c r="F24" s="39">
        <v>2</v>
      </c>
      <c r="G24" s="41" t="s">
        <v>199</v>
      </c>
      <c r="H24" s="15">
        <v>19</v>
      </c>
      <c r="I24" s="4" t="s">
        <v>61</v>
      </c>
      <c r="J24" s="5" t="s">
        <v>68</v>
      </c>
      <c r="K24" s="6"/>
      <c r="L24" s="1">
        <v>1015</v>
      </c>
      <c r="M24" s="7" t="s">
        <v>201</v>
      </c>
      <c r="N24" s="8"/>
      <c r="O24" s="8">
        <v>1</v>
      </c>
      <c r="P24" s="9">
        <v>1</v>
      </c>
      <c r="Q24" s="8">
        <v>86</v>
      </c>
      <c r="R24" s="8">
        <v>88</v>
      </c>
      <c r="S24" s="25" t="s">
        <v>121</v>
      </c>
    </row>
    <row r="25" spans="1:19" ht="42" customHeight="1">
      <c r="A25" s="45">
        <v>42817</v>
      </c>
      <c r="B25" s="13">
        <v>2</v>
      </c>
      <c r="C25" s="12">
        <v>8</v>
      </c>
      <c r="D25" s="4" t="s">
        <v>198</v>
      </c>
      <c r="E25" s="10">
        <v>0.4</v>
      </c>
      <c r="F25" s="39">
        <v>3</v>
      </c>
      <c r="G25" s="41" t="s">
        <v>57</v>
      </c>
      <c r="H25" s="15">
        <v>21</v>
      </c>
      <c r="I25" s="4" t="s">
        <v>61</v>
      </c>
      <c r="J25" s="5" t="s">
        <v>68</v>
      </c>
      <c r="K25" s="6"/>
      <c r="L25" s="1">
        <v>1017</v>
      </c>
      <c r="M25" s="7" t="s">
        <v>202</v>
      </c>
      <c r="N25" s="8"/>
      <c r="O25" s="8"/>
      <c r="P25" s="9">
        <v>1</v>
      </c>
      <c r="Q25" s="8">
        <v>88</v>
      </c>
      <c r="R25" s="8">
        <v>96</v>
      </c>
      <c r="S25" s="25" t="s">
        <v>121</v>
      </c>
    </row>
    <row r="26" spans="1:19" ht="42" customHeight="1">
      <c r="A26" s="45">
        <v>42818</v>
      </c>
      <c r="B26" s="13">
        <v>2</v>
      </c>
      <c r="C26" s="12">
        <v>10</v>
      </c>
      <c r="D26" s="4"/>
      <c r="E26" s="10">
        <v>0</v>
      </c>
      <c r="F26" s="39">
        <v>3</v>
      </c>
      <c r="G26" s="41" t="s">
        <v>67</v>
      </c>
      <c r="H26" s="15">
        <v>23</v>
      </c>
      <c r="I26" s="4" t="s">
        <v>61</v>
      </c>
      <c r="J26" s="5" t="s">
        <v>60</v>
      </c>
      <c r="K26" s="6"/>
      <c r="L26" s="1">
        <v>1029</v>
      </c>
      <c r="M26" s="7" t="s">
        <v>203</v>
      </c>
      <c r="N26" s="8"/>
      <c r="O26" s="8">
        <v>6</v>
      </c>
      <c r="P26" s="9">
        <v>1</v>
      </c>
      <c r="Q26" s="8">
        <v>61</v>
      </c>
      <c r="R26" s="8">
        <v>55</v>
      </c>
      <c r="S26" s="25"/>
    </row>
    <row r="27" spans="1:19" ht="42" customHeight="1">
      <c r="A27" s="45">
        <v>42819</v>
      </c>
      <c r="B27" s="13">
        <v>-3</v>
      </c>
      <c r="C27" s="12">
        <v>11</v>
      </c>
      <c r="D27" s="4"/>
      <c r="E27" s="10">
        <v>0</v>
      </c>
      <c r="F27" s="39">
        <v>2</v>
      </c>
      <c r="G27" s="41" t="s">
        <v>131</v>
      </c>
      <c r="H27" s="15">
        <v>19</v>
      </c>
      <c r="I27" s="4" t="s">
        <v>59</v>
      </c>
      <c r="J27" s="5" t="s">
        <v>107</v>
      </c>
      <c r="K27" s="6"/>
      <c r="L27" s="1">
        <v>1031</v>
      </c>
      <c r="M27" s="7" t="s">
        <v>204</v>
      </c>
      <c r="N27" s="8"/>
      <c r="O27" s="8">
        <v>10</v>
      </c>
      <c r="P27" s="9">
        <v>-4</v>
      </c>
      <c r="Q27" s="8">
        <v>52</v>
      </c>
      <c r="R27" s="8">
        <v>22</v>
      </c>
      <c r="S27" s="25"/>
    </row>
    <row r="28" spans="1:19" ht="42" customHeight="1">
      <c r="A28" s="45">
        <v>42820</v>
      </c>
      <c r="B28" s="13">
        <v>-2</v>
      </c>
      <c r="C28" s="12">
        <v>10</v>
      </c>
      <c r="D28" s="4"/>
      <c r="E28" s="10">
        <v>0</v>
      </c>
      <c r="F28" s="39">
        <v>3</v>
      </c>
      <c r="G28" s="41" t="s">
        <v>67</v>
      </c>
      <c r="H28" s="15">
        <v>23</v>
      </c>
      <c r="I28" s="4" t="s">
        <v>59</v>
      </c>
      <c r="J28" s="5" t="s">
        <v>107</v>
      </c>
      <c r="K28" s="6"/>
      <c r="L28" s="1">
        <v>1024</v>
      </c>
      <c r="M28" s="7" t="s">
        <v>205</v>
      </c>
      <c r="N28" s="8"/>
      <c r="O28" s="8">
        <v>11</v>
      </c>
      <c r="P28" s="9">
        <v>-3</v>
      </c>
      <c r="Q28" s="8">
        <v>51</v>
      </c>
      <c r="R28" s="8">
        <v>15</v>
      </c>
      <c r="S28" s="25"/>
    </row>
    <row r="29" spans="1:19" ht="42" customHeight="1">
      <c r="A29" s="45">
        <v>42821</v>
      </c>
      <c r="B29" s="13">
        <v>-3</v>
      </c>
      <c r="C29" s="12">
        <v>16</v>
      </c>
      <c r="D29" s="4"/>
      <c r="E29" s="10">
        <v>0</v>
      </c>
      <c r="F29" s="39">
        <v>2</v>
      </c>
      <c r="G29" s="41" t="s">
        <v>97</v>
      </c>
      <c r="H29" s="15">
        <v>18</v>
      </c>
      <c r="I29" s="4" t="s">
        <v>59</v>
      </c>
      <c r="J29" s="5" t="s">
        <v>62</v>
      </c>
      <c r="K29" s="6"/>
      <c r="L29" s="1">
        <v>1027</v>
      </c>
      <c r="M29" s="7" t="s">
        <v>206</v>
      </c>
      <c r="N29" s="8"/>
      <c r="O29" s="8">
        <v>12</v>
      </c>
      <c r="P29" s="9">
        <v>-4</v>
      </c>
      <c r="Q29" s="8">
        <v>35</v>
      </c>
      <c r="R29" s="8">
        <v>1</v>
      </c>
      <c r="S29" s="25"/>
    </row>
    <row r="30" spans="1:19" ht="42" customHeight="1">
      <c r="A30" s="45">
        <v>42822</v>
      </c>
      <c r="B30" s="13">
        <v>0</v>
      </c>
      <c r="C30" s="12">
        <v>19</v>
      </c>
      <c r="D30" s="4"/>
      <c r="E30" s="10">
        <v>0</v>
      </c>
      <c r="F30" s="39">
        <v>2</v>
      </c>
      <c r="G30" s="41" t="s">
        <v>66</v>
      </c>
      <c r="H30" s="15">
        <v>18</v>
      </c>
      <c r="I30" s="4" t="s">
        <v>59</v>
      </c>
      <c r="J30" s="5" t="s">
        <v>62</v>
      </c>
      <c r="K30" s="6"/>
      <c r="L30" s="1">
        <v>1022</v>
      </c>
      <c r="M30" s="7" t="s">
        <v>207</v>
      </c>
      <c r="N30" s="8"/>
      <c r="O30" s="8">
        <v>12</v>
      </c>
      <c r="P30" s="9">
        <v>0</v>
      </c>
      <c r="Q30" s="8">
        <v>32</v>
      </c>
      <c r="R30" s="8">
        <v>2</v>
      </c>
      <c r="S30" s="25"/>
    </row>
    <row r="31" spans="1:19" ht="42" customHeight="1">
      <c r="A31" s="45">
        <v>42823</v>
      </c>
      <c r="B31" s="13">
        <v>7</v>
      </c>
      <c r="C31" s="12">
        <v>15</v>
      </c>
      <c r="D31" s="4" t="s">
        <v>125</v>
      </c>
      <c r="E31" s="10">
        <v>0.4</v>
      </c>
      <c r="F31" s="39">
        <v>4</v>
      </c>
      <c r="G31" s="41" t="s">
        <v>57</v>
      </c>
      <c r="H31" s="15">
        <v>33</v>
      </c>
      <c r="I31" s="4" t="s">
        <v>60</v>
      </c>
      <c r="J31" s="5" t="s">
        <v>68</v>
      </c>
      <c r="K31" s="6"/>
      <c r="L31" s="1">
        <v>1020</v>
      </c>
      <c r="M31" s="7" t="s">
        <v>208</v>
      </c>
      <c r="N31" s="8"/>
      <c r="O31" s="8">
        <v>3</v>
      </c>
      <c r="P31" s="9">
        <v>5</v>
      </c>
      <c r="Q31" s="8">
        <v>62</v>
      </c>
      <c r="R31" s="8">
        <v>75</v>
      </c>
      <c r="S31" s="25" t="s">
        <v>121</v>
      </c>
    </row>
    <row r="32" spans="1:19" ht="42" customHeight="1">
      <c r="A32" s="45">
        <v>42824</v>
      </c>
      <c r="B32" s="13">
        <v>8</v>
      </c>
      <c r="C32" s="12">
        <v>16</v>
      </c>
      <c r="D32" s="4"/>
      <c r="E32" s="10">
        <v>0</v>
      </c>
      <c r="F32" s="39">
        <v>3</v>
      </c>
      <c r="G32" s="41" t="s">
        <v>58</v>
      </c>
      <c r="H32" s="15">
        <v>26</v>
      </c>
      <c r="I32" s="4" t="s">
        <v>61</v>
      </c>
      <c r="J32" s="5" t="s">
        <v>60</v>
      </c>
      <c r="K32" s="6"/>
      <c r="L32" s="1">
        <v>1026</v>
      </c>
      <c r="M32" s="7" t="s">
        <v>209</v>
      </c>
      <c r="N32" s="8"/>
      <c r="O32" s="8">
        <v>5</v>
      </c>
      <c r="P32" s="9">
        <v>5</v>
      </c>
      <c r="Q32" s="8">
        <v>65</v>
      </c>
      <c r="R32" s="8">
        <v>56</v>
      </c>
      <c r="S32" s="25"/>
    </row>
    <row r="33" spans="1:19" ht="42" customHeight="1">
      <c r="A33" s="46">
        <v>42825</v>
      </c>
      <c r="B33" s="27">
        <v>4</v>
      </c>
      <c r="C33" s="28">
        <v>20</v>
      </c>
      <c r="D33" s="29"/>
      <c r="E33" s="30">
        <v>0</v>
      </c>
      <c r="F33" s="40">
        <v>3</v>
      </c>
      <c r="G33" s="42" t="s">
        <v>66</v>
      </c>
      <c r="H33" s="31">
        <v>28</v>
      </c>
      <c r="I33" s="29" t="s">
        <v>59</v>
      </c>
      <c r="J33" s="32" t="s">
        <v>62</v>
      </c>
      <c r="K33" s="33"/>
      <c r="L33" s="34">
        <v>1021</v>
      </c>
      <c r="M33" s="35" t="s">
        <v>210</v>
      </c>
      <c r="N33" s="36"/>
      <c r="O33" s="36">
        <v>12</v>
      </c>
      <c r="P33" s="37">
        <v>3</v>
      </c>
      <c r="Q33" s="36">
        <v>51</v>
      </c>
      <c r="R33" s="36">
        <v>9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5.645161290322581</v>
      </c>
      <c r="E100" s="49" t="s">
        <v>31</v>
      </c>
      <c r="F100" s="49"/>
      <c r="G100" s="49"/>
      <c r="H100" s="49"/>
      <c r="I100" s="17">
        <f>SUM(E3:E33)</f>
        <v>81.60000000000001</v>
      </c>
      <c r="J100" s="49" t="s">
        <v>38</v>
      </c>
      <c r="K100" s="49"/>
      <c r="L100" s="18">
        <f>SUM(O3:O33)</f>
        <v>136</v>
      </c>
    </row>
    <row r="101" spans="1:12" ht="30" customHeight="1">
      <c r="A101" s="49" t="s">
        <v>27</v>
      </c>
      <c r="B101" s="49"/>
      <c r="C101" s="49"/>
      <c r="D101" s="16">
        <f>AVERAGE(B3:B33)</f>
        <v>1.3548387096774193</v>
      </c>
      <c r="E101" s="49" t="s">
        <v>32</v>
      </c>
      <c r="F101" s="49"/>
      <c r="G101" s="49"/>
      <c r="H101" s="49"/>
      <c r="I101" s="17">
        <f>AVERAGE(E3:E33)</f>
        <v>2.632258064516129</v>
      </c>
      <c r="J101" s="49" t="s">
        <v>39</v>
      </c>
      <c r="K101" s="49"/>
      <c r="L101" s="18">
        <f>COUNTIF(R3:R33,"&lt;31")</f>
        <v>6</v>
      </c>
    </row>
    <row r="102" spans="1:12" ht="30" customHeight="1">
      <c r="A102" s="49" t="s">
        <v>28</v>
      </c>
      <c r="B102" s="49"/>
      <c r="C102" s="49"/>
      <c r="D102" s="16">
        <f>AVERAGE(C3:C33)</f>
        <v>9.935483870967742</v>
      </c>
      <c r="E102" s="49" t="s">
        <v>33</v>
      </c>
      <c r="F102" s="49"/>
      <c r="G102" s="49"/>
      <c r="H102" s="49"/>
      <c r="I102" s="17">
        <f>MAX(E3:E33)</f>
        <v>20.8</v>
      </c>
      <c r="J102" s="49" t="s">
        <v>41</v>
      </c>
      <c r="K102" s="49"/>
      <c r="L102" s="18">
        <f>COUNTIF(C3:C33,"&gt;19")</f>
        <v>1</v>
      </c>
    </row>
    <row r="103" spans="1:12" ht="30" customHeight="1">
      <c r="A103" s="49" t="s">
        <v>23</v>
      </c>
      <c r="B103" s="49"/>
      <c r="C103" s="49"/>
      <c r="D103" s="18">
        <f>MAX(B3:B33,C3:C33)</f>
        <v>20</v>
      </c>
      <c r="E103" s="49" t="s">
        <v>34</v>
      </c>
      <c r="F103" s="49"/>
      <c r="G103" s="49"/>
      <c r="H103" s="49"/>
      <c r="I103" s="18">
        <f>COUNTA(S3:S33)</f>
        <v>15</v>
      </c>
      <c r="J103" s="49" t="s">
        <v>37</v>
      </c>
      <c r="K103" s="49"/>
      <c r="L103" s="18">
        <f>COUNTA(N3:N33)</f>
        <v>0</v>
      </c>
    </row>
    <row r="104" spans="1:12" ht="30" customHeight="1">
      <c r="A104" s="49" t="s">
        <v>24</v>
      </c>
      <c r="B104" s="49"/>
      <c r="C104" s="49"/>
      <c r="D104" s="18">
        <f>MIN(B3:B33,C3:C33)</f>
        <v>-4</v>
      </c>
      <c r="E104" s="49" t="s">
        <v>35</v>
      </c>
      <c r="F104" s="49"/>
      <c r="G104" s="49"/>
      <c r="H104" s="49"/>
      <c r="I104" s="18">
        <f>COUNTIF(S3:S33,"R")</f>
        <v>13</v>
      </c>
      <c r="J104" s="49" t="s">
        <v>47</v>
      </c>
      <c r="K104" s="49"/>
      <c r="L104" s="43">
        <f>AVERAGE(F3:F33)</f>
        <v>3.3225806451612905</v>
      </c>
    </row>
    <row r="105" spans="1:12" ht="30" customHeight="1">
      <c r="A105" s="49" t="s">
        <v>26</v>
      </c>
      <c r="B105" s="49"/>
      <c r="C105" s="49"/>
      <c r="D105" s="18">
        <f>MAX(B3:B33)</f>
        <v>8</v>
      </c>
      <c r="E105" s="49" t="s">
        <v>36</v>
      </c>
      <c r="F105" s="49"/>
      <c r="G105" s="49"/>
      <c r="H105" s="49"/>
      <c r="I105" s="18">
        <f>COUNTIF(S3:S33,"S")</f>
        <v>2</v>
      </c>
      <c r="J105" s="49" t="s">
        <v>48</v>
      </c>
      <c r="K105" s="49"/>
      <c r="L105" s="43">
        <f>AVERAGE(H3:H33)</f>
        <v>28.612903225806452</v>
      </c>
    </row>
    <row r="106" spans="1:12" ht="30" customHeight="1">
      <c r="A106" s="49" t="s">
        <v>25</v>
      </c>
      <c r="B106" s="49"/>
      <c r="C106" s="49"/>
      <c r="D106" s="18">
        <f>MIN(C3:C33)</f>
        <v>3</v>
      </c>
      <c r="E106" s="49" t="s">
        <v>52</v>
      </c>
      <c r="F106" s="49"/>
      <c r="G106" s="49"/>
      <c r="H106" s="49"/>
      <c r="I106" s="18">
        <f>COUNTIF(F3:F33,"&gt;5")</f>
        <v>1</v>
      </c>
      <c r="J106" s="49" t="s">
        <v>49</v>
      </c>
      <c r="K106" s="49"/>
      <c r="L106" s="19">
        <v>30</v>
      </c>
    </row>
    <row r="107" spans="1:12" ht="30" customHeight="1">
      <c r="A107" s="49" t="s">
        <v>29</v>
      </c>
      <c r="B107" s="49"/>
      <c r="C107" s="49"/>
      <c r="D107" s="18">
        <f>COUNTIF(B3:B33,"&lt;1")</f>
        <v>13</v>
      </c>
      <c r="E107" s="49" t="s">
        <v>43</v>
      </c>
      <c r="F107" s="49"/>
      <c r="G107" s="49"/>
      <c r="H107" s="49"/>
      <c r="I107" s="17">
        <f>MAX(H3:H33)</f>
        <v>56</v>
      </c>
      <c r="J107" s="49" t="s">
        <v>50</v>
      </c>
      <c r="K107" s="49"/>
      <c r="L107" s="19">
        <v>73.6</v>
      </c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1031</v>
      </c>
      <c r="J108" s="49" t="s">
        <v>51</v>
      </c>
      <c r="K108" s="49"/>
      <c r="L108" s="19">
        <v>8</v>
      </c>
    </row>
    <row r="109" spans="1:12" ht="30" customHeight="1">
      <c r="A109" s="49" t="s">
        <v>40</v>
      </c>
      <c r="B109" s="49"/>
      <c r="C109" s="49"/>
      <c r="D109" s="18">
        <f>MIN(P3:P33)</f>
        <v>-6</v>
      </c>
      <c r="E109" s="49" t="s">
        <v>45</v>
      </c>
      <c r="F109" s="49"/>
      <c r="G109" s="49"/>
      <c r="H109" s="49"/>
      <c r="I109" s="18">
        <f>MIN(L3:L33)</f>
        <v>992</v>
      </c>
      <c r="J109" s="49" t="s">
        <v>211</v>
      </c>
      <c r="K109" s="49"/>
      <c r="L109" s="19" t="s">
        <v>212</v>
      </c>
    </row>
  </sheetData>
  <sheetProtection password="CF17" sheet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6:C106"/>
    <mergeCell ref="A107:C107"/>
    <mergeCell ref="A108:C108"/>
    <mergeCell ref="A101:C101"/>
    <mergeCell ref="A102:C102"/>
    <mergeCell ref="A103:C103"/>
    <mergeCell ref="A104:C104"/>
    <mergeCell ref="O1:O2"/>
    <mergeCell ref="D1:E1"/>
    <mergeCell ref="A100:C100"/>
    <mergeCell ref="J100:K100"/>
    <mergeCell ref="F1:H1"/>
    <mergeCell ref="N1:N2"/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170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42826</v>
      </c>
      <c r="B3" s="13">
        <v>10</v>
      </c>
      <c r="C3" s="12">
        <v>21</v>
      </c>
      <c r="D3" s="4" t="s">
        <v>125</v>
      </c>
      <c r="E3" s="10">
        <v>0.1</v>
      </c>
      <c r="F3" s="39">
        <v>3</v>
      </c>
      <c r="G3" s="41" t="s">
        <v>66</v>
      </c>
      <c r="H3" s="15">
        <v>21</v>
      </c>
      <c r="I3" s="4" t="s">
        <v>59</v>
      </c>
      <c r="J3" s="5" t="s">
        <v>107</v>
      </c>
      <c r="K3" s="6"/>
      <c r="L3" s="1">
        <v>1008</v>
      </c>
      <c r="M3" s="7" t="s">
        <v>213</v>
      </c>
      <c r="N3" s="8" t="s">
        <v>65</v>
      </c>
      <c r="O3" s="8">
        <v>10</v>
      </c>
      <c r="P3" s="9">
        <v>8</v>
      </c>
      <c r="Q3" s="8">
        <v>41</v>
      </c>
      <c r="R3" s="20">
        <v>19</v>
      </c>
      <c r="S3" s="24"/>
    </row>
    <row r="4" spans="1:19" ht="42" customHeight="1">
      <c r="A4" s="45">
        <v>42827</v>
      </c>
      <c r="B4" s="13">
        <v>6</v>
      </c>
      <c r="C4" s="12">
        <v>14</v>
      </c>
      <c r="D4" s="4"/>
      <c r="E4" s="10">
        <v>0</v>
      </c>
      <c r="F4" s="39">
        <v>2</v>
      </c>
      <c r="G4" s="41" t="s">
        <v>72</v>
      </c>
      <c r="H4" s="15">
        <v>18</v>
      </c>
      <c r="I4" s="4" t="s">
        <v>60</v>
      </c>
      <c r="J4" s="5" t="s">
        <v>60</v>
      </c>
      <c r="K4" s="6"/>
      <c r="L4" s="1">
        <v>1015</v>
      </c>
      <c r="M4" s="7" t="s">
        <v>214</v>
      </c>
      <c r="N4" s="8"/>
      <c r="O4" s="8">
        <v>6</v>
      </c>
      <c r="P4" s="9">
        <v>3</v>
      </c>
      <c r="Q4" s="8">
        <v>84</v>
      </c>
      <c r="R4" s="8">
        <v>61</v>
      </c>
      <c r="S4" s="25"/>
    </row>
    <row r="5" spans="1:19" ht="42" customHeight="1">
      <c r="A5" s="45">
        <v>42828</v>
      </c>
      <c r="B5" s="13">
        <v>7</v>
      </c>
      <c r="C5" s="12">
        <v>12</v>
      </c>
      <c r="D5" s="4" t="s">
        <v>125</v>
      </c>
      <c r="E5" s="10">
        <v>0.4</v>
      </c>
      <c r="F5" s="39">
        <v>3</v>
      </c>
      <c r="G5" s="41" t="s">
        <v>215</v>
      </c>
      <c r="H5" s="15">
        <v>22</v>
      </c>
      <c r="I5" s="4" t="s">
        <v>61</v>
      </c>
      <c r="J5" s="5" t="s">
        <v>68</v>
      </c>
      <c r="K5" s="6"/>
      <c r="L5" s="1">
        <v>1024</v>
      </c>
      <c r="M5" s="7" t="s">
        <v>216</v>
      </c>
      <c r="N5" s="8"/>
      <c r="O5" s="8">
        <v>2</v>
      </c>
      <c r="P5" s="9">
        <v>4</v>
      </c>
      <c r="Q5" s="8">
        <v>82</v>
      </c>
      <c r="R5" s="8">
        <v>81</v>
      </c>
      <c r="S5" s="25" t="s">
        <v>121</v>
      </c>
    </row>
    <row r="6" spans="1:19" ht="42" customHeight="1">
      <c r="A6" s="45">
        <v>42829</v>
      </c>
      <c r="B6" s="13">
        <v>5</v>
      </c>
      <c r="C6" s="12">
        <v>7</v>
      </c>
      <c r="D6" s="4" t="s">
        <v>217</v>
      </c>
      <c r="E6" s="10">
        <v>4.3</v>
      </c>
      <c r="F6" s="39">
        <v>2</v>
      </c>
      <c r="G6" s="41" t="s">
        <v>67</v>
      </c>
      <c r="H6" s="15">
        <v>17</v>
      </c>
      <c r="I6" s="4" t="s">
        <v>61</v>
      </c>
      <c r="J6" s="5" t="s">
        <v>61</v>
      </c>
      <c r="K6" s="6"/>
      <c r="L6" s="1">
        <v>1022</v>
      </c>
      <c r="M6" s="7" t="s">
        <v>218</v>
      </c>
      <c r="N6" s="8"/>
      <c r="O6" s="8"/>
      <c r="P6" s="9">
        <v>4</v>
      </c>
      <c r="Q6" s="8">
        <v>97</v>
      </c>
      <c r="R6" s="8">
        <v>100</v>
      </c>
      <c r="S6" s="25" t="s">
        <v>121</v>
      </c>
    </row>
    <row r="7" spans="1:19" ht="42" customHeight="1">
      <c r="A7" s="45">
        <v>42830</v>
      </c>
      <c r="B7" s="13">
        <v>3</v>
      </c>
      <c r="C7" s="12">
        <v>10</v>
      </c>
      <c r="D7" s="4" t="s">
        <v>219</v>
      </c>
      <c r="E7" s="10">
        <v>1.6</v>
      </c>
      <c r="F7" s="39">
        <v>3</v>
      </c>
      <c r="G7" s="41" t="s">
        <v>72</v>
      </c>
      <c r="H7" s="15">
        <v>25</v>
      </c>
      <c r="I7" s="4" t="s">
        <v>60</v>
      </c>
      <c r="J7" s="5" t="s">
        <v>68</v>
      </c>
      <c r="K7" s="6"/>
      <c r="L7" s="1">
        <v>1018</v>
      </c>
      <c r="M7" s="7" t="s">
        <v>220</v>
      </c>
      <c r="N7" s="8"/>
      <c r="O7" s="8">
        <v>1</v>
      </c>
      <c r="P7" s="9">
        <v>2</v>
      </c>
      <c r="Q7" s="8">
        <v>84</v>
      </c>
      <c r="R7" s="8">
        <v>88</v>
      </c>
      <c r="S7" s="25" t="s">
        <v>121</v>
      </c>
    </row>
    <row r="8" spans="1:19" ht="42" customHeight="1">
      <c r="A8" s="45">
        <v>42831</v>
      </c>
      <c r="B8" s="13">
        <v>2</v>
      </c>
      <c r="C8" s="12">
        <v>8</v>
      </c>
      <c r="D8" s="4"/>
      <c r="E8" s="10">
        <v>0</v>
      </c>
      <c r="F8" s="39">
        <v>4</v>
      </c>
      <c r="G8" s="41" t="s">
        <v>72</v>
      </c>
      <c r="H8" s="15">
        <v>35</v>
      </c>
      <c r="I8" s="4" t="s">
        <v>60</v>
      </c>
      <c r="J8" s="5" t="s">
        <v>60</v>
      </c>
      <c r="K8" s="6"/>
      <c r="L8" s="1">
        <v>1022</v>
      </c>
      <c r="M8" s="7" t="s">
        <v>225</v>
      </c>
      <c r="N8" s="8"/>
      <c r="O8" s="8">
        <v>5</v>
      </c>
      <c r="P8" s="9">
        <v>1</v>
      </c>
      <c r="Q8" s="8">
        <v>65</v>
      </c>
      <c r="R8" s="8">
        <v>55</v>
      </c>
      <c r="S8" s="25"/>
    </row>
    <row r="9" spans="1:19" ht="42" customHeight="1">
      <c r="A9" s="45">
        <v>42832</v>
      </c>
      <c r="B9" s="13">
        <v>4</v>
      </c>
      <c r="C9" s="12">
        <v>6</v>
      </c>
      <c r="D9" s="4" t="s">
        <v>222</v>
      </c>
      <c r="E9" s="10">
        <v>17</v>
      </c>
      <c r="F9" s="39">
        <v>4</v>
      </c>
      <c r="G9" s="41" t="s">
        <v>57</v>
      </c>
      <c r="H9" s="15">
        <v>32</v>
      </c>
      <c r="I9" s="4" t="s">
        <v>61</v>
      </c>
      <c r="J9" s="5" t="s">
        <v>221</v>
      </c>
      <c r="K9" s="6"/>
      <c r="L9" s="1">
        <v>1018</v>
      </c>
      <c r="M9" s="7" t="s">
        <v>223</v>
      </c>
      <c r="N9" s="8"/>
      <c r="O9" s="8"/>
      <c r="P9" s="9">
        <v>3</v>
      </c>
      <c r="Q9" s="8">
        <v>98</v>
      </c>
      <c r="R9" s="8">
        <v>100</v>
      </c>
      <c r="S9" s="25" t="s">
        <v>121</v>
      </c>
    </row>
    <row r="10" spans="1:19" ht="42" customHeight="1">
      <c r="A10" s="45">
        <v>42833</v>
      </c>
      <c r="B10" s="13">
        <v>7</v>
      </c>
      <c r="C10" s="12">
        <v>12</v>
      </c>
      <c r="D10" s="4"/>
      <c r="E10" s="10">
        <v>0</v>
      </c>
      <c r="F10" s="39">
        <v>2</v>
      </c>
      <c r="G10" s="41" t="s">
        <v>72</v>
      </c>
      <c r="H10" s="15">
        <v>19</v>
      </c>
      <c r="I10" s="4" t="s">
        <v>61</v>
      </c>
      <c r="J10" s="5" t="s">
        <v>68</v>
      </c>
      <c r="K10" s="6"/>
      <c r="L10" s="1">
        <v>1025</v>
      </c>
      <c r="M10" s="7" t="s">
        <v>224</v>
      </c>
      <c r="N10" s="8"/>
      <c r="O10" s="8">
        <v>1</v>
      </c>
      <c r="P10" s="9">
        <v>5</v>
      </c>
      <c r="Q10" s="8">
        <v>82</v>
      </c>
      <c r="R10" s="8">
        <v>91</v>
      </c>
      <c r="S10" s="25"/>
    </row>
    <row r="11" spans="1:19" ht="42" customHeight="1">
      <c r="A11" s="45">
        <v>42834</v>
      </c>
      <c r="B11" s="13">
        <v>4</v>
      </c>
      <c r="C11" s="12">
        <v>19</v>
      </c>
      <c r="D11" s="4"/>
      <c r="E11" s="10">
        <v>0</v>
      </c>
      <c r="F11" s="39">
        <v>2</v>
      </c>
      <c r="G11" s="41" t="s">
        <v>72</v>
      </c>
      <c r="H11" s="15">
        <v>15</v>
      </c>
      <c r="I11" s="4" t="s">
        <v>60</v>
      </c>
      <c r="J11" s="5" t="s">
        <v>107</v>
      </c>
      <c r="K11" s="6"/>
      <c r="L11" s="1">
        <v>1016</v>
      </c>
      <c r="M11" s="7" t="s">
        <v>226</v>
      </c>
      <c r="N11" s="8"/>
      <c r="O11" s="8">
        <v>10</v>
      </c>
      <c r="P11" s="9">
        <v>2</v>
      </c>
      <c r="Q11" s="8">
        <v>61</v>
      </c>
      <c r="R11" s="8">
        <v>18</v>
      </c>
      <c r="S11" s="25"/>
    </row>
    <row r="12" spans="1:19" ht="42" customHeight="1">
      <c r="A12" s="45">
        <v>42835</v>
      </c>
      <c r="B12" s="13">
        <v>5</v>
      </c>
      <c r="C12" s="12">
        <v>20</v>
      </c>
      <c r="D12" s="4" t="s">
        <v>227</v>
      </c>
      <c r="E12" s="10">
        <v>0.8</v>
      </c>
      <c r="F12" s="39">
        <v>4</v>
      </c>
      <c r="G12" s="41" t="s">
        <v>72</v>
      </c>
      <c r="H12" s="15">
        <v>36</v>
      </c>
      <c r="I12" s="4" t="s">
        <v>59</v>
      </c>
      <c r="J12" s="5" t="s">
        <v>107</v>
      </c>
      <c r="K12" s="6"/>
      <c r="L12" s="1">
        <v>1013</v>
      </c>
      <c r="M12" s="7" t="s">
        <v>228</v>
      </c>
      <c r="N12" s="8"/>
      <c r="O12" s="8">
        <v>9</v>
      </c>
      <c r="P12" s="9">
        <v>3</v>
      </c>
      <c r="Q12" s="8">
        <v>45</v>
      </c>
      <c r="R12" s="8">
        <v>28</v>
      </c>
      <c r="S12" s="25" t="s">
        <v>121</v>
      </c>
    </row>
    <row r="13" spans="1:19" ht="42" customHeight="1">
      <c r="A13" s="45">
        <v>42836</v>
      </c>
      <c r="B13" s="13">
        <v>3</v>
      </c>
      <c r="C13" s="12">
        <v>7</v>
      </c>
      <c r="D13" s="4"/>
      <c r="E13" s="10">
        <v>0</v>
      </c>
      <c r="F13" s="39">
        <v>3</v>
      </c>
      <c r="G13" s="41" t="s">
        <v>72</v>
      </c>
      <c r="H13" s="15">
        <v>29</v>
      </c>
      <c r="I13" s="4" t="s">
        <v>60</v>
      </c>
      <c r="J13" s="5" t="s">
        <v>68</v>
      </c>
      <c r="K13" s="6"/>
      <c r="L13" s="1">
        <v>1022</v>
      </c>
      <c r="M13" s="7" t="s">
        <v>229</v>
      </c>
      <c r="N13" s="8"/>
      <c r="O13" s="8">
        <v>1.5</v>
      </c>
      <c r="P13" s="9">
        <v>2</v>
      </c>
      <c r="Q13" s="8">
        <v>73</v>
      </c>
      <c r="R13" s="8">
        <v>85</v>
      </c>
      <c r="S13" s="25"/>
    </row>
    <row r="14" spans="1:19" ht="42" customHeight="1">
      <c r="A14" s="45">
        <v>42837</v>
      </c>
      <c r="B14" s="13">
        <v>5</v>
      </c>
      <c r="C14" s="12">
        <v>12</v>
      </c>
      <c r="D14" s="4" t="s">
        <v>230</v>
      </c>
      <c r="E14" s="10">
        <v>8.5</v>
      </c>
      <c r="F14" s="39">
        <v>4</v>
      </c>
      <c r="G14" s="41" t="s">
        <v>58</v>
      </c>
      <c r="H14" s="15">
        <v>38</v>
      </c>
      <c r="I14" s="4" t="s">
        <v>61</v>
      </c>
      <c r="J14" s="5" t="s">
        <v>68</v>
      </c>
      <c r="K14" s="6"/>
      <c r="L14" s="1">
        <v>1010</v>
      </c>
      <c r="M14" s="7" t="s">
        <v>231</v>
      </c>
      <c r="N14" s="8"/>
      <c r="O14" s="8">
        <v>1</v>
      </c>
      <c r="P14" s="9">
        <v>4</v>
      </c>
      <c r="Q14" s="8">
        <v>78</v>
      </c>
      <c r="R14" s="8">
        <v>90</v>
      </c>
      <c r="S14" s="25" t="s">
        <v>121</v>
      </c>
    </row>
    <row r="15" spans="1:19" ht="42" customHeight="1">
      <c r="A15" s="45">
        <v>42838</v>
      </c>
      <c r="B15" s="13">
        <v>2</v>
      </c>
      <c r="C15" s="12">
        <v>9</v>
      </c>
      <c r="D15" s="4" t="s">
        <v>232</v>
      </c>
      <c r="E15" s="10">
        <v>6</v>
      </c>
      <c r="F15" s="39">
        <v>3</v>
      </c>
      <c r="G15" s="41" t="s">
        <v>58</v>
      </c>
      <c r="H15" s="15">
        <v>27</v>
      </c>
      <c r="I15" s="4" t="s">
        <v>61</v>
      </c>
      <c r="J15" s="5" t="s">
        <v>68</v>
      </c>
      <c r="K15" s="6"/>
      <c r="L15" s="1">
        <v>1007</v>
      </c>
      <c r="M15" s="7" t="s">
        <v>233</v>
      </c>
      <c r="N15" s="8"/>
      <c r="O15" s="8">
        <v>1.5</v>
      </c>
      <c r="P15" s="9">
        <v>2</v>
      </c>
      <c r="Q15" s="8">
        <v>76</v>
      </c>
      <c r="R15" s="8">
        <v>88</v>
      </c>
      <c r="S15" s="25" t="s">
        <v>121</v>
      </c>
    </row>
    <row r="16" spans="1:19" ht="42" customHeight="1">
      <c r="A16" s="45">
        <v>42839</v>
      </c>
      <c r="B16" s="13">
        <v>1</v>
      </c>
      <c r="C16" s="12">
        <v>11</v>
      </c>
      <c r="D16" s="4"/>
      <c r="E16" s="10">
        <v>0</v>
      </c>
      <c r="F16" s="39">
        <v>3</v>
      </c>
      <c r="G16" s="41" t="s">
        <v>57</v>
      </c>
      <c r="H16" s="15">
        <v>27</v>
      </c>
      <c r="I16" s="4" t="s">
        <v>60</v>
      </c>
      <c r="J16" s="5" t="s">
        <v>60</v>
      </c>
      <c r="K16" s="6"/>
      <c r="L16" s="1">
        <v>1015</v>
      </c>
      <c r="M16" s="7" t="s">
        <v>234</v>
      </c>
      <c r="N16" s="8"/>
      <c r="O16" s="8">
        <v>7</v>
      </c>
      <c r="P16" s="9">
        <v>1</v>
      </c>
      <c r="Q16" s="8">
        <v>61</v>
      </c>
      <c r="R16" s="8">
        <v>43</v>
      </c>
      <c r="S16" s="25"/>
    </row>
    <row r="17" spans="1:19" ht="42" customHeight="1">
      <c r="A17" s="45">
        <v>42840</v>
      </c>
      <c r="B17" s="13">
        <v>5</v>
      </c>
      <c r="C17" s="12">
        <v>11</v>
      </c>
      <c r="D17" s="4" t="s">
        <v>232</v>
      </c>
      <c r="E17" s="10">
        <v>1.5</v>
      </c>
      <c r="F17" s="39">
        <v>4</v>
      </c>
      <c r="G17" s="41" t="s">
        <v>58</v>
      </c>
      <c r="H17" s="15">
        <v>34</v>
      </c>
      <c r="I17" s="4" t="s">
        <v>60</v>
      </c>
      <c r="J17" s="5" t="s">
        <v>68</v>
      </c>
      <c r="K17" s="6"/>
      <c r="L17" s="1">
        <v>1009</v>
      </c>
      <c r="M17" s="7" t="s">
        <v>236</v>
      </c>
      <c r="N17" s="8"/>
      <c r="O17" s="8">
        <v>3</v>
      </c>
      <c r="P17" s="9">
        <v>4</v>
      </c>
      <c r="Q17" s="8">
        <v>61</v>
      </c>
      <c r="R17" s="8">
        <v>79</v>
      </c>
      <c r="S17" s="25" t="s">
        <v>121</v>
      </c>
    </row>
    <row r="18" spans="1:19" ht="42" customHeight="1">
      <c r="A18" s="45">
        <v>42841</v>
      </c>
      <c r="B18" s="13">
        <v>2</v>
      </c>
      <c r="C18" s="12">
        <v>8</v>
      </c>
      <c r="D18" s="4" t="s">
        <v>235</v>
      </c>
      <c r="E18" s="10">
        <v>1.2</v>
      </c>
      <c r="F18" s="39">
        <v>5</v>
      </c>
      <c r="G18" s="41" t="s">
        <v>57</v>
      </c>
      <c r="H18" s="15">
        <v>41</v>
      </c>
      <c r="I18" s="4" t="s">
        <v>60</v>
      </c>
      <c r="J18" s="5" t="s">
        <v>68</v>
      </c>
      <c r="K18" s="6"/>
      <c r="L18" s="1">
        <v>1015</v>
      </c>
      <c r="M18" s="7" t="s">
        <v>237</v>
      </c>
      <c r="N18" s="8"/>
      <c r="O18" s="8">
        <v>3</v>
      </c>
      <c r="P18" s="9">
        <v>2</v>
      </c>
      <c r="Q18" s="8">
        <v>69</v>
      </c>
      <c r="R18" s="8">
        <v>75</v>
      </c>
      <c r="S18" s="25" t="s">
        <v>121</v>
      </c>
    </row>
    <row r="19" spans="1:19" ht="42" customHeight="1">
      <c r="A19" s="45">
        <v>42842</v>
      </c>
      <c r="B19" s="13">
        <v>1</v>
      </c>
      <c r="C19" s="12">
        <v>6</v>
      </c>
      <c r="D19" s="4" t="s">
        <v>238</v>
      </c>
      <c r="E19" s="10">
        <v>4.8</v>
      </c>
      <c r="F19" s="39">
        <v>2</v>
      </c>
      <c r="G19" s="41" t="s">
        <v>72</v>
      </c>
      <c r="H19" s="15">
        <v>19</v>
      </c>
      <c r="I19" s="4" t="s">
        <v>60</v>
      </c>
      <c r="J19" s="5" t="s">
        <v>68</v>
      </c>
      <c r="K19" s="6"/>
      <c r="L19" s="1">
        <v>1013</v>
      </c>
      <c r="M19" s="7" t="s">
        <v>239</v>
      </c>
      <c r="N19" s="8"/>
      <c r="O19" s="8">
        <v>0.5</v>
      </c>
      <c r="P19" s="9">
        <v>1</v>
      </c>
      <c r="Q19" s="8">
        <v>85</v>
      </c>
      <c r="R19" s="8">
        <v>96</v>
      </c>
      <c r="S19" s="25" t="s">
        <v>121</v>
      </c>
    </row>
    <row r="20" spans="1:19" ht="42" customHeight="1">
      <c r="A20" s="45">
        <v>42843</v>
      </c>
      <c r="B20" s="13">
        <v>0</v>
      </c>
      <c r="C20" s="12">
        <v>4</v>
      </c>
      <c r="D20" s="4" t="s">
        <v>54</v>
      </c>
      <c r="E20" s="10">
        <v>5.7</v>
      </c>
      <c r="F20" s="39">
        <v>3</v>
      </c>
      <c r="G20" s="41" t="s">
        <v>131</v>
      </c>
      <c r="H20" s="15">
        <v>24</v>
      </c>
      <c r="I20" s="4" t="s">
        <v>61</v>
      </c>
      <c r="J20" s="5" t="s">
        <v>68</v>
      </c>
      <c r="K20" s="6"/>
      <c r="L20" s="1">
        <v>1020</v>
      </c>
      <c r="M20" s="7" t="s">
        <v>240</v>
      </c>
      <c r="N20" s="8"/>
      <c r="O20" s="8">
        <v>1</v>
      </c>
      <c r="P20" s="9">
        <v>-1</v>
      </c>
      <c r="Q20" s="8">
        <v>90</v>
      </c>
      <c r="R20" s="8">
        <v>91</v>
      </c>
      <c r="S20" s="25" t="s">
        <v>66</v>
      </c>
    </row>
    <row r="21" spans="1:19" ht="42" customHeight="1">
      <c r="A21" s="45">
        <v>42844</v>
      </c>
      <c r="B21" s="13">
        <v>-1</v>
      </c>
      <c r="C21" s="12">
        <v>3</v>
      </c>
      <c r="D21" s="4" t="s">
        <v>54</v>
      </c>
      <c r="E21" s="10">
        <v>1.3</v>
      </c>
      <c r="F21" s="39">
        <v>3</v>
      </c>
      <c r="G21" s="41" t="s">
        <v>67</v>
      </c>
      <c r="H21" s="15">
        <v>28</v>
      </c>
      <c r="I21" s="4" t="s">
        <v>61</v>
      </c>
      <c r="J21" s="5" t="s">
        <v>60</v>
      </c>
      <c r="K21" s="6"/>
      <c r="L21" s="1">
        <v>1030</v>
      </c>
      <c r="M21" s="7" t="s">
        <v>241</v>
      </c>
      <c r="N21" s="8"/>
      <c r="O21" s="8">
        <v>4</v>
      </c>
      <c r="P21" s="9">
        <v>-3</v>
      </c>
      <c r="Q21" s="8">
        <v>85</v>
      </c>
      <c r="R21" s="8">
        <v>68</v>
      </c>
      <c r="S21" s="25" t="s">
        <v>66</v>
      </c>
    </row>
    <row r="22" spans="1:19" ht="42" customHeight="1">
      <c r="A22" s="45">
        <v>42845</v>
      </c>
      <c r="B22" s="13">
        <v>-3</v>
      </c>
      <c r="C22" s="12">
        <v>4</v>
      </c>
      <c r="D22" s="4" t="s">
        <v>135</v>
      </c>
      <c r="E22" s="10">
        <v>1</v>
      </c>
      <c r="F22" s="39">
        <v>3</v>
      </c>
      <c r="G22" s="41" t="s">
        <v>67</v>
      </c>
      <c r="H22" s="15">
        <v>22</v>
      </c>
      <c r="I22" s="4" t="s">
        <v>60</v>
      </c>
      <c r="J22" s="5" t="s">
        <v>68</v>
      </c>
      <c r="K22" s="6"/>
      <c r="L22" s="1">
        <v>1035</v>
      </c>
      <c r="M22" s="7" t="s">
        <v>243</v>
      </c>
      <c r="N22" s="8"/>
      <c r="O22" s="8">
        <v>3</v>
      </c>
      <c r="P22" s="9">
        <v>-4</v>
      </c>
      <c r="Q22" s="8">
        <v>62</v>
      </c>
      <c r="R22" s="8">
        <v>75</v>
      </c>
      <c r="S22" s="25"/>
    </row>
    <row r="23" spans="1:19" ht="42" customHeight="1">
      <c r="A23" s="45">
        <v>42846</v>
      </c>
      <c r="B23" s="13">
        <v>-2</v>
      </c>
      <c r="C23" s="12">
        <v>11</v>
      </c>
      <c r="D23" s="4"/>
      <c r="E23" s="10">
        <v>0</v>
      </c>
      <c r="F23" s="39">
        <v>3</v>
      </c>
      <c r="G23" s="41" t="s">
        <v>58</v>
      </c>
      <c r="H23" s="15">
        <v>26</v>
      </c>
      <c r="I23" s="4" t="s">
        <v>60</v>
      </c>
      <c r="J23" s="5" t="s">
        <v>60</v>
      </c>
      <c r="K23" s="6"/>
      <c r="L23" s="1">
        <v>1023</v>
      </c>
      <c r="M23" s="7" t="s">
        <v>242</v>
      </c>
      <c r="N23" s="8"/>
      <c r="O23" s="8">
        <v>7</v>
      </c>
      <c r="P23" s="9">
        <v>-4</v>
      </c>
      <c r="Q23" s="8">
        <v>60</v>
      </c>
      <c r="R23" s="8">
        <v>55</v>
      </c>
      <c r="S23" s="25"/>
    </row>
    <row r="24" spans="1:19" ht="42" customHeight="1">
      <c r="A24" s="45">
        <v>42847</v>
      </c>
      <c r="B24" s="13">
        <v>2</v>
      </c>
      <c r="C24" s="12">
        <v>7</v>
      </c>
      <c r="D24" s="4" t="s">
        <v>245</v>
      </c>
      <c r="E24" s="10">
        <v>6</v>
      </c>
      <c r="F24" s="39">
        <v>4</v>
      </c>
      <c r="G24" s="41" t="s">
        <v>67</v>
      </c>
      <c r="H24" s="15">
        <v>39</v>
      </c>
      <c r="I24" s="4" t="s">
        <v>61</v>
      </c>
      <c r="J24" s="5" t="s">
        <v>68</v>
      </c>
      <c r="K24" s="6"/>
      <c r="L24" s="1">
        <v>1017</v>
      </c>
      <c r="M24" s="7" t="s">
        <v>246</v>
      </c>
      <c r="N24" s="8"/>
      <c r="O24" s="8">
        <v>1</v>
      </c>
      <c r="P24" s="9">
        <v>1</v>
      </c>
      <c r="Q24" s="8">
        <v>82</v>
      </c>
      <c r="R24" s="8">
        <v>92</v>
      </c>
      <c r="S24" s="25" t="s">
        <v>121</v>
      </c>
    </row>
    <row r="25" spans="1:19" ht="42" customHeight="1">
      <c r="A25" s="45">
        <v>42848</v>
      </c>
      <c r="B25" s="13">
        <v>1</v>
      </c>
      <c r="C25" s="12">
        <v>5</v>
      </c>
      <c r="D25" s="4" t="s">
        <v>244</v>
      </c>
      <c r="E25" s="10">
        <v>2.4</v>
      </c>
      <c r="F25" s="39">
        <v>4</v>
      </c>
      <c r="G25" s="41" t="s">
        <v>72</v>
      </c>
      <c r="H25" s="15">
        <v>38</v>
      </c>
      <c r="I25" s="4" t="s">
        <v>60</v>
      </c>
      <c r="J25" s="5" t="s">
        <v>68</v>
      </c>
      <c r="K25" s="6"/>
      <c r="L25" s="1">
        <v>1021</v>
      </c>
      <c r="M25" s="7" t="s">
        <v>247</v>
      </c>
      <c r="N25" s="8"/>
      <c r="O25" s="8">
        <v>2</v>
      </c>
      <c r="P25" s="9">
        <v>0</v>
      </c>
      <c r="Q25" s="8">
        <v>78</v>
      </c>
      <c r="R25" s="8">
        <v>77</v>
      </c>
      <c r="S25" s="25" t="s">
        <v>66</v>
      </c>
    </row>
    <row r="26" spans="1:19" ht="42" customHeight="1">
      <c r="A26" s="45">
        <v>42849</v>
      </c>
      <c r="B26" s="13">
        <v>-2</v>
      </c>
      <c r="C26" s="12">
        <v>13</v>
      </c>
      <c r="D26" s="4"/>
      <c r="E26" s="10">
        <v>0</v>
      </c>
      <c r="F26" s="39">
        <v>3</v>
      </c>
      <c r="G26" s="41" t="s">
        <v>58</v>
      </c>
      <c r="H26" s="15">
        <v>23</v>
      </c>
      <c r="I26" s="4" t="s">
        <v>138</v>
      </c>
      <c r="J26" s="5" t="s">
        <v>107</v>
      </c>
      <c r="K26" s="6"/>
      <c r="L26" s="1">
        <v>1015</v>
      </c>
      <c r="M26" s="7" t="s">
        <v>248</v>
      </c>
      <c r="N26" s="8"/>
      <c r="O26" s="8">
        <v>13</v>
      </c>
      <c r="P26" s="9">
        <v>-4</v>
      </c>
      <c r="Q26" s="8">
        <v>55</v>
      </c>
      <c r="R26" s="8">
        <v>12</v>
      </c>
      <c r="S26" s="25"/>
    </row>
    <row r="27" spans="1:19" ht="42" customHeight="1">
      <c r="A27" s="45">
        <v>42850</v>
      </c>
      <c r="B27" s="13">
        <v>4</v>
      </c>
      <c r="C27" s="12">
        <v>11</v>
      </c>
      <c r="D27" s="4" t="s">
        <v>125</v>
      </c>
      <c r="E27" s="10">
        <v>0.4</v>
      </c>
      <c r="F27" s="39">
        <v>3</v>
      </c>
      <c r="G27" s="41" t="s">
        <v>57</v>
      </c>
      <c r="H27" s="15">
        <v>28</v>
      </c>
      <c r="I27" s="4" t="s">
        <v>60</v>
      </c>
      <c r="J27" s="5" t="s">
        <v>68</v>
      </c>
      <c r="K27" s="6"/>
      <c r="L27" s="1">
        <v>1002</v>
      </c>
      <c r="M27" s="7" t="s">
        <v>249</v>
      </c>
      <c r="N27" s="8"/>
      <c r="O27" s="8">
        <v>3</v>
      </c>
      <c r="P27" s="9">
        <v>2</v>
      </c>
      <c r="Q27" s="8">
        <v>65</v>
      </c>
      <c r="R27" s="8">
        <v>75</v>
      </c>
      <c r="S27" s="25" t="s">
        <v>121</v>
      </c>
    </row>
    <row r="28" spans="1:19" ht="42" customHeight="1">
      <c r="A28" s="45">
        <v>42851</v>
      </c>
      <c r="B28" s="13">
        <v>0</v>
      </c>
      <c r="C28" s="12">
        <v>6</v>
      </c>
      <c r="D28" s="4" t="s">
        <v>250</v>
      </c>
      <c r="E28" s="10">
        <v>1.6</v>
      </c>
      <c r="F28" s="39">
        <v>2</v>
      </c>
      <c r="G28" s="41" t="s">
        <v>131</v>
      </c>
      <c r="H28" s="15">
        <v>18</v>
      </c>
      <c r="I28" s="4" t="s">
        <v>61</v>
      </c>
      <c r="J28" s="5" t="s">
        <v>68</v>
      </c>
      <c r="K28" s="6"/>
      <c r="L28" s="1">
        <v>1011</v>
      </c>
      <c r="M28" s="7" t="s">
        <v>251</v>
      </c>
      <c r="N28" s="8"/>
      <c r="O28" s="8">
        <v>1</v>
      </c>
      <c r="P28" s="9">
        <v>-1</v>
      </c>
      <c r="Q28" s="8">
        <v>82</v>
      </c>
      <c r="R28" s="8">
        <v>93</v>
      </c>
      <c r="S28" s="25" t="s">
        <v>66</v>
      </c>
    </row>
    <row r="29" spans="1:19" ht="42" customHeight="1">
      <c r="A29" s="45">
        <v>42852</v>
      </c>
      <c r="B29" s="13">
        <v>-1</v>
      </c>
      <c r="C29" s="12">
        <v>8</v>
      </c>
      <c r="D29" s="4"/>
      <c r="E29" s="10">
        <v>0</v>
      </c>
      <c r="F29" s="39">
        <v>2</v>
      </c>
      <c r="G29" s="41" t="s">
        <v>67</v>
      </c>
      <c r="H29" s="15">
        <v>12</v>
      </c>
      <c r="I29" s="4" t="s">
        <v>60</v>
      </c>
      <c r="J29" s="5" t="s">
        <v>68</v>
      </c>
      <c r="K29" s="6"/>
      <c r="L29" s="1">
        <v>1015</v>
      </c>
      <c r="M29" s="7" t="s">
        <v>252</v>
      </c>
      <c r="N29" s="8"/>
      <c r="O29" s="8">
        <v>1</v>
      </c>
      <c r="P29" s="9">
        <v>-2</v>
      </c>
      <c r="Q29" s="8">
        <v>55</v>
      </c>
      <c r="R29" s="8">
        <v>90</v>
      </c>
      <c r="S29" s="25"/>
    </row>
    <row r="30" spans="1:19" ht="42" customHeight="1">
      <c r="A30" s="45">
        <v>42853</v>
      </c>
      <c r="B30" s="13">
        <v>0</v>
      </c>
      <c r="C30" s="12">
        <v>7</v>
      </c>
      <c r="D30" s="4" t="s">
        <v>253</v>
      </c>
      <c r="E30" s="10">
        <v>0.7</v>
      </c>
      <c r="F30" s="39">
        <v>3</v>
      </c>
      <c r="G30" s="41" t="s">
        <v>67</v>
      </c>
      <c r="H30" s="15">
        <v>20</v>
      </c>
      <c r="I30" s="4" t="s">
        <v>60</v>
      </c>
      <c r="J30" s="5" t="s">
        <v>68</v>
      </c>
      <c r="K30" s="6"/>
      <c r="L30" s="1">
        <v>1010</v>
      </c>
      <c r="M30" s="7" t="s">
        <v>254</v>
      </c>
      <c r="N30" s="8"/>
      <c r="O30" s="8">
        <v>1</v>
      </c>
      <c r="P30" s="9">
        <v>-1</v>
      </c>
      <c r="Q30" s="8">
        <v>67</v>
      </c>
      <c r="R30" s="8">
        <v>92</v>
      </c>
      <c r="S30" s="25" t="s">
        <v>121</v>
      </c>
    </row>
    <row r="31" spans="1:19" ht="42" customHeight="1">
      <c r="A31" s="45">
        <v>42854</v>
      </c>
      <c r="B31" s="13">
        <v>0</v>
      </c>
      <c r="C31" s="12">
        <v>8</v>
      </c>
      <c r="D31" s="4" t="s">
        <v>255</v>
      </c>
      <c r="E31" s="10">
        <v>1.3</v>
      </c>
      <c r="F31" s="39">
        <v>3</v>
      </c>
      <c r="G31" s="41" t="s">
        <v>72</v>
      </c>
      <c r="H31" s="15">
        <v>21</v>
      </c>
      <c r="I31" s="4" t="s">
        <v>60</v>
      </c>
      <c r="J31" s="5" t="s">
        <v>68</v>
      </c>
      <c r="K31" s="6"/>
      <c r="L31" s="1">
        <v>1020</v>
      </c>
      <c r="M31" s="7" t="s">
        <v>256</v>
      </c>
      <c r="N31" s="8"/>
      <c r="O31" s="8">
        <v>1</v>
      </c>
      <c r="P31" s="9">
        <v>0</v>
      </c>
      <c r="Q31" s="8">
        <v>75</v>
      </c>
      <c r="R31" s="8">
        <v>87</v>
      </c>
      <c r="S31" s="25" t="s">
        <v>121</v>
      </c>
    </row>
    <row r="32" spans="1:19" ht="42" customHeight="1">
      <c r="A32" s="45">
        <v>42855</v>
      </c>
      <c r="B32" s="13">
        <v>-2</v>
      </c>
      <c r="C32" s="12">
        <v>13</v>
      </c>
      <c r="D32" s="4"/>
      <c r="E32" s="10">
        <v>0</v>
      </c>
      <c r="F32" s="39">
        <v>3</v>
      </c>
      <c r="G32" s="41" t="s">
        <v>97</v>
      </c>
      <c r="H32" s="15">
        <v>29</v>
      </c>
      <c r="I32" s="4" t="s">
        <v>59</v>
      </c>
      <c r="J32" s="5" t="s">
        <v>107</v>
      </c>
      <c r="K32" s="6"/>
      <c r="L32" s="1">
        <v>1015</v>
      </c>
      <c r="M32" s="7" t="s">
        <v>257</v>
      </c>
      <c r="N32" s="8"/>
      <c r="O32" s="8">
        <v>13</v>
      </c>
      <c r="P32" s="9">
        <v>-3</v>
      </c>
      <c r="Q32" s="8">
        <v>51</v>
      </c>
      <c r="R32" s="8">
        <v>13</v>
      </c>
      <c r="S32" s="25"/>
    </row>
    <row r="33" spans="1:19" ht="42" customHeight="1">
      <c r="A33" s="4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6.016666666666667</v>
      </c>
      <c r="E100" s="49" t="s">
        <v>31</v>
      </c>
      <c r="F100" s="49"/>
      <c r="G100" s="49"/>
      <c r="H100" s="49"/>
      <c r="I100" s="17">
        <f>SUM(E3:E33)</f>
        <v>66.6</v>
      </c>
      <c r="J100" s="49" t="s">
        <v>38</v>
      </c>
      <c r="K100" s="49"/>
      <c r="L100" s="18">
        <f>SUM(O3:O33)</f>
        <v>112.5</v>
      </c>
    </row>
    <row r="101" spans="1:12" ht="30" customHeight="1">
      <c r="A101" s="49" t="s">
        <v>27</v>
      </c>
      <c r="B101" s="49"/>
      <c r="C101" s="49"/>
      <c r="D101" s="16">
        <f>AVERAGE(B3:B33)</f>
        <v>2.2666666666666666</v>
      </c>
      <c r="E101" s="49" t="s">
        <v>32</v>
      </c>
      <c r="F101" s="49"/>
      <c r="G101" s="49"/>
      <c r="H101" s="49"/>
      <c r="I101" s="17">
        <f>AVERAGE(E3:E33)</f>
        <v>2.2199999999999998</v>
      </c>
      <c r="J101" s="49" t="s">
        <v>39</v>
      </c>
      <c r="K101" s="49"/>
      <c r="L101" s="18">
        <f>COUNTIF(R3:R33,"&lt;31")</f>
        <v>5</v>
      </c>
    </row>
    <row r="102" spans="1:12" ht="30" customHeight="1">
      <c r="A102" s="49" t="s">
        <v>28</v>
      </c>
      <c r="B102" s="49"/>
      <c r="C102" s="49"/>
      <c r="D102" s="16">
        <f>AVERAGE(C3:C33)</f>
        <v>9.766666666666667</v>
      </c>
      <c r="E102" s="49" t="s">
        <v>33</v>
      </c>
      <c r="F102" s="49"/>
      <c r="G102" s="49"/>
      <c r="H102" s="49"/>
      <c r="I102" s="17">
        <f>MAX(E3:E33)</f>
        <v>17</v>
      </c>
      <c r="J102" s="49" t="s">
        <v>41</v>
      </c>
      <c r="K102" s="49"/>
      <c r="L102" s="18">
        <f>COUNTIF(C3:C33,"&gt;19")</f>
        <v>2</v>
      </c>
    </row>
    <row r="103" spans="1:12" ht="30" customHeight="1">
      <c r="A103" s="49" t="s">
        <v>23</v>
      </c>
      <c r="B103" s="49"/>
      <c r="C103" s="49"/>
      <c r="D103" s="18">
        <f>MAX(B3:B33,C3:C33)</f>
        <v>21</v>
      </c>
      <c r="E103" s="49" t="s">
        <v>34</v>
      </c>
      <c r="F103" s="49"/>
      <c r="G103" s="49"/>
      <c r="H103" s="49"/>
      <c r="I103" s="18">
        <f>COUNTA(S3:S33)</f>
        <v>18</v>
      </c>
      <c r="J103" s="49" t="s">
        <v>37</v>
      </c>
      <c r="K103" s="49"/>
      <c r="L103" s="18">
        <f>COUNTA(N3:N33)</f>
        <v>1</v>
      </c>
    </row>
    <row r="104" spans="1:12" ht="30" customHeight="1">
      <c r="A104" s="49" t="s">
        <v>24</v>
      </c>
      <c r="B104" s="49"/>
      <c r="C104" s="49"/>
      <c r="D104" s="18">
        <f>MIN(B3:B33,C3:C33)</f>
        <v>-3</v>
      </c>
      <c r="E104" s="49" t="s">
        <v>35</v>
      </c>
      <c r="F104" s="49"/>
      <c r="G104" s="49"/>
      <c r="H104" s="49"/>
      <c r="I104" s="18">
        <f>COUNTIF(S3:S33,"R")</f>
        <v>14</v>
      </c>
      <c r="J104" s="49" t="s">
        <v>47</v>
      </c>
      <c r="K104" s="49"/>
      <c r="L104" s="43">
        <f>AVERAGE(F3:F33)</f>
        <v>3.066666666666667</v>
      </c>
    </row>
    <row r="105" spans="1:12" ht="30" customHeight="1">
      <c r="A105" s="49" t="s">
        <v>26</v>
      </c>
      <c r="B105" s="49"/>
      <c r="C105" s="49"/>
      <c r="D105" s="18">
        <f>MAX(B3:B33)</f>
        <v>10</v>
      </c>
      <c r="E105" s="49" t="s">
        <v>36</v>
      </c>
      <c r="F105" s="49"/>
      <c r="G105" s="49"/>
      <c r="H105" s="49"/>
      <c r="I105" s="18">
        <f>COUNTIF(S3:S33,"S")</f>
        <v>4</v>
      </c>
      <c r="J105" s="49" t="s">
        <v>48</v>
      </c>
      <c r="K105" s="49"/>
      <c r="L105" s="43">
        <f>AVERAGE(H3:H33)</f>
        <v>26.1</v>
      </c>
    </row>
    <row r="106" spans="1:12" ht="30" customHeight="1">
      <c r="A106" s="49" t="s">
        <v>25</v>
      </c>
      <c r="B106" s="49"/>
      <c r="C106" s="49"/>
      <c r="D106" s="18">
        <f>MIN(C3:C33)</f>
        <v>3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>
        <v>2</v>
      </c>
    </row>
    <row r="107" spans="1:12" ht="30" customHeight="1">
      <c r="A107" s="49" t="s">
        <v>29</v>
      </c>
      <c r="B107" s="49"/>
      <c r="C107" s="49"/>
      <c r="D107" s="18">
        <f>COUNTIF(B3:B33,"&lt;1")</f>
        <v>10</v>
      </c>
      <c r="E107" s="49" t="s">
        <v>43</v>
      </c>
      <c r="F107" s="49"/>
      <c r="G107" s="49"/>
      <c r="H107" s="49"/>
      <c r="I107" s="17">
        <f>MAX(H3:H33)</f>
        <v>41</v>
      </c>
      <c r="J107" s="49" t="s">
        <v>50</v>
      </c>
      <c r="K107" s="49"/>
      <c r="L107" s="19">
        <v>54.6</v>
      </c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1035</v>
      </c>
      <c r="J108" s="49" t="s">
        <v>51</v>
      </c>
      <c r="K108" s="49"/>
      <c r="L108" s="19">
        <v>12</v>
      </c>
    </row>
    <row r="109" spans="1:12" ht="30" customHeight="1">
      <c r="A109" s="49" t="s">
        <v>40</v>
      </c>
      <c r="B109" s="49"/>
      <c r="C109" s="49"/>
      <c r="D109" s="18">
        <f>MIN(P3:P33)</f>
        <v>-4</v>
      </c>
      <c r="E109" s="49" t="s">
        <v>45</v>
      </c>
      <c r="F109" s="49"/>
      <c r="G109" s="49"/>
      <c r="H109" s="49"/>
      <c r="I109" s="18">
        <f>MIN(L3:L33)</f>
        <v>1002</v>
      </c>
      <c r="J109" s="49"/>
      <c r="K109" s="49"/>
      <c r="L109" s="19"/>
    </row>
  </sheetData>
  <sheetProtection password="CF17" sheet="1"/>
  <mergeCells count="43"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  <mergeCell ref="O1:O2"/>
    <mergeCell ref="D1:E1"/>
    <mergeCell ref="A100:C100"/>
    <mergeCell ref="J100:K100"/>
    <mergeCell ref="F1:H1"/>
    <mergeCell ref="N1:N2"/>
    <mergeCell ref="A106:C106"/>
    <mergeCell ref="A107:C107"/>
    <mergeCell ref="A108:C108"/>
    <mergeCell ref="A101:C101"/>
    <mergeCell ref="A102:C102"/>
    <mergeCell ref="A103:C103"/>
    <mergeCell ref="A104:C104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296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42856</v>
      </c>
      <c r="B3" s="13">
        <v>4</v>
      </c>
      <c r="C3" s="12">
        <v>15</v>
      </c>
      <c r="D3" s="4"/>
      <c r="E3" s="10">
        <v>0</v>
      </c>
      <c r="F3" s="39">
        <v>4</v>
      </c>
      <c r="G3" s="41" t="s">
        <v>97</v>
      </c>
      <c r="H3" s="15">
        <v>34</v>
      </c>
      <c r="I3" s="4" t="s">
        <v>59</v>
      </c>
      <c r="J3" s="5" t="s">
        <v>68</v>
      </c>
      <c r="K3" s="6"/>
      <c r="L3" s="1">
        <v>1011</v>
      </c>
      <c r="M3" s="7" t="s">
        <v>258</v>
      </c>
      <c r="N3" s="8"/>
      <c r="O3" s="8">
        <v>2.5</v>
      </c>
      <c r="P3" s="9">
        <v>3</v>
      </c>
      <c r="Q3" s="8">
        <v>54</v>
      </c>
      <c r="R3" s="20">
        <v>84</v>
      </c>
      <c r="S3" s="24"/>
    </row>
    <row r="4" spans="1:19" ht="42" customHeight="1">
      <c r="A4" s="45">
        <v>42857</v>
      </c>
      <c r="B4" s="13">
        <v>5</v>
      </c>
      <c r="C4" s="12">
        <v>10</v>
      </c>
      <c r="D4" s="4" t="s">
        <v>259</v>
      </c>
      <c r="E4" s="10">
        <v>1.2</v>
      </c>
      <c r="F4" s="39">
        <v>4</v>
      </c>
      <c r="G4" s="41" t="s">
        <v>97</v>
      </c>
      <c r="H4" s="15">
        <v>33</v>
      </c>
      <c r="I4" s="4" t="s">
        <v>61</v>
      </c>
      <c r="J4" s="5" t="s">
        <v>68</v>
      </c>
      <c r="K4" s="6"/>
      <c r="L4" s="1">
        <v>1012</v>
      </c>
      <c r="M4" s="7" t="s">
        <v>260</v>
      </c>
      <c r="N4" s="8"/>
      <c r="O4" s="8">
        <v>1.5</v>
      </c>
      <c r="P4" s="9">
        <v>3</v>
      </c>
      <c r="Q4" s="8">
        <v>76</v>
      </c>
      <c r="R4" s="8">
        <v>88</v>
      </c>
      <c r="S4" s="25" t="s">
        <v>121</v>
      </c>
    </row>
    <row r="5" spans="1:19" ht="42" customHeight="1">
      <c r="A5" s="45">
        <v>42858</v>
      </c>
      <c r="B5" s="13">
        <v>0</v>
      </c>
      <c r="C5" s="12">
        <v>15</v>
      </c>
      <c r="D5" s="4"/>
      <c r="E5" s="10">
        <v>0</v>
      </c>
      <c r="F5" s="39">
        <v>4</v>
      </c>
      <c r="G5" s="41" t="s">
        <v>67</v>
      </c>
      <c r="H5" s="15">
        <v>31</v>
      </c>
      <c r="I5" s="4" t="s">
        <v>59</v>
      </c>
      <c r="J5" s="5" t="s">
        <v>60</v>
      </c>
      <c r="K5" s="6"/>
      <c r="L5" s="1">
        <v>1020</v>
      </c>
      <c r="M5" s="7" t="s">
        <v>261</v>
      </c>
      <c r="N5" s="8"/>
      <c r="O5" s="8">
        <v>8</v>
      </c>
      <c r="P5" s="9">
        <v>-1</v>
      </c>
      <c r="Q5" s="8">
        <v>62</v>
      </c>
      <c r="R5" s="8">
        <v>35</v>
      </c>
      <c r="S5" s="25"/>
    </row>
    <row r="6" spans="1:19" ht="42" customHeight="1">
      <c r="A6" s="45">
        <v>42859</v>
      </c>
      <c r="B6" s="13">
        <v>6</v>
      </c>
      <c r="C6" s="12">
        <v>10</v>
      </c>
      <c r="D6" s="4" t="s">
        <v>262</v>
      </c>
      <c r="E6" s="10">
        <v>0.5</v>
      </c>
      <c r="F6" s="39">
        <v>2</v>
      </c>
      <c r="G6" s="41" t="s">
        <v>67</v>
      </c>
      <c r="H6" s="15">
        <v>15</v>
      </c>
      <c r="I6" s="4" t="s">
        <v>61</v>
      </c>
      <c r="J6" s="5" t="s">
        <v>61</v>
      </c>
      <c r="K6" s="6"/>
      <c r="L6" s="1">
        <v>1014</v>
      </c>
      <c r="M6" s="7" t="s">
        <v>263</v>
      </c>
      <c r="N6" s="8"/>
      <c r="O6" s="8"/>
      <c r="P6" s="9">
        <v>4</v>
      </c>
      <c r="Q6" s="8">
        <v>94</v>
      </c>
      <c r="R6" s="8">
        <v>100</v>
      </c>
      <c r="S6" s="25" t="s">
        <v>121</v>
      </c>
    </row>
    <row r="7" spans="1:19" ht="42" customHeight="1">
      <c r="A7" s="45">
        <v>42860</v>
      </c>
      <c r="B7" s="13">
        <v>6</v>
      </c>
      <c r="C7" s="12">
        <v>10</v>
      </c>
      <c r="D7" s="4" t="s">
        <v>264</v>
      </c>
      <c r="E7" s="10">
        <v>0.4</v>
      </c>
      <c r="F7" s="39">
        <v>2</v>
      </c>
      <c r="G7" s="41" t="s">
        <v>67</v>
      </c>
      <c r="H7" s="15">
        <v>12</v>
      </c>
      <c r="I7" s="4" t="s">
        <v>61</v>
      </c>
      <c r="J7" s="5" t="s">
        <v>61</v>
      </c>
      <c r="K7" s="6"/>
      <c r="L7" s="1">
        <v>1019</v>
      </c>
      <c r="M7" s="7" t="s">
        <v>265</v>
      </c>
      <c r="N7" s="8"/>
      <c r="O7" s="8"/>
      <c r="P7" s="9">
        <v>4</v>
      </c>
      <c r="Q7" s="8">
        <v>96</v>
      </c>
      <c r="R7" s="8">
        <v>100</v>
      </c>
      <c r="S7" s="25" t="s">
        <v>121</v>
      </c>
    </row>
    <row r="8" spans="1:19" ht="42" customHeight="1">
      <c r="A8" s="45">
        <v>42861</v>
      </c>
      <c r="B8" s="13">
        <v>7</v>
      </c>
      <c r="C8" s="12">
        <v>17</v>
      </c>
      <c r="D8" s="4"/>
      <c r="E8" s="10">
        <v>0</v>
      </c>
      <c r="F8" s="39">
        <v>2</v>
      </c>
      <c r="G8" s="41" t="s">
        <v>72</v>
      </c>
      <c r="H8" s="15">
        <v>16</v>
      </c>
      <c r="I8" s="4" t="s">
        <v>61</v>
      </c>
      <c r="J8" s="5" t="s">
        <v>60</v>
      </c>
      <c r="K8" s="6"/>
      <c r="L8" s="1">
        <v>1010</v>
      </c>
      <c r="M8" s="7" t="s">
        <v>266</v>
      </c>
      <c r="N8" s="8"/>
      <c r="O8" s="8">
        <v>3.5</v>
      </c>
      <c r="P8" s="9">
        <v>4</v>
      </c>
      <c r="Q8" s="8">
        <v>65</v>
      </c>
      <c r="R8" s="8">
        <v>72</v>
      </c>
      <c r="S8" s="25"/>
    </row>
    <row r="9" spans="1:19" ht="42" customHeight="1">
      <c r="A9" s="45">
        <v>42862</v>
      </c>
      <c r="B9" s="13">
        <v>6</v>
      </c>
      <c r="C9" s="12">
        <v>14</v>
      </c>
      <c r="D9" s="4"/>
      <c r="E9" s="10">
        <v>0</v>
      </c>
      <c r="F9" s="39">
        <v>3</v>
      </c>
      <c r="G9" s="41" t="s">
        <v>67</v>
      </c>
      <c r="H9" s="15">
        <v>22</v>
      </c>
      <c r="I9" s="4" t="s">
        <v>60</v>
      </c>
      <c r="J9" s="5" t="s">
        <v>68</v>
      </c>
      <c r="K9" s="6"/>
      <c r="L9" s="1">
        <v>1012</v>
      </c>
      <c r="M9" s="7" t="s">
        <v>267</v>
      </c>
      <c r="N9" s="8"/>
      <c r="O9" s="8">
        <v>3</v>
      </c>
      <c r="P9" s="9">
        <v>4</v>
      </c>
      <c r="Q9" s="8">
        <v>73</v>
      </c>
      <c r="R9" s="8">
        <v>75</v>
      </c>
      <c r="S9" s="25"/>
    </row>
    <row r="10" spans="1:19" ht="42" customHeight="1">
      <c r="A10" s="45">
        <v>42863</v>
      </c>
      <c r="B10" s="13">
        <v>2</v>
      </c>
      <c r="C10" s="12">
        <v>9</v>
      </c>
      <c r="D10" s="4" t="s">
        <v>217</v>
      </c>
      <c r="E10" s="10">
        <v>4.8</v>
      </c>
      <c r="F10" s="39">
        <v>3</v>
      </c>
      <c r="G10" s="41" t="s">
        <v>72</v>
      </c>
      <c r="H10" s="15">
        <v>23</v>
      </c>
      <c r="I10" s="4" t="s">
        <v>61</v>
      </c>
      <c r="J10" s="5" t="s">
        <v>61</v>
      </c>
      <c r="K10" s="6"/>
      <c r="L10" s="1">
        <v>1013</v>
      </c>
      <c r="M10" s="7" t="s">
        <v>268</v>
      </c>
      <c r="N10" s="8"/>
      <c r="O10" s="8"/>
      <c r="P10" s="9">
        <v>1</v>
      </c>
      <c r="Q10" s="8">
        <v>97</v>
      </c>
      <c r="R10" s="8">
        <v>100</v>
      </c>
      <c r="S10" s="25" t="s">
        <v>121</v>
      </c>
    </row>
    <row r="11" spans="1:19" ht="42" customHeight="1">
      <c r="A11" s="45">
        <v>42864</v>
      </c>
      <c r="B11" s="13">
        <v>0</v>
      </c>
      <c r="C11" s="12">
        <v>7</v>
      </c>
      <c r="D11" s="4"/>
      <c r="E11" s="10">
        <v>0</v>
      </c>
      <c r="F11" s="39">
        <v>2</v>
      </c>
      <c r="G11" s="41" t="s">
        <v>67</v>
      </c>
      <c r="H11" s="15">
        <v>18</v>
      </c>
      <c r="I11" s="4" t="s">
        <v>60</v>
      </c>
      <c r="J11" s="5" t="s">
        <v>60</v>
      </c>
      <c r="K11" s="6"/>
      <c r="L11" s="1">
        <v>1018</v>
      </c>
      <c r="M11" s="7" t="s">
        <v>269</v>
      </c>
      <c r="N11" s="8"/>
      <c r="O11" s="8">
        <v>5</v>
      </c>
      <c r="P11" s="9">
        <v>-1</v>
      </c>
      <c r="Q11" s="8">
        <v>61</v>
      </c>
      <c r="R11" s="8">
        <v>64</v>
      </c>
      <c r="S11" s="25"/>
    </row>
    <row r="12" spans="1:19" ht="42" customHeight="1">
      <c r="A12" s="45">
        <v>42865</v>
      </c>
      <c r="B12" s="13">
        <v>-1</v>
      </c>
      <c r="C12" s="12">
        <v>14</v>
      </c>
      <c r="D12" s="4"/>
      <c r="E12" s="10">
        <v>0</v>
      </c>
      <c r="F12" s="39">
        <v>3</v>
      </c>
      <c r="G12" s="41" t="s">
        <v>57</v>
      </c>
      <c r="H12" s="15">
        <v>20</v>
      </c>
      <c r="I12" s="4" t="s">
        <v>60</v>
      </c>
      <c r="J12" s="5" t="s">
        <v>107</v>
      </c>
      <c r="K12" s="6"/>
      <c r="L12" s="1">
        <v>1010</v>
      </c>
      <c r="M12" s="7" t="s">
        <v>270</v>
      </c>
      <c r="N12" s="8"/>
      <c r="O12" s="8">
        <v>9</v>
      </c>
      <c r="P12" s="9">
        <v>-3</v>
      </c>
      <c r="Q12" s="8">
        <v>51</v>
      </c>
      <c r="R12" s="8">
        <v>28</v>
      </c>
      <c r="S12" s="25"/>
    </row>
    <row r="13" spans="1:19" ht="42" customHeight="1">
      <c r="A13" s="45">
        <v>42866</v>
      </c>
      <c r="B13" s="13">
        <v>1</v>
      </c>
      <c r="C13" s="12">
        <v>20</v>
      </c>
      <c r="D13" s="4"/>
      <c r="E13" s="10">
        <v>0</v>
      </c>
      <c r="F13" s="39">
        <v>3</v>
      </c>
      <c r="G13" s="41" t="s">
        <v>97</v>
      </c>
      <c r="H13" s="15">
        <v>27</v>
      </c>
      <c r="I13" s="4" t="s">
        <v>59</v>
      </c>
      <c r="J13" s="5" t="s">
        <v>107</v>
      </c>
      <c r="K13" s="6"/>
      <c r="L13" s="1">
        <v>1007</v>
      </c>
      <c r="M13" s="7" t="s">
        <v>272</v>
      </c>
      <c r="N13" s="8"/>
      <c r="O13" s="8">
        <v>12</v>
      </c>
      <c r="P13" s="9">
        <v>1</v>
      </c>
      <c r="Q13" s="8">
        <v>45</v>
      </c>
      <c r="R13" s="8">
        <v>18</v>
      </c>
      <c r="S13" s="25"/>
    </row>
    <row r="14" spans="1:19" ht="42" customHeight="1">
      <c r="A14" s="45">
        <v>42867</v>
      </c>
      <c r="B14" s="13">
        <v>8</v>
      </c>
      <c r="C14" s="12">
        <v>18</v>
      </c>
      <c r="D14" s="4" t="s">
        <v>271</v>
      </c>
      <c r="E14" s="10">
        <v>7.6</v>
      </c>
      <c r="F14" s="39">
        <v>2</v>
      </c>
      <c r="G14" s="41" t="s">
        <v>58</v>
      </c>
      <c r="H14" s="15">
        <v>16</v>
      </c>
      <c r="I14" s="4" t="s">
        <v>60</v>
      </c>
      <c r="J14" s="5" t="s">
        <v>68</v>
      </c>
      <c r="K14" s="6"/>
      <c r="L14" s="1">
        <v>1000</v>
      </c>
      <c r="M14" s="7" t="s">
        <v>276</v>
      </c>
      <c r="N14" s="8"/>
      <c r="O14" s="8">
        <v>3</v>
      </c>
      <c r="P14" s="9">
        <v>6</v>
      </c>
      <c r="Q14" s="8">
        <v>82</v>
      </c>
      <c r="R14" s="8">
        <v>80</v>
      </c>
      <c r="S14" s="25" t="s">
        <v>121</v>
      </c>
    </row>
    <row r="15" spans="1:19" ht="42" customHeight="1">
      <c r="A15" s="45">
        <v>42868</v>
      </c>
      <c r="B15" s="13">
        <v>10</v>
      </c>
      <c r="C15" s="12">
        <v>20</v>
      </c>
      <c r="D15" s="4"/>
      <c r="E15" s="10">
        <v>0</v>
      </c>
      <c r="F15" s="39">
        <v>2</v>
      </c>
      <c r="G15" s="41" t="s">
        <v>57</v>
      </c>
      <c r="H15" s="15">
        <v>18</v>
      </c>
      <c r="I15" s="4" t="s">
        <v>60</v>
      </c>
      <c r="J15" s="5" t="s">
        <v>60</v>
      </c>
      <c r="K15" s="6"/>
      <c r="L15" s="1">
        <v>1011</v>
      </c>
      <c r="M15" s="7" t="s">
        <v>274</v>
      </c>
      <c r="N15" s="8"/>
      <c r="O15" s="8">
        <v>5</v>
      </c>
      <c r="P15" s="9">
        <v>8</v>
      </c>
      <c r="Q15" s="8">
        <v>64</v>
      </c>
      <c r="R15" s="8">
        <v>57</v>
      </c>
      <c r="S15" s="25"/>
    </row>
    <row r="16" spans="1:19" ht="42" customHeight="1">
      <c r="A16" s="45">
        <v>42869</v>
      </c>
      <c r="B16" s="13">
        <v>8</v>
      </c>
      <c r="C16" s="12">
        <v>20</v>
      </c>
      <c r="D16" s="4" t="s">
        <v>273</v>
      </c>
      <c r="E16" s="10">
        <v>14</v>
      </c>
      <c r="F16" s="39">
        <v>3</v>
      </c>
      <c r="G16" s="41" t="s">
        <v>57</v>
      </c>
      <c r="H16" s="15">
        <v>24</v>
      </c>
      <c r="I16" s="4" t="s">
        <v>60</v>
      </c>
      <c r="J16" s="5" t="s">
        <v>60</v>
      </c>
      <c r="K16" s="6"/>
      <c r="L16" s="1">
        <v>1020</v>
      </c>
      <c r="M16" s="7" t="s">
        <v>275</v>
      </c>
      <c r="N16" s="8" t="s">
        <v>65</v>
      </c>
      <c r="O16" s="8">
        <v>5</v>
      </c>
      <c r="P16" s="9">
        <v>7</v>
      </c>
      <c r="Q16" s="8">
        <v>77</v>
      </c>
      <c r="R16" s="8">
        <v>62</v>
      </c>
      <c r="S16" s="25" t="s">
        <v>121</v>
      </c>
    </row>
    <row r="17" spans="1:19" ht="42" customHeight="1">
      <c r="A17" s="45">
        <v>42870</v>
      </c>
      <c r="B17" s="13">
        <v>10</v>
      </c>
      <c r="C17" s="12">
        <v>18</v>
      </c>
      <c r="D17" s="4"/>
      <c r="E17" s="10">
        <v>0</v>
      </c>
      <c r="F17" s="39">
        <v>2</v>
      </c>
      <c r="G17" s="41" t="s">
        <v>57</v>
      </c>
      <c r="H17" s="15">
        <v>18</v>
      </c>
      <c r="I17" s="4" t="s">
        <v>60</v>
      </c>
      <c r="J17" s="5" t="s">
        <v>60</v>
      </c>
      <c r="K17" s="6"/>
      <c r="L17" s="1">
        <v>1027</v>
      </c>
      <c r="M17" s="7" t="s">
        <v>277</v>
      </c>
      <c r="N17" s="8"/>
      <c r="O17" s="8">
        <v>7</v>
      </c>
      <c r="P17" s="9">
        <v>9</v>
      </c>
      <c r="Q17" s="8">
        <v>62</v>
      </c>
      <c r="R17" s="8">
        <v>47</v>
      </c>
      <c r="S17" s="25"/>
    </row>
    <row r="18" spans="1:19" ht="42" customHeight="1">
      <c r="A18" s="45">
        <v>42871</v>
      </c>
      <c r="B18" s="13">
        <v>5</v>
      </c>
      <c r="C18" s="12">
        <v>22</v>
      </c>
      <c r="D18" s="4" t="s">
        <v>279</v>
      </c>
      <c r="E18" s="10">
        <v>0.1</v>
      </c>
      <c r="F18" s="39">
        <v>2</v>
      </c>
      <c r="G18" s="41" t="s">
        <v>67</v>
      </c>
      <c r="H18" s="15">
        <v>18</v>
      </c>
      <c r="I18" s="4" t="s">
        <v>60</v>
      </c>
      <c r="J18" s="5" t="s">
        <v>60</v>
      </c>
      <c r="K18" s="6"/>
      <c r="L18" s="1">
        <v>1029</v>
      </c>
      <c r="M18" s="7" t="s">
        <v>278</v>
      </c>
      <c r="N18" s="8"/>
      <c r="O18" s="8">
        <v>7</v>
      </c>
      <c r="P18" s="9">
        <v>4</v>
      </c>
      <c r="Q18" s="8">
        <v>48</v>
      </c>
      <c r="R18" s="8">
        <v>56</v>
      </c>
      <c r="S18" s="25"/>
    </row>
    <row r="19" spans="1:19" ht="42" customHeight="1">
      <c r="A19" s="45">
        <v>42872</v>
      </c>
      <c r="B19" s="13">
        <v>12</v>
      </c>
      <c r="C19" s="12">
        <v>24</v>
      </c>
      <c r="D19" s="4"/>
      <c r="E19" s="10">
        <v>0</v>
      </c>
      <c r="F19" s="39">
        <v>3</v>
      </c>
      <c r="G19" s="41" t="s">
        <v>66</v>
      </c>
      <c r="H19" s="15">
        <v>21</v>
      </c>
      <c r="I19" s="4" t="s">
        <v>60</v>
      </c>
      <c r="J19" s="5" t="s">
        <v>107</v>
      </c>
      <c r="K19" s="6"/>
      <c r="L19" s="1">
        <v>1024</v>
      </c>
      <c r="M19" s="7" t="s">
        <v>280</v>
      </c>
      <c r="N19" s="8"/>
      <c r="O19" s="8">
        <v>12</v>
      </c>
      <c r="P19" s="9">
        <v>10</v>
      </c>
      <c r="Q19" s="8">
        <v>51</v>
      </c>
      <c r="R19" s="8">
        <v>21</v>
      </c>
      <c r="S19" s="25"/>
    </row>
    <row r="20" spans="1:19" ht="42" customHeight="1">
      <c r="A20" s="45">
        <v>42873</v>
      </c>
      <c r="B20" s="13">
        <v>12</v>
      </c>
      <c r="C20" s="12">
        <v>24</v>
      </c>
      <c r="D20" s="4"/>
      <c r="E20" s="10">
        <v>0</v>
      </c>
      <c r="F20" s="39">
        <v>3</v>
      </c>
      <c r="G20" s="41" t="s">
        <v>66</v>
      </c>
      <c r="H20" s="15">
        <v>23</v>
      </c>
      <c r="I20" s="4" t="s">
        <v>59</v>
      </c>
      <c r="J20" s="5" t="s">
        <v>62</v>
      </c>
      <c r="K20" s="6"/>
      <c r="L20" s="1">
        <v>1010</v>
      </c>
      <c r="M20" s="7" t="s">
        <v>281</v>
      </c>
      <c r="N20" s="8"/>
      <c r="O20" s="8">
        <v>14</v>
      </c>
      <c r="P20" s="9">
        <v>10</v>
      </c>
      <c r="Q20" s="8">
        <v>48</v>
      </c>
      <c r="R20" s="8">
        <v>5</v>
      </c>
      <c r="S20" s="25"/>
    </row>
    <row r="21" spans="1:19" ht="42" customHeight="1">
      <c r="A21" s="45">
        <v>42874</v>
      </c>
      <c r="B21" s="13">
        <v>10</v>
      </c>
      <c r="C21" s="12">
        <v>25</v>
      </c>
      <c r="D21" s="4"/>
      <c r="E21" s="10">
        <v>0</v>
      </c>
      <c r="F21" s="39">
        <v>4</v>
      </c>
      <c r="G21" s="41" t="s">
        <v>66</v>
      </c>
      <c r="H21" s="15">
        <v>38</v>
      </c>
      <c r="I21" s="4" t="s">
        <v>59</v>
      </c>
      <c r="J21" s="5" t="s">
        <v>107</v>
      </c>
      <c r="K21" s="6"/>
      <c r="L21" s="1">
        <v>1004</v>
      </c>
      <c r="M21" s="7" t="s">
        <v>282</v>
      </c>
      <c r="N21" s="8"/>
      <c r="O21" s="8">
        <v>12</v>
      </c>
      <c r="P21" s="9">
        <v>9</v>
      </c>
      <c r="Q21" s="8">
        <v>47</v>
      </c>
      <c r="R21" s="8">
        <v>28</v>
      </c>
      <c r="S21" s="25"/>
    </row>
    <row r="22" spans="1:19" ht="42" customHeight="1">
      <c r="A22" s="45">
        <v>42875</v>
      </c>
      <c r="B22" s="13">
        <v>9</v>
      </c>
      <c r="C22" s="12">
        <v>15</v>
      </c>
      <c r="D22" s="4"/>
      <c r="E22" s="10">
        <v>0</v>
      </c>
      <c r="F22" s="39">
        <v>3</v>
      </c>
      <c r="G22" s="41" t="s">
        <v>57</v>
      </c>
      <c r="H22" s="15">
        <v>28</v>
      </c>
      <c r="I22" s="4" t="s">
        <v>61</v>
      </c>
      <c r="J22" s="5" t="s">
        <v>68</v>
      </c>
      <c r="K22" s="6"/>
      <c r="L22" s="1">
        <v>1018</v>
      </c>
      <c r="M22" s="7" t="s">
        <v>283</v>
      </c>
      <c r="N22" s="8"/>
      <c r="O22" s="8">
        <v>2</v>
      </c>
      <c r="P22" s="9">
        <v>7</v>
      </c>
      <c r="Q22" s="8">
        <v>64</v>
      </c>
      <c r="R22" s="8">
        <v>86</v>
      </c>
      <c r="S22" s="25"/>
    </row>
    <row r="23" spans="1:19" ht="42" customHeight="1">
      <c r="A23" s="45">
        <v>42876</v>
      </c>
      <c r="B23" s="13">
        <v>8</v>
      </c>
      <c r="C23" s="12">
        <v>17</v>
      </c>
      <c r="D23" s="4"/>
      <c r="E23" s="10">
        <v>0</v>
      </c>
      <c r="F23" s="39">
        <v>2</v>
      </c>
      <c r="G23" s="41" t="s">
        <v>67</v>
      </c>
      <c r="H23" s="15">
        <v>18</v>
      </c>
      <c r="I23" s="4" t="s">
        <v>60</v>
      </c>
      <c r="J23" s="5" t="s">
        <v>60</v>
      </c>
      <c r="K23" s="6"/>
      <c r="L23" s="1">
        <v>1026</v>
      </c>
      <c r="M23" s="7" t="s">
        <v>284</v>
      </c>
      <c r="N23" s="8"/>
      <c r="O23" s="8">
        <v>5</v>
      </c>
      <c r="P23" s="9">
        <v>7</v>
      </c>
      <c r="Q23" s="8">
        <v>58</v>
      </c>
      <c r="R23" s="8">
        <v>57</v>
      </c>
      <c r="S23" s="25"/>
    </row>
    <row r="24" spans="1:19" ht="42" customHeight="1">
      <c r="A24" s="45">
        <v>42877</v>
      </c>
      <c r="B24" s="13">
        <v>4</v>
      </c>
      <c r="C24" s="12">
        <v>19</v>
      </c>
      <c r="D24" s="4"/>
      <c r="E24" s="10">
        <v>0</v>
      </c>
      <c r="F24" s="39">
        <v>2</v>
      </c>
      <c r="G24" s="41" t="s">
        <v>67</v>
      </c>
      <c r="H24" s="15">
        <v>19</v>
      </c>
      <c r="I24" s="4" t="s">
        <v>59</v>
      </c>
      <c r="J24" s="5" t="s">
        <v>107</v>
      </c>
      <c r="K24" s="6"/>
      <c r="L24" s="1">
        <v>1016</v>
      </c>
      <c r="M24" s="7" t="s">
        <v>285</v>
      </c>
      <c r="N24" s="8"/>
      <c r="O24" s="8">
        <v>13</v>
      </c>
      <c r="P24" s="9">
        <v>2</v>
      </c>
      <c r="Q24" s="8">
        <v>49</v>
      </c>
      <c r="R24" s="8">
        <v>16</v>
      </c>
      <c r="S24" s="25"/>
    </row>
    <row r="25" spans="1:19" ht="42" customHeight="1">
      <c r="A25" s="45">
        <v>42878</v>
      </c>
      <c r="B25" s="13">
        <v>5</v>
      </c>
      <c r="C25" s="12">
        <v>22</v>
      </c>
      <c r="D25" s="4" t="s">
        <v>219</v>
      </c>
      <c r="E25" s="10">
        <v>3.4</v>
      </c>
      <c r="F25" s="39">
        <v>3</v>
      </c>
      <c r="G25" s="41" t="s">
        <v>72</v>
      </c>
      <c r="H25" s="15">
        <v>27</v>
      </c>
      <c r="I25" s="4" t="s">
        <v>59</v>
      </c>
      <c r="J25" s="5" t="s">
        <v>107</v>
      </c>
      <c r="K25" s="6"/>
      <c r="L25" s="1">
        <v>1014</v>
      </c>
      <c r="M25" s="7" t="s">
        <v>287</v>
      </c>
      <c r="N25" s="8"/>
      <c r="O25" s="8">
        <v>11</v>
      </c>
      <c r="P25" s="9">
        <v>4</v>
      </c>
      <c r="Q25" s="8">
        <v>51</v>
      </c>
      <c r="R25" s="8">
        <v>27</v>
      </c>
      <c r="S25" s="25" t="s">
        <v>121</v>
      </c>
    </row>
    <row r="26" spans="1:19" ht="42" customHeight="1">
      <c r="A26" s="45">
        <v>42879</v>
      </c>
      <c r="B26" s="13">
        <v>8</v>
      </c>
      <c r="C26" s="12">
        <v>14</v>
      </c>
      <c r="D26" s="4"/>
      <c r="E26" s="10">
        <v>0</v>
      </c>
      <c r="F26" s="39">
        <v>4</v>
      </c>
      <c r="G26" s="41" t="s">
        <v>72</v>
      </c>
      <c r="H26" s="15">
        <v>34</v>
      </c>
      <c r="I26" s="4" t="s">
        <v>61</v>
      </c>
      <c r="J26" s="5" t="s">
        <v>68</v>
      </c>
      <c r="K26" s="6"/>
      <c r="L26" s="1">
        <v>1019</v>
      </c>
      <c r="M26" s="7" t="s">
        <v>286</v>
      </c>
      <c r="N26" s="8"/>
      <c r="O26" s="8">
        <v>3</v>
      </c>
      <c r="P26" s="9">
        <v>6</v>
      </c>
      <c r="Q26" s="8">
        <v>67</v>
      </c>
      <c r="R26" s="8">
        <v>84</v>
      </c>
      <c r="S26" s="25"/>
    </row>
    <row r="27" spans="1:19" ht="42" customHeight="1">
      <c r="A27" s="45">
        <v>42880</v>
      </c>
      <c r="B27" s="13">
        <v>6</v>
      </c>
      <c r="C27" s="12">
        <v>17</v>
      </c>
      <c r="D27" s="4"/>
      <c r="E27" s="10">
        <v>0</v>
      </c>
      <c r="F27" s="39">
        <v>3</v>
      </c>
      <c r="G27" s="41" t="s">
        <v>67</v>
      </c>
      <c r="H27" s="15">
        <v>21</v>
      </c>
      <c r="I27" s="4" t="s">
        <v>61</v>
      </c>
      <c r="J27" s="5" t="s">
        <v>60</v>
      </c>
      <c r="K27" s="6"/>
      <c r="L27" s="1">
        <v>1022</v>
      </c>
      <c r="M27" s="7" t="s">
        <v>288</v>
      </c>
      <c r="N27" s="8"/>
      <c r="O27" s="8">
        <v>5</v>
      </c>
      <c r="P27" s="9">
        <v>4</v>
      </c>
      <c r="Q27" s="8">
        <v>64</v>
      </c>
      <c r="R27" s="8">
        <v>62</v>
      </c>
      <c r="S27" s="25"/>
    </row>
    <row r="28" spans="1:19" ht="42" customHeight="1">
      <c r="A28" s="45">
        <v>42881</v>
      </c>
      <c r="B28" s="13">
        <v>7</v>
      </c>
      <c r="C28" s="12">
        <v>20</v>
      </c>
      <c r="D28" s="4"/>
      <c r="E28" s="10">
        <v>0</v>
      </c>
      <c r="F28" s="39">
        <v>3</v>
      </c>
      <c r="G28" s="41" t="s">
        <v>72</v>
      </c>
      <c r="H28" s="15">
        <v>20</v>
      </c>
      <c r="I28" s="4" t="s">
        <v>60</v>
      </c>
      <c r="J28" s="5" t="s">
        <v>60</v>
      </c>
      <c r="K28" s="6"/>
      <c r="L28" s="1">
        <v>1020</v>
      </c>
      <c r="M28" s="7" t="s">
        <v>289</v>
      </c>
      <c r="N28" s="8"/>
      <c r="O28" s="8">
        <v>4</v>
      </c>
      <c r="P28" s="9">
        <v>5</v>
      </c>
      <c r="Q28" s="8">
        <v>60</v>
      </c>
      <c r="R28" s="8">
        <v>68</v>
      </c>
      <c r="S28" s="25"/>
    </row>
    <row r="29" spans="1:19" ht="42" customHeight="1">
      <c r="A29" s="45">
        <v>42882</v>
      </c>
      <c r="B29" s="13">
        <v>7</v>
      </c>
      <c r="C29" s="12">
        <v>24</v>
      </c>
      <c r="D29" s="4"/>
      <c r="E29" s="10">
        <v>0</v>
      </c>
      <c r="F29" s="39">
        <v>2</v>
      </c>
      <c r="G29" s="41" t="s">
        <v>72</v>
      </c>
      <c r="H29" s="15">
        <v>19</v>
      </c>
      <c r="I29" s="4" t="s">
        <v>59</v>
      </c>
      <c r="J29" s="5" t="s">
        <v>62</v>
      </c>
      <c r="K29" s="6"/>
      <c r="L29" s="1">
        <v>1022</v>
      </c>
      <c r="M29" s="7" t="s">
        <v>290</v>
      </c>
      <c r="N29" s="8"/>
      <c r="O29" s="8">
        <v>15</v>
      </c>
      <c r="P29" s="9">
        <v>5</v>
      </c>
      <c r="Q29" s="8">
        <v>48</v>
      </c>
      <c r="R29" s="8">
        <v>3</v>
      </c>
      <c r="S29" s="25"/>
    </row>
    <row r="30" spans="1:19" ht="42" customHeight="1">
      <c r="A30" s="45">
        <v>42883</v>
      </c>
      <c r="B30" s="13">
        <v>10</v>
      </c>
      <c r="C30" s="12">
        <v>25</v>
      </c>
      <c r="D30" s="4"/>
      <c r="E30" s="10">
        <v>0</v>
      </c>
      <c r="F30" s="39">
        <v>3</v>
      </c>
      <c r="G30" s="41" t="s">
        <v>97</v>
      </c>
      <c r="H30" s="15">
        <v>27</v>
      </c>
      <c r="I30" s="4" t="s">
        <v>59</v>
      </c>
      <c r="J30" s="5" t="s">
        <v>107</v>
      </c>
      <c r="K30" s="6"/>
      <c r="L30" s="1">
        <v>1015</v>
      </c>
      <c r="M30" s="7" t="s">
        <v>291</v>
      </c>
      <c r="N30" s="8"/>
      <c r="O30" s="8">
        <v>14</v>
      </c>
      <c r="P30" s="9">
        <v>9</v>
      </c>
      <c r="Q30" s="8">
        <v>43</v>
      </c>
      <c r="R30" s="8">
        <v>16</v>
      </c>
      <c r="S30" s="25"/>
    </row>
    <row r="31" spans="1:19" ht="42" customHeight="1">
      <c r="A31" s="45">
        <v>42884</v>
      </c>
      <c r="B31" s="13">
        <v>15</v>
      </c>
      <c r="C31" s="12">
        <v>28</v>
      </c>
      <c r="D31" s="4"/>
      <c r="E31" s="10">
        <v>0</v>
      </c>
      <c r="F31" s="39">
        <v>2</v>
      </c>
      <c r="G31" s="41" t="s">
        <v>57</v>
      </c>
      <c r="H31" s="15">
        <v>15</v>
      </c>
      <c r="I31" s="4" t="s">
        <v>59</v>
      </c>
      <c r="J31" s="5" t="s">
        <v>107</v>
      </c>
      <c r="K31" s="6"/>
      <c r="L31" s="1">
        <v>1011</v>
      </c>
      <c r="M31" s="7" t="s">
        <v>292</v>
      </c>
      <c r="N31" s="8"/>
      <c r="O31" s="8">
        <v>13</v>
      </c>
      <c r="P31" s="9">
        <v>13</v>
      </c>
      <c r="Q31" s="8">
        <v>45</v>
      </c>
      <c r="R31" s="8">
        <v>18</v>
      </c>
      <c r="S31" s="25"/>
    </row>
    <row r="32" spans="1:19" ht="42" customHeight="1">
      <c r="A32" s="45">
        <v>42885</v>
      </c>
      <c r="B32" s="13">
        <v>14</v>
      </c>
      <c r="C32" s="12">
        <v>27</v>
      </c>
      <c r="D32" s="4" t="s">
        <v>156</v>
      </c>
      <c r="E32" s="10">
        <v>1.2</v>
      </c>
      <c r="F32" s="39">
        <v>4</v>
      </c>
      <c r="G32" s="41" t="s">
        <v>57</v>
      </c>
      <c r="H32" s="15">
        <v>34</v>
      </c>
      <c r="I32" s="4" t="s">
        <v>60</v>
      </c>
      <c r="J32" s="5" t="s">
        <v>60</v>
      </c>
      <c r="K32" s="6"/>
      <c r="L32" s="1">
        <v>1010</v>
      </c>
      <c r="M32" s="7" t="s">
        <v>293</v>
      </c>
      <c r="N32" s="8"/>
      <c r="O32" s="8">
        <v>5</v>
      </c>
      <c r="P32" s="9">
        <v>13</v>
      </c>
      <c r="Q32" s="8">
        <v>55</v>
      </c>
      <c r="R32" s="8">
        <v>63</v>
      </c>
      <c r="S32" s="25" t="s">
        <v>121</v>
      </c>
    </row>
    <row r="33" spans="1:19" ht="42" customHeight="1">
      <c r="A33" s="46">
        <v>42886</v>
      </c>
      <c r="B33" s="27">
        <v>12</v>
      </c>
      <c r="C33" s="28">
        <v>20</v>
      </c>
      <c r="D33" s="29"/>
      <c r="E33" s="30">
        <v>0</v>
      </c>
      <c r="F33" s="40">
        <v>3</v>
      </c>
      <c r="G33" s="42" t="s">
        <v>72</v>
      </c>
      <c r="H33" s="31">
        <v>27</v>
      </c>
      <c r="I33" s="29" t="s">
        <v>60</v>
      </c>
      <c r="J33" s="32" t="s">
        <v>60</v>
      </c>
      <c r="K33" s="33"/>
      <c r="L33" s="34">
        <v>1018</v>
      </c>
      <c r="M33" s="35" t="s">
        <v>294</v>
      </c>
      <c r="N33" s="36"/>
      <c r="O33" s="36">
        <v>6</v>
      </c>
      <c r="P33" s="37">
        <v>11</v>
      </c>
      <c r="Q33" s="36">
        <v>61</v>
      </c>
      <c r="R33" s="36">
        <v>54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12.516129032258064</v>
      </c>
      <c r="E100" s="49" t="s">
        <v>31</v>
      </c>
      <c r="F100" s="49"/>
      <c r="G100" s="49"/>
      <c r="H100" s="49"/>
      <c r="I100" s="17">
        <f>SUM(E3:E33)</f>
        <v>33.2</v>
      </c>
      <c r="J100" s="49" t="s">
        <v>38</v>
      </c>
      <c r="K100" s="49"/>
      <c r="L100" s="18">
        <f>SUM(O3:O33)</f>
        <v>205.5</v>
      </c>
    </row>
    <row r="101" spans="1:12" ht="30" customHeight="1">
      <c r="A101" s="49" t="s">
        <v>27</v>
      </c>
      <c r="B101" s="49"/>
      <c r="C101" s="49"/>
      <c r="D101" s="16">
        <f>AVERAGE(B3:B33)</f>
        <v>6.967741935483871</v>
      </c>
      <c r="E101" s="49" t="s">
        <v>32</v>
      </c>
      <c r="F101" s="49"/>
      <c r="G101" s="49"/>
      <c r="H101" s="49"/>
      <c r="I101" s="17">
        <f>AVERAGE(E3:E33)</f>
        <v>1.070967741935484</v>
      </c>
      <c r="J101" s="49" t="s">
        <v>39</v>
      </c>
      <c r="K101" s="49"/>
      <c r="L101" s="18">
        <f>COUNTIF(R3:R33,"&lt;31")</f>
        <v>10</v>
      </c>
    </row>
    <row r="102" spans="1:12" ht="30" customHeight="1">
      <c r="A102" s="49" t="s">
        <v>28</v>
      </c>
      <c r="B102" s="49"/>
      <c r="C102" s="49"/>
      <c r="D102" s="16">
        <f>AVERAGE(C3:C33)</f>
        <v>18.06451612903226</v>
      </c>
      <c r="E102" s="49" t="s">
        <v>33</v>
      </c>
      <c r="F102" s="49"/>
      <c r="G102" s="49"/>
      <c r="H102" s="49"/>
      <c r="I102" s="17">
        <f>MAX(E3:E33)</f>
        <v>14</v>
      </c>
      <c r="J102" s="49" t="s">
        <v>41</v>
      </c>
      <c r="K102" s="49"/>
      <c r="L102" s="18">
        <f>COUNTIF(C3:C33,"&gt;19")</f>
        <v>14</v>
      </c>
    </row>
    <row r="103" spans="1:12" ht="30" customHeight="1">
      <c r="A103" s="49" t="s">
        <v>23</v>
      </c>
      <c r="B103" s="49"/>
      <c r="C103" s="49"/>
      <c r="D103" s="18">
        <f>MAX(B3:B33,C3:C33)</f>
        <v>28</v>
      </c>
      <c r="E103" s="49" t="s">
        <v>34</v>
      </c>
      <c r="F103" s="49"/>
      <c r="G103" s="49"/>
      <c r="H103" s="49"/>
      <c r="I103" s="18">
        <f>COUNTA(S3:S33)</f>
        <v>8</v>
      </c>
      <c r="J103" s="49" t="s">
        <v>37</v>
      </c>
      <c r="K103" s="49"/>
      <c r="L103" s="18">
        <f>COUNTA(N3:N33)</f>
        <v>1</v>
      </c>
    </row>
    <row r="104" spans="1:12" ht="30" customHeight="1">
      <c r="A104" s="49" t="s">
        <v>24</v>
      </c>
      <c r="B104" s="49"/>
      <c r="C104" s="49"/>
      <c r="D104" s="18">
        <f>MIN(B3:B33,C3:C33)</f>
        <v>-1</v>
      </c>
      <c r="E104" s="49" t="s">
        <v>35</v>
      </c>
      <c r="F104" s="49"/>
      <c r="G104" s="49"/>
      <c r="H104" s="49"/>
      <c r="I104" s="18">
        <f>COUNTIF(S3:S33,"R")</f>
        <v>8</v>
      </c>
      <c r="J104" s="49" t="s">
        <v>47</v>
      </c>
      <c r="K104" s="49"/>
      <c r="L104" s="43">
        <f>AVERAGE(F3:F33)</f>
        <v>2.806451612903226</v>
      </c>
    </row>
    <row r="105" spans="1:12" ht="30" customHeight="1">
      <c r="A105" s="49" t="s">
        <v>26</v>
      </c>
      <c r="B105" s="49"/>
      <c r="C105" s="49"/>
      <c r="D105" s="18">
        <f>MAX(B3:B33)</f>
        <v>15</v>
      </c>
      <c r="E105" s="49" t="s">
        <v>36</v>
      </c>
      <c r="F105" s="49"/>
      <c r="G105" s="49"/>
      <c r="H105" s="49"/>
      <c r="I105" s="18">
        <f>COUNTIF(S3:S33,"S")</f>
        <v>0</v>
      </c>
      <c r="J105" s="49" t="s">
        <v>48</v>
      </c>
      <c r="K105" s="49"/>
      <c r="L105" s="43">
        <f>AVERAGE(H3:H33)</f>
        <v>23.096774193548388</v>
      </c>
    </row>
    <row r="106" spans="1:12" ht="30" customHeight="1">
      <c r="A106" s="49" t="s">
        <v>25</v>
      </c>
      <c r="B106" s="49"/>
      <c r="C106" s="49"/>
      <c r="D106" s="18">
        <f>MIN(C3:C33)</f>
        <v>7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/>
    </row>
    <row r="107" spans="1:12" ht="30" customHeight="1">
      <c r="A107" s="49" t="s">
        <v>29</v>
      </c>
      <c r="B107" s="49"/>
      <c r="C107" s="49"/>
      <c r="D107" s="18">
        <f>COUNTIF(B3:B33,"&lt;1")</f>
        <v>3</v>
      </c>
      <c r="E107" s="49" t="s">
        <v>43</v>
      </c>
      <c r="F107" s="49"/>
      <c r="G107" s="49"/>
      <c r="H107" s="49"/>
      <c r="I107" s="17">
        <f>MAX(H3:H33)</f>
        <v>38</v>
      </c>
      <c r="J107" s="49" t="s">
        <v>50</v>
      </c>
      <c r="K107" s="49"/>
      <c r="L107" s="19">
        <v>33.2</v>
      </c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1029</v>
      </c>
      <c r="J108" s="49" t="s">
        <v>51</v>
      </c>
      <c r="K108" s="49"/>
      <c r="L108" s="19"/>
    </row>
    <row r="109" spans="1:12" ht="30" customHeight="1">
      <c r="A109" s="49" t="s">
        <v>40</v>
      </c>
      <c r="B109" s="49"/>
      <c r="C109" s="49"/>
      <c r="D109" s="18">
        <f>MIN(P3:P33)</f>
        <v>-3</v>
      </c>
      <c r="E109" s="49" t="s">
        <v>45</v>
      </c>
      <c r="F109" s="49"/>
      <c r="G109" s="49"/>
      <c r="H109" s="49"/>
      <c r="I109" s="18">
        <f>MIN(L3:L33)</f>
        <v>1000</v>
      </c>
      <c r="J109" s="49"/>
      <c r="K109" s="49"/>
      <c r="L109" s="19"/>
    </row>
  </sheetData>
  <sheetProtection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6:C106"/>
    <mergeCell ref="A107:C107"/>
    <mergeCell ref="A108:C108"/>
    <mergeCell ref="A101:C101"/>
    <mergeCell ref="A102:C102"/>
    <mergeCell ref="A103:C103"/>
    <mergeCell ref="A104:C104"/>
    <mergeCell ref="O1:O2"/>
    <mergeCell ref="D1:E1"/>
    <mergeCell ref="A100:C100"/>
    <mergeCell ref="J100:K100"/>
    <mergeCell ref="F1:H1"/>
    <mergeCell ref="N1:N2"/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295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42887</v>
      </c>
      <c r="B3" s="13">
        <v>8</v>
      </c>
      <c r="C3" s="12">
        <v>20</v>
      </c>
      <c r="D3" s="4"/>
      <c r="E3" s="10">
        <v>0</v>
      </c>
      <c r="F3" s="39">
        <v>3</v>
      </c>
      <c r="G3" s="41" t="s">
        <v>72</v>
      </c>
      <c r="H3" s="15">
        <v>21</v>
      </c>
      <c r="I3" s="4" t="s">
        <v>60</v>
      </c>
      <c r="J3" s="5" t="s">
        <v>107</v>
      </c>
      <c r="K3" s="6"/>
      <c r="L3" s="1">
        <v>1021</v>
      </c>
      <c r="M3" s="7" t="s">
        <v>297</v>
      </c>
      <c r="N3" s="8"/>
      <c r="O3" s="8">
        <v>13</v>
      </c>
      <c r="P3" s="9">
        <v>6</v>
      </c>
      <c r="Q3" s="8">
        <v>38</v>
      </c>
      <c r="R3" s="20">
        <v>18</v>
      </c>
      <c r="S3" s="24"/>
    </row>
    <row r="4" spans="1:19" ht="42" customHeight="1">
      <c r="A4" s="45">
        <v>42888</v>
      </c>
      <c r="B4" s="13">
        <v>5</v>
      </c>
      <c r="C4" s="12">
        <v>24</v>
      </c>
      <c r="D4" s="4"/>
      <c r="E4" s="10">
        <v>0</v>
      </c>
      <c r="F4" s="39">
        <v>3</v>
      </c>
      <c r="G4" s="41" t="s">
        <v>57</v>
      </c>
      <c r="H4" s="15">
        <v>22</v>
      </c>
      <c r="I4" s="4" t="s">
        <v>59</v>
      </c>
      <c r="J4" s="5" t="s">
        <v>62</v>
      </c>
      <c r="K4" s="6"/>
      <c r="L4" s="1">
        <v>1017</v>
      </c>
      <c r="M4" s="7" t="s">
        <v>300</v>
      </c>
      <c r="N4" s="8"/>
      <c r="O4" s="8">
        <v>15</v>
      </c>
      <c r="P4" s="9">
        <v>4</v>
      </c>
      <c r="Q4" s="8">
        <v>45</v>
      </c>
      <c r="R4" s="8">
        <v>5</v>
      </c>
      <c r="S4" s="25"/>
    </row>
    <row r="5" spans="1:19" ht="42" customHeight="1">
      <c r="A5" s="45">
        <v>42889</v>
      </c>
      <c r="B5" s="13">
        <v>10</v>
      </c>
      <c r="C5" s="12">
        <v>25</v>
      </c>
      <c r="D5" s="4" t="s">
        <v>298</v>
      </c>
      <c r="E5" s="10">
        <v>13.2</v>
      </c>
      <c r="F5" s="39">
        <v>4</v>
      </c>
      <c r="G5" s="41" t="s">
        <v>66</v>
      </c>
      <c r="H5" s="15">
        <v>32</v>
      </c>
      <c r="I5" s="4" t="s">
        <v>60</v>
      </c>
      <c r="J5" s="5" t="s">
        <v>60</v>
      </c>
      <c r="K5" s="6"/>
      <c r="L5" s="1">
        <v>1010</v>
      </c>
      <c r="M5" s="7" t="s">
        <v>299</v>
      </c>
      <c r="N5" s="8" t="s">
        <v>65</v>
      </c>
      <c r="O5" s="8">
        <v>8</v>
      </c>
      <c r="P5" s="9">
        <v>9</v>
      </c>
      <c r="Q5" s="8">
        <v>75</v>
      </c>
      <c r="R5" s="8">
        <v>45</v>
      </c>
      <c r="S5" s="25" t="s">
        <v>121</v>
      </c>
    </row>
    <row r="6" spans="1:19" ht="42" customHeight="1">
      <c r="A6" s="45">
        <v>42890</v>
      </c>
      <c r="B6" s="13">
        <v>13</v>
      </c>
      <c r="C6" s="12">
        <v>17</v>
      </c>
      <c r="D6" s="4" t="s">
        <v>301</v>
      </c>
      <c r="E6" s="10">
        <v>9.3</v>
      </c>
      <c r="F6" s="39">
        <v>4</v>
      </c>
      <c r="G6" s="41" t="s">
        <v>72</v>
      </c>
      <c r="H6" s="15">
        <v>33</v>
      </c>
      <c r="I6" s="4" t="s">
        <v>61</v>
      </c>
      <c r="J6" s="5" t="s">
        <v>68</v>
      </c>
      <c r="K6" s="6"/>
      <c r="L6" s="1">
        <v>1015</v>
      </c>
      <c r="M6" s="7" t="s">
        <v>302</v>
      </c>
      <c r="N6" s="8"/>
      <c r="O6" s="8">
        <v>1</v>
      </c>
      <c r="P6" s="9">
        <v>11</v>
      </c>
      <c r="Q6" s="8">
        <v>90</v>
      </c>
      <c r="R6" s="8">
        <v>94</v>
      </c>
      <c r="S6" s="25" t="s">
        <v>121</v>
      </c>
    </row>
    <row r="7" spans="1:19" ht="42" customHeight="1">
      <c r="A7" s="45">
        <v>42891</v>
      </c>
      <c r="B7" s="13">
        <v>6</v>
      </c>
      <c r="C7" s="12">
        <v>20</v>
      </c>
      <c r="D7" s="4" t="s">
        <v>154</v>
      </c>
      <c r="E7" s="10">
        <v>1</v>
      </c>
      <c r="F7" s="39">
        <v>3</v>
      </c>
      <c r="G7" s="41" t="s">
        <v>66</v>
      </c>
      <c r="H7" s="15">
        <v>27</v>
      </c>
      <c r="I7" s="4" t="s">
        <v>60</v>
      </c>
      <c r="J7" s="5" t="s">
        <v>60</v>
      </c>
      <c r="K7" s="6"/>
      <c r="L7" s="1">
        <v>1010</v>
      </c>
      <c r="M7" s="7" t="s">
        <v>303</v>
      </c>
      <c r="N7" s="8"/>
      <c r="O7" s="8">
        <v>5</v>
      </c>
      <c r="P7" s="9">
        <v>4</v>
      </c>
      <c r="Q7" s="8">
        <v>56</v>
      </c>
      <c r="R7" s="8">
        <v>65</v>
      </c>
      <c r="S7" s="25" t="s">
        <v>121</v>
      </c>
    </row>
    <row r="8" spans="1:19" ht="42" customHeight="1">
      <c r="A8" s="45">
        <v>42892</v>
      </c>
      <c r="B8" s="13">
        <v>12</v>
      </c>
      <c r="C8" s="12">
        <v>22</v>
      </c>
      <c r="D8" s="4" t="s">
        <v>304</v>
      </c>
      <c r="E8" s="10">
        <v>1.9</v>
      </c>
      <c r="F8" s="39">
        <v>3</v>
      </c>
      <c r="G8" s="41" t="s">
        <v>66</v>
      </c>
      <c r="H8" s="15">
        <v>26</v>
      </c>
      <c r="I8" s="4" t="s">
        <v>59</v>
      </c>
      <c r="J8" s="5" t="s">
        <v>60</v>
      </c>
      <c r="K8" s="6"/>
      <c r="L8" s="1">
        <v>1002</v>
      </c>
      <c r="M8" s="7" t="s">
        <v>305</v>
      </c>
      <c r="N8" s="8"/>
      <c r="O8" s="8">
        <v>5</v>
      </c>
      <c r="P8" s="9">
        <v>11</v>
      </c>
      <c r="Q8" s="8">
        <v>67</v>
      </c>
      <c r="R8" s="8">
        <v>64</v>
      </c>
      <c r="S8" s="25" t="s">
        <v>121</v>
      </c>
    </row>
    <row r="9" spans="1:19" ht="42" customHeight="1">
      <c r="A9" s="45">
        <v>42893</v>
      </c>
      <c r="B9" s="13">
        <v>8</v>
      </c>
      <c r="C9" s="12">
        <v>16</v>
      </c>
      <c r="D9" s="4" t="s">
        <v>306</v>
      </c>
      <c r="E9" s="10">
        <v>1</v>
      </c>
      <c r="F9" s="39">
        <v>4</v>
      </c>
      <c r="G9" s="41" t="s">
        <v>58</v>
      </c>
      <c r="H9" s="15">
        <v>37</v>
      </c>
      <c r="I9" s="4" t="s">
        <v>60</v>
      </c>
      <c r="J9" s="5" t="s">
        <v>60</v>
      </c>
      <c r="K9" s="6"/>
      <c r="L9" s="1">
        <v>1012</v>
      </c>
      <c r="M9" s="7" t="s">
        <v>307</v>
      </c>
      <c r="N9" s="8"/>
      <c r="O9" s="8">
        <v>8</v>
      </c>
      <c r="P9" s="9">
        <v>7</v>
      </c>
      <c r="Q9" s="8">
        <v>51</v>
      </c>
      <c r="R9" s="8">
        <v>42</v>
      </c>
      <c r="S9" s="25" t="s">
        <v>121</v>
      </c>
    </row>
    <row r="10" spans="1:19" ht="42" customHeight="1">
      <c r="A10" s="45">
        <v>42894</v>
      </c>
      <c r="B10" s="13">
        <v>8</v>
      </c>
      <c r="C10" s="12">
        <v>20</v>
      </c>
      <c r="D10" s="4"/>
      <c r="E10" s="10">
        <v>0</v>
      </c>
      <c r="F10" s="39">
        <v>2</v>
      </c>
      <c r="G10" s="41" t="s">
        <v>58</v>
      </c>
      <c r="H10" s="15">
        <v>18</v>
      </c>
      <c r="I10" s="4" t="s">
        <v>60</v>
      </c>
      <c r="J10" s="5" t="s">
        <v>107</v>
      </c>
      <c r="K10" s="6"/>
      <c r="L10" s="1">
        <v>1019</v>
      </c>
      <c r="M10" s="7" t="s">
        <v>308</v>
      </c>
      <c r="N10" s="8"/>
      <c r="O10" s="8">
        <v>12</v>
      </c>
      <c r="P10" s="9">
        <v>6</v>
      </c>
      <c r="Q10" s="8">
        <v>41</v>
      </c>
      <c r="R10" s="8">
        <v>24</v>
      </c>
      <c r="S10" s="25"/>
    </row>
    <row r="11" spans="1:19" ht="42" customHeight="1">
      <c r="A11" s="45">
        <v>42895</v>
      </c>
      <c r="B11" s="13">
        <v>8</v>
      </c>
      <c r="C11" s="12">
        <v>24</v>
      </c>
      <c r="D11" s="4" t="s">
        <v>253</v>
      </c>
      <c r="E11" s="10">
        <v>1.3</v>
      </c>
      <c r="F11" s="39">
        <v>3</v>
      </c>
      <c r="G11" s="41" t="s">
        <v>58</v>
      </c>
      <c r="H11" s="15">
        <v>24</v>
      </c>
      <c r="I11" s="4" t="s">
        <v>59</v>
      </c>
      <c r="J11" s="5" t="s">
        <v>60</v>
      </c>
      <c r="K11" s="6"/>
      <c r="L11" s="1">
        <v>1010</v>
      </c>
      <c r="M11" s="7" t="s">
        <v>309</v>
      </c>
      <c r="N11" s="8"/>
      <c r="O11" s="8">
        <v>9</v>
      </c>
      <c r="P11" s="9">
        <v>7</v>
      </c>
      <c r="Q11" s="8">
        <v>52</v>
      </c>
      <c r="R11" s="8">
        <v>32</v>
      </c>
      <c r="S11" s="25" t="s">
        <v>121</v>
      </c>
    </row>
    <row r="12" spans="1:19" ht="42" customHeight="1">
      <c r="A12" s="45">
        <v>42896</v>
      </c>
      <c r="B12" s="13">
        <v>10</v>
      </c>
      <c r="C12" s="12">
        <v>20</v>
      </c>
      <c r="D12" s="4"/>
      <c r="E12" s="10">
        <v>0</v>
      </c>
      <c r="F12" s="39">
        <v>2</v>
      </c>
      <c r="G12" s="41" t="s">
        <v>72</v>
      </c>
      <c r="H12" s="15">
        <v>19</v>
      </c>
      <c r="I12" s="4" t="s">
        <v>60</v>
      </c>
      <c r="J12" s="5" t="s">
        <v>60</v>
      </c>
      <c r="K12" s="6"/>
      <c r="L12" s="1">
        <v>1020</v>
      </c>
      <c r="M12" s="7" t="s">
        <v>310</v>
      </c>
      <c r="N12" s="8"/>
      <c r="O12" s="8">
        <v>8</v>
      </c>
      <c r="P12" s="9">
        <v>8</v>
      </c>
      <c r="Q12" s="8">
        <v>51</v>
      </c>
      <c r="R12" s="8">
        <v>48</v>
      </c>
      <c r="S12" s="25"/>
    </row>
    <row r="13" spans="1:19" ht="42" customHeight="1">
      <c r="A13" s="45">
        <v>42897</v>
      </c>
      <c r="B13" s="13">
        <v>9</v>
      </c>
      <c r="C13" s="12">
        <v>26</v>
      </c>
      <c r="D13" s="4"/>
      <c r="E13" s="10">
        <v>0</v>
      </c>
      <c r="F13" s="39">
        <v>2</v>
      </c>
      <c r="G13" s="41" t="s">
        <v>66</v>
      </c>
      <c r="H13" s="15">
        <v>15</v>
      </c>
      <c r="I13" s="4" t="s">
        <v>59</v>
      </c>
      <c r="J13" s="5" t="s">
        <v>62</v>
      </c>
      <c r="K13" s="6"/>
      <c r="L13" s="1">
        <v>1021</v>
      </c>
      <c r="M13" s="7" t="s">
        <v>311</v>
      </c>
      <c r="N13" s="8"/>
      <c r="O13" s="8">
        <v>16</v>
      </c>
      <c r="P13" s="9">
        <v>8</v>
      </c>
      <c r="Q13" s="8">
        <v>47</v>
      </c>
      <c r="R13" s="8">
        <v>8</v>
      </c>
      <c r="S13" s="25"/>
    </row>
    <row r="14" spans="1:19" ht="42" customHeight="1">
      <c r="A14" s="45">
        <v>42898</v>
      </c>
      <c r="B14" s="13">
        <v>17</v>
      </c>
      <c r="C14" s="12">
        <v>22</v>
      </c>
      <c r="D14" s="4"/>
      <c r="E14" s="10">
        <v>0</v>
      </c>
      <c r="F14" s="39">
        <v>4</v>
      </c>
      <c r="G14" s="41" t="s">
        <v>72</v>
      </c>
      <c r="H14" s="15">
        <v>32</v>
      </c>
      <c r="I14" s="4" t="s">
        <v>60</v>
      </c>
      <c r="J14" s="5" t="s">
        <v>60</v>
      </c>
      <c r="K14" s="6"/>
      <c r="L14" s="1">
        <v>1008</v>
      </c>
      <c r="M14" s="7" t="s">
        <v>312</v>
      </c>
      <c r="N14" s="8"/>
      <c r="O14" s="8">
        <v>8</v>
      </c>
      <c r="P14" s="9">
        <v>16</v>
      </c>
      <c r="Q14" s="8">
        <v>65</v>
      </c>
      <c r="R14" s="8">
        <v>55</v>
      </c>
      <c r="S14" s="25"/>
    </row>
    <row r="15" spans="1:19" ht="42" customHeight="1">
      <c r="A15" s="45">
        <v>42899</v>
      </c>
      <c r="B15" s="13">
        <v>8</v>
      </c>
      <c r="C15" s="12">
        <v>17</v>
      </c>
      <c r="D15" s="4"/>
      <c r="E15" s="10">
        <v>0</v>
      </c>
      <c r="F15" s="39">
        <v>3</v>
      </c>
      <c r="G15" s="41" t="s">
        <v>72</v>
      </c>
      <c r="H15" s="15">
        <v>26</v>
      </c>
      <c r="I15" s="4" t="s">
        <v>60</v>
      </c>
      <c r="J15" s="5" t="s">
        <v>68</v>
      </c>
      <c r="K15" s="6"/>
      <c r="L15" s="1">
        <v>1015</v>
      </c>
      <c r="M15" s="7" t="s">
        <v>313</v>
      </c>
      <c r="N15" s="8"/>
      <c r="O15" s="8">
        <v>1.5</v>
      </c>
      <c r="P15" s="9">
        <v>7</v>
      </c>
      <c r="Q15" s="8">
        <v>67</v>
      </c>
      <c r="R15" s="8">
        <v>92</v>
      </c>
      <c r="S15" s="25"/>
    </row>
    <row r="16" spans="1:19" ht="42" customHeight="1">
      <c r="A16" s="45">
        <v>42900</v>
      </c>
      <c r="B16" s="13">
        <v>7</v>
      </c>
      <c r="C16" s="12">
        <v>21</v>
      </c>
      <c r="D16" s="4"/>
      <c r="E16" s="10">
        <v>0</v>
      </c>
      <c r="F16" s="39">
        <v>2</v>
      </c>
      <c r="G16" s="41" t="s">
        <v>72</v>
      </c>
      <c r="H16" s="15">
        <v>18</v>
      </c>
      <c r="I16" s="4" t="s">
        <v>60</v>
      </c>
      <c r="J16" s="5" t="s">
        <v>107</v>
      </c>
      <c r="K16" s="6"/>
      <c r="L16" s="1">
        <v>1018</v>
      </c>
      <c r="M16" s="7" t="s">
        <v>314</v>
      </c>
      <c r="N16" s="8"/>
      <c r="O16" s="8">
        <v>11</v>
      </c>
      <c r="P16" s="9">
        <v>6</v>
      </c>
      <c r="Q16" s="8">
        <v>48</v>
      </c>
      <c r="R16" s="8">
        <v>27</v>
      </c>
      <c r="S16" s="25"/>
    </row>
    <row r="17" spans="1:19" ht="42" customHeight="1">
      <c r="A17" s="45">
        <v>42901</v>
      </c>
      <c r="B17" s="13">
        <v>9</v>
      </c>
      <c r="C17" s="12">
        <v>27</v>
      </c>
      <c r="D17" s="4" t="s">
        <v>148</v>
      </c>
      <c r="E17" s="10">
        <v>1</v>
      </c>
      <c r="F17" s="39">
        <v>2</v>
      </c>
      <c r="G17" s="41" t="s">
        <v>66</v>
      </c>
      <c r="H17" s="15">
        <v>17</v>
      </c>
      <c r="I17" s="4" t="s">
        <v>59</v>
      </c>
      <c r="J17" s="5" t="s">
        <v>107</v>
      </c>
      <c r="K17" s="6"/>
      <c r="L17" s="1">
        <v>1015</v>
      </c>
      <c r="M17" s="7" t="s">
        <v>315</v>
      </c>
      <c r="N17" s="8"/>
      <c r="O17" s="8">
        <v>12</v>
      </c>
      <c r="P17" s="9">
        <v>8</v>
      </c>
      <c r="Q17" s="8">
        <v>47</v>
      </c>
      <c r="R17" s="8">
        <v>26</v>
      </c>
      <c r="S17" s="25" t="s">
        <v>121</v>
      </c>
    </row>
    <row r="18" spans="1:19" ht="42" customHeight="1">
      <c r="A18" s="45">
        <v>42902</v>
      </c>
      <c r="B18" s="13">
        <v>14</v>
      </c>
      <c r="C18" s="12">
        <v>19</v>
      </c>
      <c r="D18" s="4" t="s">
        <v>316</v>
      </c>
      <c r="E18" s="10">
        <v>7.4</v>
      </c>
      <c r="F18" s="39">
        <v>4</v>
      </c>
      <c r="G18" s="41" t="s">
        <v>57</v>
      </c>
      <c r="H18" s="15">
        <v>38</v>
      </c>
      <c r="I18" s="4" t="s">
        <v>61</v>
      </c>
      <c r="J18" s="5" t="s">
        <v>68</v>
      </c>
      <c r="K18" s="6"/>
      <c r="L18" s="1">
        <v>1010</v>
      </c>
      <c r="M18" s="7" t="s">
        <v>317</v>
      </c>
      <c r="N18" s="8" t="s">
        <v>65</v>
      </c>
      <c r="O18" s="8">
        <v>3</v>
      </c>
      <c r="P18" s="9">
        <v>12</v>
      </c>
      <c r="Q18" s="8">
        <v>68</v>
      </c>
      <c r="R18" s="8">
        <v>76</v>
      </c>
      <c r="S18" s="25" t="s">
        <v>121</v>
      </c>
    </row>
    <row r="19" spans="1:19" ht="42" customHeight="1">
      <c r="A19" s="45">
        <v>42903</v>
      </c>
      <c r="B19" s="13">
        <v>10</v>
      </c>
      <c r="C19" s="12">
        <v>18</v>
      </c>
      <c r="D19" s="4"/>
      <c r="E19" s="10">
        <v>0</v>
      </c>
      <c r="F19" s="39">
        <v>4</v>
      </c>
      <c r="G19" s="41" t="s">
        <v>72</v>
      </c>
      <c r="H19" s="15">
        <v>36</v>
      </c>
      <c r="I19" s="4" t="s">
        <v>60</v>
      </c>
      <c r="J19" s="5" t="s">
        <v>60</v>
      </c>
      <c r="K19" s="6"/>
      <c r="L19" s="1">
        <v>1020</v>
      </c>
      <c r="M19" s="7" t="s">
        <v>318</v>
      </c>
      <c r="N19" s="8"/>
      <c r="O19" s="8">
        <v>4</v>
      </c>
      <c r="P19" s="9">
        <v>8</v>
      </c>
      <c r="Q19" s="8">
        <v>65</v>
      </c>
      <c r="R19" s="8">
        <v>71</v>
      </c>
      <c r="S19" s="25"/>
    </row>
    <row r="20" spans="1:19" ht="42" customHeight="1">
      <c r="A20" s="45">
        <v>42904</v>
      </c>
      <c r="B20" s="13">
        <v>10</v>
      </c>
      <c r="C20" s="12">
        <v>23</v>
      </c>
      <c r="D20" s="4"/>
      <c r="E20" s="10">
        <v>0</v>
      </c>
      <c r="F20" s="39">
        <v>2</v>
      </c>
      <c r="G20" s="41" t="s">
        <v>57</v>
      </c>
      <c r="H20" s="15">
        <v>12</v>
      </c>
      <c r="I20" s="4" t="s">
        <v>60</v>
      </c>
      <c r="J20" s="5" t="s">
        <v>107</v>
      </c>
      <c r="K20" s="6"/>
      <c r="L20" s="1">
        <v>1015</v>
      </c>
      <c r="M20" s="7" t="s">
        <v>319</v>
      </c>
      <c r="N20" s="8"/>
      <c r="O20" s="8">
        <v>12</v>
      </c>
      <c r="P20" s="9">
        <v>8</v>
      </c>
      <c r="Q20" s="8">
        <v>54</v>
      </c>
      <c r="R20" s="8">
        <v>27</v>
      </c>
      <c r="S20" s="25"/>
    </row>
    <row r="21" spans="1:19" ht="42" customHeight="1">
      <c r="A21" s="45">
        <v>42905</v>
      </c>
      <c r="B21" s="13">
        <v>8</v>
      </c>
      <c r="C21" s="12">
        <v>27</v>
      </c>
      <c r="D21" s="4"/>
      <c r="E21" s="10">
        <v>0</v>
      </c>
      <c r="F21" s="39">
        <v>3</v>
      </c>
      <c r="G21" s="41" t="s">
        <v>97</v>
      </c>
      <c r="H21" s="15">
        <v>22</v>
      </c>
      <c r="I21" s="4" t="s">
        <v>59</v>
      </c>
      <c r="J21" s="5" t="s">
        <v>62</v>
      </c>
      <c r="K21" s="6"/>
      <c r="L21" s="1">
        <v>1023</v>
      </c>
      <c r="M21" s="7" t="s">
        <v>320</v>
      </c>
      <c r="N21" s="8"/>
      <c r="O21" s="8">
        <v>16</v>
      </c>
      <c r="P21" s="9">
        <v>7</v>
      </c>
      <c r="Q21" s="8">
        <v>43</v>
      </c>
      <c r="R21" s="8">
        <v>1</v>
      </c>
      <c r="S21" s="25"/>
    </row>
    <row r="22" spans="1:19" ht="42" customHeight="1">
      <c r="A22" s="45">
        <v>42906</v>
      </c>
      <c r="B22" s="13">
        <v>14</v>
      </c>
      <c r="C22" s="12">
        <v>28</v>
      </c>
      <c r="D22" s="4"/>
      <c r="E22" s="10">
        <v>0</v>
      </c>
      <c r="F22" s="39">
        <v>2</v>
      </c>
      <c r="G22" s="41" t="s">
        <v>215</v>
      </c>
      <c r="H22" s="15">
        <v>18</v>
      </c>
      <c r="I22" s="4" t="s">
        <v>59</v>
      </c>
      <c r="J22" s="5" t="s">
        <v>107</v>
      </c>
      <c r="K22" s="6"/>
      <c r="L22" s="1">
        <v>1013</v>
      </c>
      <c r="M22" s="7" t="s">
        <v>290</v>
      </c>
      <c r="N22" s="8"/>
      <c r="O22" s="8">
        <v>14.5</v>
      </c>
      <c r="P22" s="9">
        <v>12</v>
      </c>
      <c r="Q22" s="8">
        <v>48</v>
      </c>
      <c r="R22" s="8">
        <v>13</v>
      </c>
      <c r="S22" s="25"/>
    </row>
    <row r="23" spans="1:19" ht="42" customHeight="1">
      <c r="A23" s="45">
        <v>42907</v>
      </c>
      <c r="B23" s="13">
        <v>13</v>
      </c>
      <c r="C23" s="12">
        <v>24</v>
      </c>
      <c r="D23" s="4"/>
      <c r="E23" s="10">
        <v>0</v>
      </c>
      <c r="F23" s="39">
        <v>3</v>
      </c>
      <c r="G23" s="41" t="s">
        <v>72</v>
      </c>
      <c r="H23" s="15">
        <v>25</v>
      </c>
      <c r="I23" s="4" t="s">
        <v>60</v>
      </c>
      <c r="J23" s="5" t="s">
        <v>107</v>
      </c>
      <c r="K23" s="6"/>
      <c r="L23" s="1">
        <v>1016</v>
      </c>
      <c r="M23" s="7" t="s">
        <v>321</v>
      </c>
      <c r="N23" s="8"/>
      <c r="O23" s="8">
        <v>12</v>
      </c>
      <c r="P23" s="9">
        <v>11</v>
      </c>
      <c r="Q23" s="8">
        <v>55</v>
      </c>
      <c r="R23" s="8">
        <v>26</v>
      </c>
      <c r="S23" s="25"/>
    </row>
    <row r="24" spans="1:19" ht="42" customHeight="1">
      <c r="A24" s="45">
        <v>42908</v>
      </c>
      <c r="B24" s="13">
        <v>10</v>
      </c>
      <c r="C24" s="12">
        <v>30</v>
      </c>
      <c r="D24" s="4" t="s">
        <v>298</v>
      </c>
      <c r="E24" s="10">
        <v>11</v>
      </c>
      <c r="F24" s="39">
        <v>5</v>
      </c>
      <c r="G24" s="41" t="s">
        <v>58</v>
      </c>
      <c r="H24" s="15">
        <v>45</v>
      </c>
      <c r="I24" s="4" t="s">
        <v>59</v>
      </c>
      <c r="J24" s="5" t="s">
        <v>60</v>
      </c>
      <c r="K24" s="6"/>
      <c r="L24" s="1">
        <v>1010</v>
      </c>
      <c r="M24" s="7" t="s">
        <v>322</v>
      </c>
      <c r="N24" s="8" t="s">
        <v>65</v>
      </c>
      <c r="O24" s="8">
        <v>9</v>
      </c>
      <c r="P24" s="9">
        <v>9</v>
      </c>
      <c r="Q24" s="8">
        <v>51</v>
      </c>
      <c r="R24" s="8">
        <v>32</v>
      </c>
      <c r="S24" s="25" t="s">
        <v>121</v>
      </c>
    </row>
    <row r="25" spans="1:19" ht="42" customHeight="1">
      <c r="A25" s="45">
        <v>42909</v>
      </c>
      <c r="B25" s="13">
        <v>14</v>
      </c>
      <c r="C25" s="12">
        <v>22</v>
      </c>
      <c r="D25" s="4" t="s">
        <v>323</v>
      </c>
      <c r="E25" s="10">
        <v>11.8</v>
      </c>
      <c r="F25" s="39">
        <v>4</v>
      </c>
      <c r="G25" s="41" t="s">
        <v>57</v>
      </c>
      <c r="H25" s="15">
        <v>32</v>
      </c>
      <c r="I25" s="4" t="s">
        <v>61</v>
      </c>
      <c r="J25" s="5" t="s">
        <v>68</v>
      </c>
      <c r="K25" s="6"/>
      <c r="L25" s="1">
        <v>1006</v>
      </c>
      <c r="M25" s="7" t="s">
        <v>324</v>
      </c>
      <c r="N25" s="8" t="s">
        <v>65</v>
      </c>
      <c r="O25" s="8">
        <v>3</v>
      </c>
      <c r="P25" s="9">
        <v>12</v>
      </c>
      <c r="Q25" s="8">
        <v>67</v>
      </c>
      <c r="R25" s="8">
        <v>82</v>
      </c>
      <c r="S25" s="25" t="s">
        <v>121</v>
      </c>
    </row>
    <row r="26" spans="1:19" ht="42" customHeight="1">
      <c r="A26" s="45">
        <v>42910</v>
      </c>
      <c r="B26" s="13">
        <v>13</v>
      </c>
      <c r="C26" s="12">
        <v>25</v>
      </c>
      <c r="D26" s="4"/>
      <c r="E26" s="10">
        <v>0</v>
      </c>
      <c r="F26" s="39">
        <v>3</v>
      </c>
      <c r="G26" s="41" t="s">
        <v>58</v>
      </c>
      <c r="H26" s="15">
        <v>24</v>
      </c>
      <c r="I26" s="4" t="s">
        <v>60</v>
      </c>
      <c r="J26" s="5" t="s">
        <v>107</v>
      </c>
      <c r="K26" s="6"/>
      <c r="L26" s="1">
        <v>1016</v>
      </c>
      <c r="M26" s="7" t="s">
        <v>326</v>
      </c>
      <c r="N26" s="8"/>
      <c r="O26" s="8">
        <v>14</v>
      </c>
      <c r="P26" s="9">
        <v>11</v>
      </c>
      <c r="Q26" s="8">
        <v>51</v>
      </c>
      <c r="R26" s="8">
        <v>14</v>
      </c>
      <c r="S26" s="25"/>
    </row>
    <row r="27" spans="1:19" ht="42" customHeight="1">
      <c r="A27" s="45">
        <v>42911</v>
      </c>
      <c r="B27" s="13">
        <v>10</v>
      </c>
      <c r="C27" s="12">
        <v>23</v>
      </c>
      <c r="D27" s="4" t="s">
        <v>325</v>
      </c>
      <c r="E27" s="10">
        <v>1</v>
      </c>
      <c r="F27" s="39">
        <v>4</v>
      </c>
      <c r="G27" s="41" t="s">
        <v>58</v>
      </c>
      <c r="H27" s="15">
        <v>33</v>
      </c>
      <c r="I27" s="4" t="s">
        <v>59</v>
      </c>
      <c r="J27" s="5" t="s">
        <v>60</v>
      </c>
      <c r="K27" s="6"/>
      <c r="L27" s="1">
        <v>1011</v>
      </c>
      <c r="M27" s="7" t="s">
        <v>327</v>
      </c>
      <c r="N27" s="8"/>
      <c r="O27" s="8">
        <v>6</v>
      </c>
      <c r="P27" s="9">
        <v>9</v>
      </c>
      <c r="Q27" s="8">
        <v>59</v>
      </c>
      <c r="R27" s="8">
        <v>59</v>
      </c>
      <c r="S27" s="25" t="s">
        <v>121</v>
      </c>
    </row>
    <row r="28" spans="1:19" ht="42" customHeight="1">
      <c r="A28" s="45">
        <v>42912</v>
      </c>
      <c r="B28" s="13">
        <v>14</v>
      </c>
      <c r="C28" s="12">
        <v>19</v>
      </c>
      <c r="D28" s="4"/>
      <c r="E28" s="10">
        <v>0</v>
      </c>
      <c r="F28" s="39">
        <v>3</v>
      </c>
      <c r="G28" s="41" t="s">
        <v>72</v>
      </c>
      <c r="H28" s="15">
        <v>26</v>
      </c>
      <c r="I28" s="4" t="s">
        <v>61</v>
      </c>
      <c r="J28" s="5" t="s">
        <v>68</v>
      </c>
      <c r="K28" s="6"/>
      <c r="L28" s="1">
        <v>1009</v>
      </c>
      <c r="M28" s="7" t="s">
        <v>328</v>
      </c>
      <c r="N28" s="8"/>
      <c r="O28" s="8">
        <v>1</v>
      </c>
      <c r="P28" s="9">
        <v>12</v>
      </c>
      <c r="Q28" s="8">
        <v>76</v>
      </c>
      <c r="R28" s="8">
        <v>90</v>
      </c>
      <c r="S28" s="25"/>
    </row>
    <row r="29" spans="1:19" ht="42" customHeight="1">
      <c r="A29" s="45">
        <v>42913</v>
      </c>
      <c r="B29" s="13">
        <v>9</v>
      </c>
      <c r="C29" s="12">
        <v>19</v>
      </c>
      <c r="D29" s="4" t="s">
        <v>329</v>
      </c>
      <c r="E29" s="10">
        <v>1.1</v>
      </c>
      <c r="F29" s="39">
        <v>2</v>
      </c>
      <c r="G29" s="41" t="s">
        <v>131</v>
      </c>
      <c r="H29" s="15">
        <v>17</v>
      </c>
      <c r="I29" s="4" t="s">
        <v>60</v>
      </c>
      <c r="J29" s="5" t="s">
        <v>68</v>
      </c>
      <c r="K29" s="6"/>
      <c r="L29" s="1">
        <v>1010</v>
      </c>
      <c r="M29" s="7" t="s">
        <v>330</v>
      </c>
      <c r="N29" s="8"/>
      <c r="O29" s="8">
        <v>2</v>
      </c>
      <c r="P29" s="9">
        <v>7</v>
      </c>
      <c r="Q29" s="8">
        <v>82</v>
      </c>
      <c r="R29" s="8">
        <v>92</v>
      </c>
      <c r="S29" s="25" t="s">
        <v>121</v>
      </c>
    </row>
    <row r="30" spans="1:19" ht="42" customHeight="1">
      <c r="A30" s="45">
        <v>42914</v>
      </c>
      <c r="B30" s="13">
        <v>10</v>
      </c>
      <c r="C30" s="12">
        <v>26</v>
      </c>
      <c r="D30" s="4" t="s">
        <v>331</v>
      </c>
      <c r="E30" s="10">
        <v>8.3</v>
      </c>
      <c r="F30" s="39">
        <v>3</v>
      </c>
      <c r="G30" s="41" t="s">
        <v>66</v>
      </c>
      <c r="H30" s="15">
        <v>26</v>
      </c>
      <c r="I30" s="4" t="s">
        <v>60</v>
      </c>
      <c r="J30" s="5" t="s">
        <v>60</v>
      </c>
      <c r="K30" s="6"/>
      <c r="L30" s="1">
        <v>1005</v>
      </c>
      <c r="M30" s="7" t="s">
        <v>332</v>
      </c>
      <c r="N30" s="8" t="s">
        <v>65</v>
      </c>
      <c r="O30" s="8">
        <v>8</v>
      </c>
      <c r="P30" s="9">
        <v>9</v>
      </c>
      <c r="Q30" s="8">
        <v>75</v>
      </c>
      <c r="R30" s="8">
        <v>52</v>
      </c>
      <c r="S30" s="25" t="s">
        <v>121</v>
      </c>
    </row>
    <row r="31" spans="1:19" ht="42" customHeight="1">
      <c r="A31" s="45">
        <v>42915</v>
      </c>
      <c r="B31" s="13">
        <v>13</v>
      </c>
      <c r="C31" s="12">
        <v>15</v>
      </c>
      <c r="D31" s="4" t="s">
        <v>333</v>
      </c>
      <c r="E31" s="10">
        <v>13.4</v>
      </c>
      <c r="F31" s="39">
        <v>4</v>
      </c>
      <c r="G31" s="41" t="s">
        <v>58</v>
      </c>
      <c r="H31" s="15">
        <v>32</v>
      </c>
      <c r="I31" s="4" t="s">
        <v>60</v>
      </c>
      <c r="J31" s="5" t="s">
        <v>61</v>
      </c>
      <c r="K31" s="6"/>
      <c r="L31" s="1">
        <v>990</v>
      </c>
      <c r="M31" s="7" t="s">
        <v>334</v>
      </c>
      <c r="N31" s="8"/>
      <c r="O31" s="8"/>
      <c r="P31" s="9">
        <v>10</v>
      </c>
      <c r="Q31" s="8">
        <v>96</v>
      </c>
      <c r="R31" s="8">
        <v>100</v>
      </c>
      <c r="S31" s="25" t="s">
        <v>121</v>
      </c>
    </row>
    <row r="32" spans="1:19" ht="42" customHeight="1">
      <c r="A32" s="45">
        <v>42916</v>
      </c>
      <c r="B32" s="13">
        <v>13</v>
      </c>
      <c r="C32" s="12">
        <v>20</v>
      </c>
      <c r="D32" s="4"/>
      <c r="E32" s="10">
        <v>0</v>
      </c>
      <c r="F32" s="39">
        <v>5</v>
      </c>
      <c r="G32" s="41" t="s">
        <v>66</v>
      </c>
      <c r="H32" s="15">
        <v>42</v>
      </c>
      <c r="I32" s="4" t="s">
        <v>61</v>
      </c>
      <c r="J32" s="5" t="s">
        <v>60</v>
      </c>
      <c r="K32" s="6"/>
      <c r="L32" s="1">
        <v>1004</v>
      </c>
      <c r="M32" s="7" t="s">
        <v>335</v>
      </c>
      <c r="N32" s="8"/>
      <c r="O32" s="8">
        <v>6</v>
      </c>
      <c r="P32" s="9">
        <v>11</v>
      </c>
      <c r="Q32" s="8">
        <v>65</v>
      </c>
      <c r="R32" s="8">
        <v>58</v>
      </c>
      <c r="S32" s="25"/>
    </row>
    <row r="33" spans="1:19" ht="42" customHeight="1">
      <c r="A33" s="4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16.2</v>
      </c>
      <c r="E100" s="49" t="s">
        <v>31</v>
      </c>
      <c r="F100" s="49"/>
      <c r="G100" s="49"/>
      <c r="H100" s="49"/>
      <c r="I100" s="17">
        <f>SUM(E3:E33)</f>
        <v>82.70000000000002</v>
      </c>
      <c r="J100" s="49" t="s">
        <v>38</v>
      </c>
      <c r="K100" s="49"/>
      <c r="L100" s="18">
        <f>SUM(O3:O33)</f>
        <v>243</v>
      </c>
    </row>
    <row r="101" spans="1:12" ht="30" customHeight="1">
      <c r="A101" s="49" t="s">
        <v>27</v>
      </c>
      <c r="B101" s="49"/>
      <c r="C101" s="49"/>
      <c r="D101" s="16">
        <f>AVERAGE(B3:B33)</f>
        <v>10.433333333333334</v>
      </c>
      <c r="E101" s="49" t="s">
        <v>32</v>
      </c>
      <c r="F101" s="49"/>
      <c r="G101" s="49"/>
      <c r="H101" s="49"/>
      <c r="I101" s="17">
        <f>AVERAGE(E3:E33)</f>
        <v>2.7566666666666673</v>
      </c>
      <c r="J101" s="49" t="s">
        <v>39</v>
      </c>
      <c r="K101" s="49"/>
      <c r="L101" s="18">
        <f>COUNTIF(R3:R33,"&lt;31")</f>
        <v>11</v>
      </c>
    </row>
    <row r="102" spans="1:12" ht="30" customHeight="1">
      <c r="A102" s="49" t="s">
        <v>28</v>
      </c>
      <c r="B102" s="49"/>
      <c r="C102" s="49"/>
      <c r="D102" s="16">
        <f>AVERAGE(C3:C33)</f>
        <v>21.966666666666665</v>
      </c>
      <c r="E102" s="49" t="s">
        <v>33</v>
      </c>
      <c r="F102" s="49"/>
      <c r="G102" s="49"/>
      <c r="H102" s="49"/>
      <c r="I102" s="17">
        <f>MAX(E3:E33)</f>
        <v>13.4</v>
      </c>
      <c r="J102" s="49" t="s">
        <v>41</v>
      </c>
      <c r="K102" s="49"/>
      <c r="L102" s="18">
        <f>COUNTIF(C3:C33,"&gt;19")</f>
        <v>22</v>
      </c>
    </row>
    <row r="103" spans="1:12" ht="30" customHeight="1">
      <c r="A103" s="49" t="s">
        <v>23</v>
      </c>
      <c r="B103" s="49"/>
      <c r="C103" s="49"/>
      <c r="D103" s="18">
        <f>MAX(B3:B33,C3:C33)</f>
        <v>30</v>
      </c>
      <c r="E103" s="49" t="s">
        <v>34</v>
      </c>
      <c r="F103" s="49"/>
      <c r="G103" s="49"/>
      <c r="H103" s="49"/>
      <c r="I103" s="18">
        <f>COUNTA(S3:S33)</f>
        <v>14</v>
      </c>
      <c r="J103" s="49" t="s">
        <v>37</v>
      </c>
      <c r="K103" s="49"/>
      <c r="L103" s="18">
        <f>COUNTA(N3:N33)</f>
        <v>5</v>
      </c>
    </row>
    <row r="104" spans="1:12" ht="30" customHeight="1">
      <c r="A104" s="49" t="s">
        <v>24</v>
      </c>
      <c r="B104" s="49"/>
      <c r="C104" s="49"/>
      <c r="D104" s="18">
        <f>MIN(B3:B33,C3:C33)</f>
        <v>5</v>
      </c>
      <c r="E104" s="49" t="s">
        <v>35</v>
      </c>
      <c r="F104" s="49"/>
      <c r="G104" s="49"/>
      <c r="H104" s="49"/>
      <c r="I104" s="18">
        <f>COUNTIF(S3:S33,"R")</f>
        <v>14</v>
      </c>
      <c r="J104" s="49" t="s">
        <v>47</v>
      </c>
      <c r="K104" s="49"/>
      <c r="L104" s="43">
        <f>AVERAGE(F3:F33)</f>
        <v>3.1666666666666665</v>
      </c>
    </row>
    <row r="105" spans="1:12" ht="30" customHeight="1">
      <c r="A105" s="49" t="s">
        <v>26</v>
      </c>
      <c r="B105" s="49"/>
      <c r="C105" s="49"/>
      <c r="D105" s="18">
        <f>MAX(B3:B33)</f>
        <v>17</v>
      </c>
      <c r="E105" s="49" t="s">
        <v>36</v>
      </c>
      <c r="F105" s="49"/>
      <c r="G105" s="49"/>
      <c r="H105" s="49"/>
      <c r="I105" s="18">
        <f>COUNTIF(S3:S33,"S")</f>
        <v>0</v>
      </c>
      <c r="J105" s="49" t="s">
        <v>48</v>
      </c>
      <c r="K105" s="49"/>
      <c r="L105" s="43">
        <f>AVERAGE(H3:H33)</f>
        <v>26.5</v>
      </c>
    </row>
    <row r="106" spans="1:12" ht="30" customHeight="1">
      <c r="A106" s="49" t="s">
        <v>25</v>
      </c>
      <c r="B106" s="49"/>
      <c r="C106" s="49"/>
      <c r="D106" s="18">
        <f>MIN(C3:C33)</f>
        <v>15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/>
    </row>
    <row r="107" spans="1:12" ht="30" customHeight="1">
      <c r="A107" s="49" t="s">
        <v>29</v>
      </c>
      <c r="B107" s="49"/>
      <c r="C107" s="49"/>
      <c r="D107" s="18">
        <f>COUNTIF(B3:B33,"&lt;1")</f>
        <v>0</v>
      </c>
      <c r="E107" s="49" t="s">
        <v>43</v>
      </c>
      <c r="F107" s="49"/>
      <c r="G107" s="49"/>
      <c r="H107" s="49"/>
      <c r="I107" s="17">
        <f>MAX(H3:H33)</f>
        <v>45</v>
      </c>
      <c r="J107" s="49" t="s">
        <v>50</v>
      </c>
      <c r="K107" s="49"/>
      <c r="L107" s="19"/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1023</v>
      </c>
      <c r="J108" s="49" t="s">
        <v>51</v>
      </c>
      <c r="K108" s="49"/>
      <c r="L108" s="19"/>
    </row>
    <row r="109" spans="1:12" ht="30" customHeight="1">
      <c r="A109" s="49" t="s">
        <v>40</v>
      </c>
      <c r="B109" s="49"/>
      <c r="C109" s="49"/>
      <c r="D109" s="18">
        <f>MIN(P3:P33)</f>
        <v>4</v>
      </c>
      <c r="E109" s="49" t="s">
        <v>45</v>
      </c>
      <c r="F109" s="49"/>
      <c r="G109" s="49"/>
      <c r="H109" s="49"/>
      <c r="I109" s="18">
        <f>MIN(L3:L33)</f>
        <v>990</v>
      </c>
      <c r="J109" s="49"/>
      <c r="K109" s="49"/>
      <c r="L109" s="19"/>
    </row>
  </sheetData>
  <sheetProtection/>
  <mergeCells count="43"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  <mergeCell ref="O1:O2"/>
    <mergeCell ref="D1:E1"/>
    <mergeCell ref="A100:C100"/>
    <mergeCell ref="J100:K100"/>
    <mergeCell ref="F1:H1"/>
    <mergeCell ref="N1:N2"/>
    <mergeCell ref="A106:C106"/>
    <mergeCell ref="A107:C107"/>
    <mergeCell ref="A108:C108"/>
    <mergeCell ref="A101:C101"/>
    <mergeCell ref="A102:C102"/>
    <mergeCell ref="A103:C103"/>
    <mergeCell ref="A104:C104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2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336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42917</v>
      </c>
      <c r="B3" s="13">
        <v>9</v>
      </c>
      <c r="C3" s="12">
        <v>17</v>
      </c>
      <c r="D3" s="4" t="s">
        <v>338</v>
      </c>
      <c r="E3" s="10">
        <v>13.5</v>
      </c>
      <c r="F3" s="39">
        <v>4</v>
      </c>
      <c r="G3" s="41" t="s">
        <v>58</v>
      </c>
      <c r="H3" s="15">
        <v>36</v>
      </c>
      <c r="I3" s="4" t="s">
        <v>60</v>
      </c>
      <c r="J3" s="5" t="s">
        <v>68</v>
      </c>
      <c r="K3" s="6"/>
      <c r="L3" s="1">
        <v>1007</v>
      </c>
      <c r="M3" s="7" t="s">
        <v>337</v>
      </c>
      <c r="N3" s="8"/>
      <c r="O3" s="8">
        <v>2.5</v>
      </c>
      <c r="P3" s="9">
        <v>7</v>
      </c>
      <c r="Q3" s="8">
        <v>77</v>
      </c>
      <c r="R3" s="20">
        <v>82</v>
      </c>
      <c r="S3" s="24" t="s">
        <v>121</v>
      </c>
    </row>
    <row r="4" spans="1:19" ht="42" customHeight="1">
      <c r="A4" s="45">
        <v>42918</v>
      </c>
      <c r="B4" s="13">
        <v>12</v>
      </c>
      <c r="C4" s="12">
        <v>18</v>
      </c>
      <c r="D4" s="4" t="s">
        <v>325</v>
      </c>
      <c r="E4" s="10">
        <v>1.2</v>
      </c>
      <c r="F4" s="39">
        <v>4</v>
      </c>
      <c r="G4" s="41" t="s">
        <v>72</v>
      </c>
      <c r="H4" s="15">
        <v>32</v>
      </c>
      <c r="I4" s="4" t="s">
        <v>60</v>
      </c>
      <c r="J4" s="5" t="s">
        <v>60</v>
      </c>
      <c r="K4" s="6"/>
      <c r="L4" s="1">
        <v>1017</v>
      </c>
      <c r="M4" s="7" t="s">
        <v>339</v>
      </c>
      <c r="N4" s="8"/>
      <c r="O4" s="8">
        <v>4</v>
      </c>
      <c r="P4" s="9">
        <v>10</v>
      </c>
      <c r="Q4" s="8">
        <v>76</v>
      </c>
      <c r="R4" s="8">
        <v>63</v>
      </c>
      <c r="S4" s="25" t="s">
        <v>121</v>
      </c>
    </row>
    <row r="5" spans="1:19" ht="42" customHeight="1">
      <c r="A5" s="45">
        <v>42919</v>
      </c>
      <c r="B5" s="13">
        <v>10</v>
      </c>
      <c r="C5" s="12">
        <v>21</v>
      </c>
      <c r="D5" s="4"/>
      <c r="E5" s="10">
        <v>0</v>
      </c>
      <c r="F5" s="39">
        <v>3</v>
      </c>
      <c r="G5" s="41" t="s">
        <v>72</v>
      </c>
      <c r="H5" s="15">
        <v>20</v>
      </c>
      <c r="I5" s="4" t="s">
        <v>60</v>
      </c>
      <c r="J5" s="5" t="s">
        <v>60</v>
      </c>
      <c r="K5" s="6"/>
      <c r="L5" s="1">
        <v>1021</v>
      </c>
      <c r="M5" s="7" t="s">
        <v>340</v>
      </c>
      <c r="N5" s="8"/>
      <c r="O5" s="8">
        <v>9</v>
      </c>
      <c r="P5" s="9">
        <v>9</v>
      </c>
      <c r="Q5" s="8">
        <v>57</v>
      </c>
      <c r="R5" s="8">
        <v>42</v>
      </c>
      <c r="S5" s="25"/>
    </row>
    <row r="6" spans="1:19" ht="42" customHeight="1">
      <c r="A6" s="45">
        <v>42920</v>
      </c>
      <c r="B6" s="13">
        <v>13</v>
      </c>
      <c r="C6" s="12">
        <v>20</v>
      </c>
      <c r="D6" s="4"/>
      <c r="E6" s="10">
        <v>0</v>
      </c>
      <c r="F6" s="39">
        <v>3</v>
      </c>
      <c r="G6" s="41" t="s">
        <v>57</v>
      </c>
      <c r="H6" s="15">
        <v>24</v>
      </c>
      <c r="I6" s="4" t="s">
        <v>60</v>
      </c>
      <c r="J6" s="5" t="s">
        <v>68</v>
      </c>
      <c r="K6" s="6"/>
      <c r="L6" s="1">
        <v>1018</v>
      </c>
      <c r="M6" s="7" t="s">
        <v>341</v>
      </c>
      <c r="N6" s="8"/>
      <c r="O6" s="8">
        <v>3</v>
      </c>
      <c r="P6" s="9">
        <v>11</v>
      </c>
      <c r="Q6" s="8">
        <v>65</v>
      </c>
      <c r="R6" s="8">
        <v>81</v>
      </c>
      <c r="S6" s="25"/>
    </row>
    <row r="7" spans="1:19" ht="42" customHeight="1">
      <c r="A7" s="45">
        <v>42921</v>
      </c>
      <c r="B7" s="13">
        <v>11</v>
      </c>
      <c r="C7" s="12">
        <v>22</v>
      </c>
      <c r="D7" s="4"/>
      <c r="E7" s="10">
        <v>0</v>
      </c>
      <c r="F7" s="39">
        <v>2</v>
      </c>
      <c r="G7" s="41" t="s">
        <v>215</v>
      </c>
      <c r="H7" s="15">
        <v>19</v>
      </c>
      <c r="I7" s="4" t="s">
        <v>60</v>
      </c>
      <c r="J7" s="5" t="s">
        <v>60</v>
      </c>
      <c r="K7" s="6"/>
      <c r="L7" s="1">
        <v>1018</v>
      </c>
      <c r="M7" s="7" t="s">
        <v>342</v>
      </c>
      <c r="N7" s="8"/>
      <c r="O7" s="8">
        <v>6</v>
      </c>
      <c r="P7" s="9">
        <v>9</v>
      </c>
      <c r="Q7" s="8">
        <v>66</v>
      </c>
      <c r="R7" s="8">
        <v>55</v>
      </c>
      <c r="S7" s="25"/>
    </row>
    <row r="8" spans="1:19" ht="42" customHeight="1">
      <c r="A8" s="45">
        <v>42922</v>
      </c>
      <c r="B8" s="13">
        <v>11</v>
      </c>
      <c r="C8" s="12">
        <v>25</v>
      </c>
      <c r="D8" s="4" t="s">
        <v>344</v>
      </c>
      <c r="E8" s="10">
        <v>1</v>
      </c>
      <c r="F8" s="39">
        <v>2</v>
      </c>
      <c r="G8" s="41" t="s">
        <v>67</v>
      </c>
      <c r="H8" s="15"/>
      <c r="I8" s="4" t="s">
        <v>60</v>
      </c>
      <c r="J8" s="5" t="s">
        <v>107</v>
      </c>
      <c r="K8" s="6"/>
      <c r="L8" s="1">
        <v>1018</v>
      </c>
      <c r="M8" s="44" t="s">
        <v>343</v>
      </c>
      <c r="N8" s="8"/>
      <c r="O8" s="8">
        <v>10</v>
      </c>
      <c r="P8" s="9"/>
      <c r="Q8" s="8"/>
      <c r="R8" s="8">
        <v>29</v>
      </c>
      <c r="S8" s="25" t="s">
        <v>121</v>
      </c>
    </row>
    <row r="9" spans="1:19" ht="42" customHeight="1">
      <c r="A9" s="45">
        <v>42923</v>
      </c>
      <c r="B9" s="13">
        <v>17</v>
      </c>
      <c r="C9" s="12">
        <v>27</v>
      </c>
      <c r="D9" s="4" t="s">
        <v>345</v>
      </c>
      <c r="E9" s="10">
        <v>5.5</v>
      </c>
      <c r="F9" s="39">
        <v>3</v>
      </c>
      <c r="G9" s="41" t="s">
        <v>58</v>
      </c>
      <c r="H9" s="15"/>
      <c r="I9" s="4" t="s">
        <v>60</v>
      </c>
      <c r="J9" s="5" t="s">
        <v>60</v>
      </c>
      <c r="K9" s="6"/>
      <c r="L9" s="1">
        <v>1014</v>
      </c>
      <c r="M9" s="7"/>
      <c r="N9" s="8" t="s">
        <v>65</v>
      </c>
      <c r="O9" s="8">
        <v>9</v>
      </c>
      <c r="P9" s="9"/>
      <c r="Q9" s="8"/>
      <c r="R9" s="8">
        <v>40</v>
      </c>
      <c r="S9" s="25" t="s">
        <v>121</v>
      </c>
    </row>
    <row r="10" spans="1:19" ht="42" customHeight="1">
      <c r="A10" s="45">
        <v>42924</v>
      </c>
      <c r="B10" s="13">
        <v>14</v>
      </c>
      <c r="C10" s="12">
        <v>24</v>
      </c>
      <c r="D10" s="4"/>
      <c r="E10" s="10">
        <v>0</v>
      </c>
      <c r="F10" s="39">
        <v>3</v>
      </c>
      <c r="G10" s="41" t="s">
        <v>72</v>
      </c>
      <c r="H10" s="15"/>
      <c r="I10" s="4" t="s">
        <v>60</v>
      </c>
      <c r="J10" s="5" t="s">
        <v>60</v>
      </c>
      <c r="K10" s="6"/>
      <c r="L10" s="1">
        <v>1012</v>
      </c>
      <c r="M10" s="7"/>
      <c r="N10" s="8"/>
      <c r="O10" s="8">
        <v>6</v>
      </c>
      <c r="P10" s="9"/>
      <c r="Q10" s="8"/>
      <c r="R10" s="8">
        <v>58</v>
      </c>
      <c r="S10" s="25"/>
    </row>
    <row r="11" spans="1:19" ht="42" customHeight="1">
      <c r="A11" s="45">
        <v>42925</v>
      </c>
      <c r="B11" s="13">
        <v>14</v>
      </c>
      <c r="C11" s="12">
        <v>26</v>
      </c>
      <c r="D11" s="4"/>
      <c r="E11" s="10">
        <v>0</v>
      </c>
      <c r="F11" s="39">
        <v>2</v>
      </c>
      <c r="G11" s="41" t="s">
        <v>67</v>
      </c>
      <c r="H11" s="15"/>
      <c r="I11" s="4" t="s">
        <v>60</v>
      </c>
      <c r="J11" s="5" t="s">
        <v>60</v>
      </c>
      <c r="K11" s="6"/>
      <c r="L11" s="1">
        <v>1013</v>
      </c>
      <c r="M11" s="7"/>
      <c r="N11" s="8"/>
      <c r="O11" s="8">
        <v>8</v>
      </c>
      <c r="P11" s="9"/>
      <c r="Q11" s="8"/>
      <c r="R11" s="8">
        <v>45</v>
      </c>
      <c r="S11" s="25"/>
    </row>
    <row r="12" spans="1:19" ht="42" customHeight="1">
      <c r="A12" s="45">
        <v>42926</v>
      </c>
      <c r="B12" s="13">
        <v>15</v>
      </c>
      <c r="C12" s="12">
        <v>25</v>
      </c>
      <c r="D12" s="4" t="s">
        <v>316</v>
      </c>
      <c r="E12" s="10">
        <v>15</v>
      </c>
      <c r="F12" s="39">
        <v>4</v>
      </c>
      <c r="G12" s="41" t="s">
        <v>58</v>
      </c>
      <c r="H12" s="15"/>
      <c r="I12" s="4" t="s">
        <v>61</v>
      </c>
      <c r="J12" s="5" t="s">
        <v>68</v>
      </c>
      <c r="K12" s="6"/>
      <c r="L12" s="1">
        <v>1004</v>
      </c>
      <c r="M12" s="7" t="s">
        <v>347</v>
      </c>
      <c r="N12" s="8" t="s">
        <v>65</v>
      </c>
      <c r="O12" s="8">
        <v>7</v>
      </c>
      <c r="P12" s="9"/>
      <c r="Q12" s="8"/>
      <c r="R12" s="8">
        <v>51</v>
      </c>
      <c r="S12" s="25" t="s">
        <v>121</v>
      </c>
    </row>
    <row r="13" spans="1:19" ht="42" customHeight="1">
      <c r="A13" s="45">
        <v>42927</v>
      </c>
      <c r="B13" s="13">
        <v>14</v>
      </c>
      <c r="C13" s="12">
        <v>21</v>
      </c>
      <c r="D13" s="4" t="s">
        <v>348</v>
      </c>
      <c r="E13" s="10">
        <v>12</v>
      </c>
      <c r="F13" s="39">
        <v>3</v>
      </c>
      <c r="G13" s="41" t="s">
        <v>58</v>
      </c>
      <c r="H13" s="15"/>
      <c r="I13" s="4" t="s">
        <v>61</v>
      </c>
      <c r="J13" s="5" t="s">
        <v>68</v>
      </c>
      <c r="K13" s="6"/>
      <c r="L13" s="1">
        <v>1010</v>
      </c>
      <c r="M13" s="7"/>
      <c r="N13" s="8"/>
      <c r="O13" s="8">
        <v>3</v>
      </c>
      <c r="P13" s="9"/>
      <c r="Q13" s="8"/>
      <c r="R13" s="8">
        <v>82</v>
      </c>
      <c r="S13" s="25" t="s">
        <v>121</v>
      </c>
    </row>
    <row r="14" spans="1:19" ht="42" customHeight="1">
      <c r="A14" s="45">
        <v>42928</v>
      </c>
      <c r="B14" s="13">
        <v>13</v>
      </c>
      <c r="C14" s="12">
        <v>18</v>
      </c>
      <c r="D14" s="4" t="s">
        <v>232</v>
      </c>
      <c r="E14" s="10">
        <v>14</v>
      </c>
      <c r="F14" s="39">
        <v>4</v>
      </c>
      <c r="G14" s="41" t="s">
        <v>58</v>
      </c>
      <c r="H14" s="15"/>
      <c r="I14" s="4" t="s">
        <v>61</v>
      </c>
      <c r="J14" s="5" t="s">
        <v>68</v>
      </c>
      <c r="K14" s="6"/>
      <c r="L14" s="1">
        <v>1005</v>
      </c>
      <c r="M14" s="7"/>
      <c r="N14" s="8"/>
      <c r="O14" s="8">
        <v>2</v>
      </c>
      <c r="P14" s="9"/>
      <c r="Q14" s="8"/>
      <c r="R14" s="8">
        <v>87</v>
      </c>
      <c r="S14" s="25" t="s">
        <v>121</v>
      </c>
    </row>
    <row r="15" spans="1:19" ht="42" customHeight="1">
      <c r="A15" s="45">
        <v>42929</v>
      </c>
      <c r="B15" s="13">
        <v>9</v>
      </c>
      <c r="C15" s="12">
        <v>16</v>
      </c>
      <c r="D15" s="4"/>
      <c r="E15" s="10">
        <v>0</v>
      </c>
      <c r="F15" s="39">
        <v>4</v>
      </c>
      <c r="G15" s="41" t="s">
        <v>72</v>
      </c>
      <c r="H15" s="15"/>
      <c r="I15" s="4" t="s">
        <v>61</v>
      </c>
      <c r="J15" s="5" t="s">
        <v>60</v>
      </c>
      <c r="K15" s="6"/>
      <c r="L15" s="1">
        <v>1021</v>
      </c>
      <c r="M15" s="7"/>
      <c r="N15" s="8"/>
      <c r="O15" s="8">
        <v>5</v>
      </c>
      <c r="P15" s="9"/>
      <c r="Q15" s="8"/>
      <c r="R15" s="8">
        <v>62</v>
      </c>
      <c r="S15" s="25"/>
    </row>
    <row r="16" spans="1:19" ht="42" customHeight="1">
      <c r="A16" s="45">
        <v>42930</v>
      </c>
      <c r="B16" s="13">
        <v>6</v>
      </c>
      <c r="C16" s="12">
        <v>17</v>
      </c>
      <c r="D16" s="4" t="s">
        <v>232</v>
      </c>
      <c r="E16" s="10">
        <v>6</v>
      </c>
      <c r="F16" s="39">
        <v>3</v>
      </c>
      <c r="G16" s="41" t="s">
        <v>76</v>
      </c>
      <c r="H16" s="15"/>
      <c r="I16" s="4" t="s">
        <v>61</v>
      </c>
      <c r="J16" s="5" t="s">
        <v>68</v>
      </c>
      <c r="K16" s="6"/>
      <c r="L16" s="1">
        <v>1020</v>
      </c>
      <c r="M16" s="7"/>
      <c r="N16" s="8"/>
      <c r="O16" s="8">
        <v>4</v>
      </c>
      <c r="P16" s="9"/>
      <c r="Q16" s="8"/>
      <c r="R16" s="8">
        <v>71</v>
      </c>
      <c r="S16" s="25"/>
    </row>
    <row r="17" spans="1:19" ht="42" customHeight="1">
      <c r="A17" s="45">
        <v>42931</v>
      </c>
      <c r="B17" s="13">
        <v>9</v>
      </c>
      <c r="C17" s="12">
        <v>16</v>
      </c>
      <c r="D17" s="4" t="s">
        <v>346</v>
      </c>
      <c r="E17" s="10">
        <v>9</v>
      </c>
      <c r="F17" s="39">
        <v>3</v>
      </c>
      <c r="G17" s="41" t="s">
        <v>57</v>
      </c>
      <c r="H17" s="15"/>
      <c r="I17" s="4" t="s">
        <v>60</v>
      </c>
      <c r="J17" s="5" t="s">
        <v>68</v>
      </c>
      <c r="K17" s="6"/>
      <c r="L17" s="1">
        <v>1014</v>
      </c>
      <c r="M17" s="7"/>
      <c r="N17" s="8"/>
      <c r="O17" s="8">
        <v>2</v>
      </c>
      <c r="P17" s="9"/>
      <c r="Q17" s="8"/>
      <c r="R17" s="8">
        <v>90</v>
      </c>
      <c r="S17" s="25" t="s">
        <v>121</v>
      </c>
    </row>
    <row r="18" spans="1:19" ht="42" customHeight="1">
      <c r="A18" s="45">
        <v>42932</v>
      </c>
      <c r="B18" s="13">
        <v>19</v>
      </c>
      <c r="C18" s="12">
        <v>22</v>
      </c>
      <c r="D18" s="4"/>
      <c r="E18" s="10">
        <v>0</v>
      </c>
      <c r="F18" s="39">
        <v>3</v>
      </c>
      <c r="G18" s="41" t="s">
        <v>58</v>
      </c>
      <c r="H18" s="15">
        <v>26</v>
      </c>
      <c r="I18" s="4" t="s">
        <v>59</v>
      </c>
      <c r="J18" s="5" t="s">
        <v>60</v>
      </c>
      <c r="K18" s="6"/>
      <c r="L18" s="1">
        <v>1024</v>
      </c>
      <c r="M18" s="44" t="s">
        <v>349</v>
      </c>
      <c r="N18" s="8"/>
      <c r="O18" s="8">
        <v>9</v>
      </c>
      <c r="P18" s="9"/>
      <c r="Q18" s="8"/>
      <c r="R18" s="8">
        <v>41</v>
      </c>
      <c r="S18" s="25" t="s">
        <v>121</v>
      </c>
    </row>
    <row r="19" spans="1:19" ht="42" customHeight="1">
      <c r="A19" s="45">
        <v>42933</v>
      </c>
      <c r="B19" s="13">
        <v>14</v>
      </c>
      <c r="C19" s="12">
        <v>22</v>
      </c>
      <c r="D19" s="4" t="s">
        <v>350</v>
      </c>
      <c r="E19" s="10">
        <v>0.6</v>
      </c>
      <c r="F19" s="39">
        <v>2</v>
      </c>
      <c r="G19" s="41" t="s">
        <v>72</v>
      </c>
      <c r="H19" s="15">
        <v>16</v>
      </c>
      <c r="I19" s="4" t="s">
        <v>60</v>
      </c>
      <c r="J19" s="5" t="s">
        <v>68</v>
      </c>
      <c r="K19" s="6"/>
      <c r="L19" s="1">
        <v>1020</v>
      </c>
      <c r="M19" s="7" t="s">
        <v>351</v>
      </c>
      <c r="N19" s="8"/>
      <c r="O19" s="8">
        <v>2.5</v>
      </c>
      <c r="P19" s="9">
        <v>12</v>
      </c>
      <c r="Q19" s="8">
        <v>71</v>
      </c>
      <c r="R19" s="8">
        <v>83</v>
      </c>
      <c r="S19" s="25" t="s">
        <v>121</v>
      </c>
    </row>
    <row r="20" spans="1:19" ht="42" customHeight="1">
      <c r="A20" s="45">
        <v>42934</v>
      </c>
      <c r="B20" s="13">
        <v>14</v>
      </c>
      <c r="C20" s="12">
        <v>24</v>
      </c>
      <c r="D20" s="4"/>
      <c r="E20" s="10">
        <v>0</v>
      </c>
      <c r="F20" s="39">
        <v>2</v>
      </c>
      <c r="G20" s="41" t="s">
        <v>67</v>
      </c>
      <c r="H20" s="15">
        <v>17</v>
      </c>
      <c r="I20" s="4" t="s">
        <v>60</v>
      </c>
      <c r="J20" s="5" t="s">
        <v>60</v>
      </c>
      <c r="K20" s="6"/>
      <c r="L20" s="1">
        <v>1021</v>
      </c>
      <c r="M20" s="7" t="s">
        <v>352</v>
      </c>
      <c r="N20" s="8"/>
      <c r="O20" s="8">
        <v>9</v>
      </c>
      <c r="P20" s="9">
        <v>12</v>
      </c>
      <c r="Q20" s="8">
        <v>62</v>
      </c>
      <c r="R20" s="8">
        <v>39</v>
      </c>
      <c r="S20" s="25"/>
    </row>
    <row r="21" spans="1:19" ht="42" customHeight="1">
      <c r="A21" s="45">
        <v>42935</v>
      </c>
      <c r="B21" s="13">
        <v>14</v>
      </c>
      <c r="C21" s="12">
        <v>29</v>
      </c>
      <c r="D21" s="4"/>
      <c r="E21" s="10">
        <v>0</v>
      </c>
      <c r="F21" s="39">
        <v>2</v>
      </c>
      <c r="G21" s="41" t="s">
        <v>67</v>
      </c>
      <c r="H21" s="15">
        <v>14</v>
      </c>
      <c r="I21" s="4" t="s">
        <v>60</v>
      </c>
      <c r="J21" s="5" t="s">
        <v>107</v>
      </c>
      <c r="K21" s="6"/>
      <c r="L21" s="1">
        <v>1015</v>
      </c>
      <c r="M21" s="7" t="s">
        <v>353</v>
      </c>
      <c r="N21" s="8"/>
      <c r="O21" s="8">
        <v>12</v>
      </c>
      <c r="P21" s="9">
        <v>12</v>
      </c>
      <c r="Q21" s="8">
        <v>55</v>
      </c>
      <c r="R21" s="8">
        <v>24</v>
      </c>
      <c r="S21" s="25"/>
    </row>
    <row r="22" spans="1:19" ht="42" customHeight="1">
      <c r="A22" s="45">
        <v>42936</v>
      </c>
      <c r="B22" s="13">
        <v>16</v>
      </c>
      <c r="C22" s="12">
        <v>26</v>
      </c>
      <c r="D22" s="4" t="s">
        <v>316</v>
      </c>
      <c r="E22" s="10">
        <v>3.5</v>
      </c>
      <c r="F22" s="39">
        <v>4</v>
      </c>
      <c r="G22" s="41" t="s">
        <v>58</v>
      </c>
      <c r="H22" s="15">
        <v>31</v>
      </c>
      <c r="I22" s="4" t="s">
        <v>60</v>
      </c>
      <c r="J22" s="5" t="s">
        <v>60</v>
      </c>
      <c r="K22" s="6"/>
      <c r="L22" s="1">
        <v>1017</v>
      </c>
      <c r="M22" s="7" t="s">
        <v>354</v>
      </c>
      <c r="N22" s="8" t="s">
        <v>65</v>
      </c>
      <c r="O22" s="8">
        <v>10</v>
      </c>
      <c r="P22" s="9">
        <v>14</v>
      </c>
      <c r="Q22" s="8">
        <v>65</v>
      </c>
      <c r="R22" s="8">
        <v>45</v>
      </c>
      <c r="S22" s="25" t="s">
        <v>121</v>
      </c>
    </row>
    <row r="23" spans="1:19" ht="42" customHeight="1">
      <c r="A23" s="45">
        <v>42937</v>
      </c>
      <c r="B23" s="13">
        <v>14</v>
      </c>
      <c r="C23" s="12">
        <v>26</v>
      </c>
      <c r="D23" s="4"/>
      <c r="E23" s="10">
        <v>0</v>
      </c>
      <c r="F23" s="39">
        <v>2</v>
      </c>
      <c r="G23" s="41" t="s">
        <v>57</v>
      </c>
      <c r="H23" s="15">
        <v>18</v>
      </c>
      <c r="I23" s="4" t="s">
        <v>60</v>
      </c>
      <c r="J23" s="5" t="s">
        <v>107</v>
      </c>
      <c r="K23" s="6"/>
      <c r="L23" s="1">
        <v>1010</v>
      </c>
      <c r="M23" s="7" t="s">
        <v>355</v>
      </c>
      <c r="N23" s="8"/>
      <c r="O23" s="8">
        <v>12</v>
      </c>
      <c r="P23" s="9">
        <v>12</v>
      </c>
      <c r="Q23" s="8">
        <v>54</v>
      </c>
      <c r="R23" s="8">
        <v>19</v>
      </c>
      <c r="S23" s="25"/>
    </row>
    <row r="24" spans="1:19" ht="42" customHeight="1">
      <c r="A24" s="45">
        <v>42938</v>
      </c>
      <c r="B24" s="13">
        <v>13</v>
      </c>
      <c r="C24" s="12">
        <v>24</v>
      </c>
      <c r="D24" s="4" t="s">
        <v>356</v>
      </c>
      <c r="E24" s="10">
        <v>6.8</v>
      </c>
      <c r="F24" s="39">
        <v>3</v>
      </c>
      <c r="G24" s="41" t="s">
        <v>66</v>
      </c>
      <c r="H24" s="15">
        <v>23</v>
      </c>
      <c r="I24" s="4" t="s">
        <v>60</v>
      </c>
      <c r="J24" s="5" t="s">
        <v>60</v>
      </c>
      <c r="K24" s="6"/>
      <c r="L24" s="1">
        <v>1012</v>
      </c>
      <c r="M24" s="7" t="s">
        <v>358</v>
      </c>
      <c r="N24" s="8" t="s">
        <v>65</v>
      </c>
      <c r="O24" s="8">
        <v>5</v>
      </c>
      <c r="P24" s="9">
        <v>11</v>
      </c>
      <c r="Q24" s="8">
        <v>67</v>
      </c>
      <c r="R24" s="8">
        <v>69</v>
      </c>
      <c r="S24" s="25" t="s">
        <v>121</v>
      </c>
    </row>
    <row r="25" spans="1:19" ht="42" customHeight="1">
      <c r="A25" s="45">
        <v>42939</v>
      </c>
      <c r="B25" s="13">
        <v>14</v>
      </c>
      <c r="C25" s="12">
        <v>22</v>
      </c>
      <c r="D25" s="4" t="s">
        <v>357</v>
      </c>
      <c r="E25" s="10">
        <v>4.5</v>
      </c>
      <c r="F25" s="39">
        <v>3</v>
      </c>
      <c r="G25" s="41" t="s">
        <v>58</v>
      </c>
      <c r="H25" s="15">
        <v>33</v>
      </c>
      <c r="I25" s="4" t="s">
        <v>60</v>
      </c>
      <c r="J25" s="5" t="s">
        <v>60</v>
      </c>
      <c r="K25" s="6"/>
      <c r="L25" s="1">
        <v>1013</v>
      </c>
      <c r="M25" s="7" t="s">
        <v>359</v>
      </c>
      <c r="N25" s="8"/>
      <c r="O25" s="8">
        <v>4</v>
      </c>
      <c r="P25" s="9">
        <v>10</v>
      </c>
      <c r="Q25" s="8">
        <v>82</v>
      </c>
      <c r="R25" s="8">
        <v>72</v>
      </c>
      <c r="S25" s="25" t="s">
        <v>121</v>
      </c>
    </row>
    <row r="26" spans="1:19" ht="42" customHeight="1">
      <c r="A26" s="45">
        <v>42940</v>
      </c>
      <c r="B26" s="13">
        <v>9</v>
      </c>
      <c r="C26" s="12">
        <v>20</v>
      </c>
      <c r="D26" s="4" t="s">
        <v>360</v>
      </c>
      <c r="E26" s="10">
        <v>11.3</v>
      </c>
      <c r="F26" s="39">
        <v>2</v>
      </c>
      <c r="G26" s="41" t="s">
        <v>66</v>
      </c>
      <c r="H26" s="15">
        <v>19</v>
      </c>
      <c r="I26" s="4" t="s">
        <v>60</v>
      </c>
      <c r="J26" s="5" t="s">
        <v>60</v>
      </c>
      <c r="K26" s="6"/>
      <c r="L26" s="1">
        <v>1005</v>
      </c>
      <c r="M26" s="7" t="s">
        <v>361</v>
      </c>
      <c r="N26" s="8"/>
      <c r="O26" s="8">
        <v>6</v>
      </c>
      <c r="P26" s="9">
        <v>8</v>
      </c>
      <c r="Q26" s="8">
        <v>82</v>
      </c>
      <c r="R26" s="8">
        <v>63</v>
      </c>
      <c r="S26" s="25" t="s">
        <v>121</v>
      </c>
    </row>
    <row r="27" spans="1:19" ht="42" customHeight="1">
      <c r="A27" s="45">
        <v>42941</v>
      </c>
      <c r="B27" s="13">
        <v>10</v>
      </c>
      <c r="C27" s="12">
        <v>17</v>
      </c>
      <c r="D27" s="4" t="s">
        <v>362</v>
      </c>
      <c r="E27" s="10">
        <v>0.5</v>
      </c>
      <c r="F27" s="39">
        <v>3</v>
      </c>
      <c r="G27" s="41" t="s">
        <v>58</v>
      </c>
      <c r="H27" s="15">
        <v>28</v>
      </c>
      <c r="I27" s="4" t="s">
        <v>61</v>
      </c>
      <c r="J27" s="5" t="s">
        <v>68</v>
      </c>
      <c r="K27" s="6"/>
      <c r="L27" s="1">
        <v>1001</v>
      </c>
      <c r="M27" s="7" t="s">
        <v>363</v>
      </c>
      <c r="N27" s="8"/>
      <c r="O27" s="8">
        <v>1</v>
      </c>
      <c r="P27" s="9">
        <v>9</v>
      </c>
      <c r="Q27" s="8">
        <v>80</v>
      </c>
      <c r="R27" s="8">
        <v>93</v>
      </c>
      <c r="S27" s="25" t="s">
        <v>121</v>
      </c>
    </row>
    <row r="28" spans="1:19" ht="42" customHeight="1">
      <c r="A28" s="45">
        <v>42942</v>
      </c>
      <c r="B28" s="13">
        <v>12</v>
      </c>
      <c r="C28" s="12">
        <v>15</v>
      </c>
      <c r="D28" s="4" t="s">
        <v>364</v>
      </c>
      <c r="E28" s="10">
        <v>31.4</v>
      </c>
      <c r="F28" s="39">
        <v>4</v>
      </c>
      <c r="G28" s="41" t="s">
        <v>72</v>
      </c>
      <c r="H28" s="15">
        <v>31</v>
      </c>
      <c r="I28" s="4" t="s">
        <v>61</v>
      </c>
      <c r="J28" s="5" t="s">
        <v>61</v>
      </c>
      <c r="K28" s="6"/>
      <c r="L28" s="1">
        <v>1000</v>
      </c>
      <c r="M28" s="7" t="s">
        <v>365</v>
      </c>
      <c r="N28" s="8"/>
      <c r="O28" s="8"/>
      <c r="P28" s="9">
        <v>10</v>
      </c>
      <c r="Q28" s="8">
        <v>96</v>
      </c>
      <c r="R28" s="8">
        <v>100</v>
      </c>
      <c r="S28" s="25" t="s">
        <v>121</v>
      </c>
    </row>
    <row r="29" spans="1:19" ht="42" customHeight="1">
      <c r="A29" s="45">
        <v>42913</v>
      </c>
      <c r="B29" s="13">
        <v>12</v>
      </c>
      <c r="C29" s="12">
        <v>19</v>
      </c>
      <c r="D29" s="4" t="s">
        <v>366</v>
      </c>
      <c r="E29" s="10">
        <v>0.8</v>
      </c>
      <c r="F29" s="39">
        <v>2</v>
      </c>
      <c r="G29" s="41" t="s">
        <v>57</v>
      </c>
      <c r="H29" s="15">
        <v>18</v>
      </c>
      <c r="I29" s="4" t="s">
        <v>60</v>
      </c>
      <c r="J29" s="5" t="s">
        <v>60</v>
      </c>
      <c r="K29" s="6"/>
      <c r="L29" s="1">
        <v>1005</v>
      </c>
      <c r="M29" s="7" t="s">
        <v>367</v>
      </c>
      <c r="N29" s="8"/>
      <c r="O29" s="8">
        <v>5</v>
      </c>
      <c r="P29" s="9">
        <v>11</v>
      </c>
      <c r="Q29" s="8">
        <v>82</v>
      </c>
      <c r="R29" s="8">
        <v>62</v>
      </c>
      <c r="S29" s="25" t="s">
        <v>121</v>
      </c>
    </row>
    <row r="30" spans="1:19" ht="42" customHeight="1">
      <c r="A30" s="45">
        <v>42944</v>
      </c>
      <c r="B30" s="13">
        <v>14</v>
      </c>
      <c r="C30" s="12">
        <v>19</v>
      </c>
      <c r="D30" s="4" t="s">
        <v>368</v>
      </c>
      <c r="E30" s="10">
        <v>1.5</v>
      </c>
      <c r="F30" s="39">
        <v>3</v>
      </c>
      <c r="G30" s="41" t="s">
        <v>57</v>
      </c>
      <c r="H30" s="15">
        <v>23</v>
      </c>
      <c r="I30" s="4" t="s">
        <v>60</v>
      </c>
      <c r="J30" s="5" t="s">
        <v>60</v>
      </c>
      <c r="K30" s="6"/>
      <c r="L30" s="1">
        <v>1011</v>
      </c>
      <c r="M30" s="7" t="s">
        <v>369</v>
      </c>
      <c r="N30" s="8"/>
      <c r="O30" s="8">
        <v>5</v>
      </c>
      <c r="P30" s="9">
        <v>12</v>
      </c>
      <c r="Q30" s="8">
        <v>65</v>
      </c>
      <c r="R30" s="8">
        <v>65</v>
      </c>
      <c r="S30" s="25" t="s">
        <v>121</v>
      </c>
    </row>
    <row r="31" spans="1:19" ht="42" customHeight="1">
      <c r="A31" s="45">
        <v>42945</v>
      </c>
      <c r="B31" s="13">
        <v>12</v>
      </c>
      <c r="C31" s="12">
        <v>24</v>
      </c>
      <c r="D31" s="4"/>
      <c r="E31" s="10">
        <v>0</v>
      </c>
      <c r="F31" s="39">
        <v>3</v>
      </c>
      <c r="G31" s="41" t="s">
        <v>58</v>
      </c>
      <c r="H31" s="15">
        <v>28</v>
      </c>
      <c r="I31" s="4" t="s">
        <v>60</v>
      </c>
      <c r="J31" s="5" t="s">
        <v>60</v>
      </c>
      <c r="K31" s="6"/>
      <c r="L31" s="1">
        <v>1015</v>
      </c>
      <c r="M31" s="7" t="s">
        <v>370</v>
      </c>
      <c r="N31" s="8"/>
      <c r="O31" s="8">
        <v>6</v>
      </c>
      <c r="P31" s="9">
        <v>10</v>
      </c>
      <c r="Q31" s="8">
        <v>65</v>
      </c>
      <c r="R31" s="8">
        <v>61</v>
      </c>
      <c r="S31" s="25"/>
    </row>
    <row r="32" spans="1:19" ht="42" customHeight="1">
      <c r="A32" s="45">
        <v>42946</v>
      </c>
      <c r="B32" s="13">
        <v>18</v>
      </c>
      <c r="C32" s="12">
        <v>26</v>
      </c>
      <c r="D32" s="4" t="s">
        <v>232</v>
      </c>
      <c r="E32" s="10">
        <v>2</v>
      </c>
      <c r="F32" s="39">
        <v>3</v>
      </c>
      <c r="G32" s="41" t="s">
        <v>66</v>
      </c>
      <c r="H32" s="15"/>
      <c r="I32" s="4" t="s">
        <v>60</v>
      </c>
      <c r="J32" s="5" t="s">
        <v>107</v>
      </c>
      <c r="K32" s="6"/>
      <c r="L32" s="1">
        <v>1010</v>
      </c>
      <c r="M32" s="44" t="s">
        <v>371</v>
      </c>
      <c r="N32" s="8"/>
      <c r="O32" s="8">
        <v>9</v>
      </c>
      <c r="P32" s="9"/>
      <c r="Q32" s="8"/>
      <c r="R32" s="8">
        <v>29</v>
      </c>
      <c r="S32" s="25" t="s">
        <v>121</v>
      </c>
    </row>
    <row r="33" spans="1:19" ht="42" customHeight="1">
      <c r="A33" s="46">
        <v>42947</v>
      </c>
      <c r="B33" s="27">
        <v>16</v>
      </c>
      <c r="C33" s="28">
        <v>28</v>
      </c>
      <c r="D33" s="29"/>
      <c r="E33" s="30">
        <v>0</v>
      </c>
      <c r="F33" s="40">
        <v>2</v>
      </c>
      <c r="G33" s="42" t="s">
        <v>58</v>
      </c>
      <c r="H33" s="31"/>
      <c r="I33" s="29" t="s">
        <v>60</v>
      </c>
      <c r="J33" s="32" t="s">
        <v>107</v>
      </c>
      <c r="K33" s="33"/>
      <c r="L33" s="34">
        <v>1012</v>
      </c>
      <c r="M33" s="35"/>
      <c r="N33" s="36"/>
      <c r="O33" s="36">
        <v>10</v>
      </c>
      <c r="P33" s="37"/>
      <c r="Q33" s="36"/>
      <c r="R33" s="36">
        <v>25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17.322580645161292</v>
      </c>
      <c r="E100" s="49" t="s">
        <v>31</v>
      </c>
      <c r="F100" s="49"/>
      <c r="G100" s="49"/>
      <c r="H100" s="49"/>
      <c r="I100" s="17">
        <f>SUM(E3:E33)</f>
        <v>140.1</v>
      </c>
      <c r="J100" s="49" t="s">
        <v>38</v>
      </c>
      <c r="K100" s="49"/>
      <c r="L100" s="18">
        <f>SUM(O3:O33)</f>
        <v>186</v>
      </c>
    </row>
    <row r="101" spans="1:12" ht="30" customHeight="1">
      <c r="A101" s="49" t="s">
        <v>27</v>
      </c>
      <c r="B101" s="49"/>
      <c r="C101" s="49"/>
      <c r="D101" s="16">
        <f>AVERAGE(B3:B33)</f>
        <v>12.838709677419354</v>
      </c>
      <c r="E101" s="49" t="s">
        <v>32</v>
      </c>
      <c r="F101" s="49"/>
      <c r="G101" s="49"/>
      <c r="H101" s="49"/>
      <c r="I101" s="17">
        <f>AVERAGE(E3:E33)</f>
        <v>4.519354838709678</v>
      </c>
      <c r="J101" s="49" t="s">
        <v>39</v>
      </c>
      <c r="K101" s="49"/>
      <c r="L101" s="18">
        <f>COUNTIF(R3:R33,"&lt;31")</f>
        <v>5</v>
      </c>
    </row>
    <row r="102" spans="1:12" ht="30" customHeight="1">
      <c r="A102" s="49" t="s">
        <v>28</v>
      </c>
      <c r="B102" s="49"/>
      <c r="C102" s="49"/>
      <c r="D102" s="16">
        <f>AVERAGE(C3:C33)</f>
        <v>21.806451612903224</v>
      </c>
      <c r="E102" s="49" t="s">
        <v>33</v>
      </c>
      <c r="F102" s="49"/>
      <c r="G102" s="49"/>
      <c r="H102" s="49"/>
      <c r="I102" s="17">
        <f>MAX(E3:E33)</f>
        <v>31.4</v>
      </c>
      <c r="J102" s="49" t="s">
        <v>41</v>
      </c>
      <c r="K102" s="49"/>
      <c r="L102" s="18">
        <f>COUNTIF(C3:C33,"&gt;19")</f>
        <v>21</v>
      </c>
    </row>
    <row r="103" spans="1:12" ht="30" customHeight="1">
      <c r="A103" s="49" t="s">
        <v>23</v>
      </c>
      <c r="B103" s="49"/>
      <c r="C103" s="49"/>
      <c r="D103" s="18">
        <f>MAX(B3:B33,C3:C33)</f>
        <v>29</v>
      </c>
      <c r="E103" s="49" t="s">
        <v>34</v>
      </c>
      <c r="F103" s="49"/>
      <c r="G103" s="49"/>
      <c r="H103" s="49"/>
      <c r="I103" s="18">
        <f>COUNTA(S3:S33)</f>
        <v>19</v>
      </c>
      <c r="J103" s="49" t="s">
        <v>37</v>
      </c>
      <c r="K103" s="49"/>
      <c r="L103" s="18">
        <f>COUNTA(N3:N33)</f>
        <v>4</v>
      </c>
    </row>
    <row r="104" spans="1:12" ht="30" customHeight="1">
      <c r="A104" s="49" t="s">
        <v>24</v>
      </c>
      <c r="B104" s="49"/>
      <c r="C104" s="49"/>
      <c r="D104" s="18">
        <f>MIN(B3:B33,C3:C33)</f>
        <v>6</v>
      </c>
      <c r="E104" s="49" t="s">
        <v>35</v>
      </c>
      <c r="F104" s="49"/>
      <c r="G104" s="49"/>
      <c r="H104" s="49"/>
      <c r="I104" s="18">
        <f>COUNTIF(S3:S33,"R")</f>
        <v>19</v>
      </c>
      <c r="J104" s="49" t="s">
        <v>47</v>
      </c>
      <c r="K104" s="49"/>
      <c r="L104" s="43">
        <f>AVERAGE(F3:F33)</f>
        <v>2.903225806451613</v>
      </c>
    </row>
    <row r="105" spans="1:12" ht="30" customHeight="1">
      <c r="A105" s="49" t="s">
        <v>26</v>
      </c>
      <c r="B105" s="49"/>
      <c r="C105" s="49"/>
      <c r="D105" s="18">
        <f>MAX(B3:B33)</f>
        <v>19</v>
      </c>
      <c r="E105" s="49" t="s">
        <v>36</v>
      </c>
      <c r="F105" s="49"/>
      <c r="G105" s="49"/>
      <c r="H105" s="49"/>
      <c r="I105" s="18">
        <f>COUNTIF(S3:S33,"S")</f>
        <v>0</v>
      </c>
      <c r="J105" s="49" t="s">
        <v>48</v>
      </c>
      <c r="K105" s="49"/>
      <c r="L105" s="43">
        <f>AVERAGE(H3:H33)</f>
        <v>24</v>
      </c>
    </row>
    <row r="106" spans="1:12" ht="30" customHeight="1">
      <c r="A106" s="49" t="s">
        <v>25</v>
      </c>
      <c r="B106" s="49"/>
      <c r="C106" s="49"/>
      <c r="D106" s="18">
        <f>MIN(C3:C33)</f>
        <v>15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/>
    </row>
    <row r="107" spans="1:12" ht="30" customHeight="1">
      <c r="A107" s="49" t="s">
        <v>29</v>
      </c>
      <c r="B107" s="49"/>
      <c r="C107" s="49"/>
      <c r="D107" s="18">
        <f>COUNTIF(B3:B33,"&lt;1")</f>
        <v>0</v>
      </c>
      <c r="E107" s="49" t="s">
        <v>43</v>
      </c>
      <c r="F107" s="49"/>
      <c r="G107" s="49"/>
      <c r="H107" s="49"/>
      <c r="I107" s="17">
        <f>MAX(H3:H33)</f>
        <v>36</v>
      </c>
      <c r="J107" s="49" t="s">
        <v>50</v>
      </c>
      <c r="K107" s="49"/>
      <c r="L107" s="19"/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1024</v>
      </c>
      <c r="J108" s="49" t="s">
        <v>51</v>
      </c>
      <c r="K108" s="49"/>
      <c r="L108" s="19"/>
    </row>
    <row r="109" spans="1:12" ht="30" customHeight="1">
      <c r="A109" s="49" t="s">
        <v>40</v>
      </c>
      <c r="B109" s="49"/>
      <c r="C109" s="49"/>
      <c r="D109" s="18">
        <f>MIN(P3:P33)</f>
        <v>7</v>
      </c>
      <c r="E109" s="49" t="s">
        <v>45</v>
      </c>
      <c r="F109" s="49"/>
      <c r="G109" s="49"/>
      <c r="H109" s="49"/>
      <c r="I109" s="18">
        <f>MIN(L3:L33)</f>
        <v>1000</v>
      </c>
      <c r="J109" s="49"/>
      <c r="K109" s="49"/>
      <c r="L109" s="19"/>
    </row>
  </sheetData>
  <sheetProtection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6:C106"/>
    <mergeCell ref="A107:C107"/>
    <mergeCell ref="A108:C108"/>
    <mergeCell ref="A101:C101"/>
    <mergeCell ref="A102:C102"/>
    <mergeCell ref="A103:C103"/>
    <mergeCell ref="A104:C104"/>
    <mergeCell ref="O1:O2"/>
    <mergeCell ref="D1:E1"/>
    <mergeCell ref="A100:C100"/>
    <mergeCell ref="J100:K100"/>
    <mergeCell ref="F1:H1"/>
    <mergeCell ref="N1:N2"/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9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372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42948</v>
      </c>
      <c r="B3" s="13">
        <v>16</v>
      </c>
      <c r="C3" s="12">
        <v>28</v>
      </c>
      <c r="D3" s="4"/>
      <c r="E3" s="10">
        <v>0</v>
      </c>
      <c r="F3" s="39">
        <v>4</v>
      </c>
      <c r="G3" s="41" t="s">
        <v>67</v>
      </c>
      <c r="H3" s="15"/>
      <c r="I3" s="4" t="s">
        <v>60</v>
      </c>
      <c r="J3" s="5" t="s">
        <v>107</v>
      </c>
      <c r="K3" s="6"/>
      <c r="L3" s="1">
        <v>1016</v>
      </c>
      <c r="M3" s="44" t="s">
        <v>371</v>
      </c>
      <c r="N3" s="8"/>
      <c r="O3" s="8">
        <v>11</v>
      </c>
      <c r="P3" s="9"/>
      <c r="Q3" s="8"/>
      <c r="R3" s="20">
        <v>25</v>
      </c>
      <c r="S3" s="24"/>
    </row>
    <row r="4" spans="1:19" ht="42" customHeight="1">
      <c r="A4" s="45">
        <v>42949</v>
      </c>
      <c r="B4" s="13">
        <v>16</v>
      </c>
      <c r="C4" s="12">
        <v>25</v>
      </c>
      <c r="D4" s="4" t="s">
        <v>376</v>
      </c>
      <c r="E4" s="10">
        <v>10</v>
      </c>
      <c r="F4" s="39">
        <v>3</v>
      </c>
      <c r="G4" s="41" t="s">
        <v>58</v>
      </c>
      <c r="H4" s="15"/>
      <c r="I4" s="4" t="s">
        <v>60</v>
      </c>
      <c r="J4" s="5" t="s">
        <v>60</v>
      </c>
      <c r="K4" s="6"/>
      <c r="L4" s="1">
        <v>1015</v>
      </c>
      <c r="M4" s="7"/>
      <c r="N4" s="8" t="s">
        <v>65</v>
      </c>
      <c r="O4" s="8">
        <v>7</v>
      </c>
      <c r="P4" s="9"/>
      <c r="Q4" s="8"/>
      <c r="R4" s="8">
        <v>50</v>
      </c>
      <c r="S4" s="25" t="s">
        <v>121</v>
      </c>
    </row>
    <row r="5" spans="1:19" ht="42" customHeight="1">
      <c r="A5" s="45">
        <v>42950</v>
      </c>
      <c r="B5" s="13">
        <v>16</v>
      </c>
      <c r="C5" s="12">
        <v>25</v>
      </c>
      <c r="D5" s="4" t="s">
        <v>375</v>
      </c>
      <c r="E5" s="10">
        <v>1.6</v>
      </c>
      <c r="F5" s="39">
        <v>2</v>
      </c>
      <c r="G5" s="41" t="s">
        <v>76</v>
      </c>
      <c r="H5" s="15"/>
      <c r="I5" s="4" t="s">
        <v>61</v>
      </c>
      <c r="J5" s="5" t="s">
        <v>68</v>
      </c>
      <c r="K5" s="6"/>
      <c r="L5" s="1">
        <v>1017</v>
      </c>
      <c r="M5" s="7"/>
      <c r="N5" s="8"/>
      <c r="O5" s="8">
        <v>3</v>
      </c>
      <c r="P5" s="9"/>
      <c r="Q5" s="8"/>
      <c r="R5" s="8">
        <v>75</v>
      </c>
      <c r="S5" s="25" t="s">
        <v>121</v>
      </c>
    </row>
    <row r="6" spans="1:19" ht="42" customHeight="1">
      <c r="A6" s="45">
        <v>42951</v>
      </c>
      <c r="B6" s="13">
        <v>18</v>
      </c>
      <c r="C6" s="12">
        <v>23</v>
      </c>
      <c r="D6" s="4"/>
      <c r="E6" s="10">
        <v>0</v>
      </c>
      <c r="F6" s="39">
        <v>4</v>
      </c>
      <c r="G6" s="41" t="s">
        <v>58</v>
      </c>
      <c r="H6" s="15"/>
      <c r="I6" s="4" t="s">
        <v>60</v>
      </c>
      <c r="J6" s="5" t="s">
        <v>68</v>
      </c>
      <c r="K6" s="6"/>
      <c r="L6" s="1">
        <v>1010</v>
      </c>
      <c r="M6" s="7"/>
      <c r="N6" s="8"/>
      <c r="O6" s="8">
        <v>4</v>
      </c>
      <c r="P6" s="9"/>
      <c r="Q6" s="8"/>
      <c r="R6" s="8">
        <v>68</v>
      </c>
      <c r="S6" s="25"/>
    </row>
    <row r="7" spans="1:19" ht="42" customHeight="1">
      <c r="A7" s="45">
        <v>42952</v>
      </c>
      <c r="B7" s="13">
        <v>12</v>
      </c>
      <c r="C7" s="12">
        <v>26</v>
      </c>
      <c r="D7" s="4" t="s">
        <v>373</v>
      </c>
      <c r="E7" s="10">
        <v>2.8</v>
      </c>
      <c r="F7" s="39">
        <v>3</v>
      </c>
      <c r="G7" s="41" t="s">
        <v>57</v>
      </c>
      <c r="H7" s="15">
        <v>25</v>
      </c>
      <c r="I7" s="4" t="s">
        <v>59</v>
      </c>
      <c r="J7" s="5" t="s">
        <v>60</v>
      </c>
      <c r="K7" s="6"/>
      <c r="L7" s="1">
        <v>1013</v>
      </c>
      <c r="M7" s="7" t="s">
        <v>374</v>
      </c>
      <c r="N7" s="8"/>
      <c r="O7" s="8">
        <v>8</v>
      </c>
      <c r="P7" s="9"/>
      <c r="Q7" s="8"/>
      <c r="R7" s="8">
        <v>42</v>
      </c>
      <c r="S7" s="25" t="s">
        <v>121</v>
      </c>
    </row>
    <row r="8" spans="1:19" ht="42" customHeight="1">
      <c r="A8" s="45">
        <v>42953</v>
      </c>
      <c r="B8" s="13">
        <v>12</v>
      </c>
      <c r="C8" s="12">
        <v>20</v>
      </c>
      <c r="D8" s="4"/>
      <c r="E8" s="10">
        <v>0</v>
      </c>
      <c r="F8" s="39">
        <v>3</v>
      </c>
      <c r="G8" s="41" t="s">
        <v>72</v>
      </c>
      <c r="H8" s="15">
        <v>20</v>
      </c>
      <c r="I8" s="4" t="s">
        <v>61</v>
      </c>
      <c r="J8" s="5" t="s">
        <v>60</v>
      </c>
      <c r="K8" s="6"/>
      <c r="L8" s="1">
        <v>1021</v>
      </c>
      <c r="M8" s="7" t="s">
        <v>377</v>
      </c>
      <c r="N8" s="8"/>
      <c r="O8" s="8">
        <v>5</v>
      </c>
      <c r="P8" s="9">
        <v>11</v>
      </c>
      <c r="Q8" s="8">
        <v>56</v>
      </c>
      <c r="R8" s="8">
        <v>70</v>
      </c>
      <c r="S8" s="25"/>
    </row>
    <row r="9" spans="1:19" ht="42" customHeight="1">
      <c r="A9" s="45">
        <v>42954</v>
      </c>
      <c r="B9" s="13">
        <v>7</v>
      </c>
      <c r="C9" s="12">
        <v>24</v>
      </c>
      <c r="D9" s="4"/>
      <c r="E9" s="10">
        <v>0</v>
      </c>
      <c r="F9" s="39">
        <v>2</v>
      </c>
      <c r="G9" s="41" t="s">
        <v>66</v>
      </c>
      <c r="H9" s="15">
        <v>16</v>
      </c>
      <c r="I9" s="4" t="s">
        <v>59</v>
      </c>
      <c r="J9" s="5" t="s">
        <v>62</v>
      </c>
      <c r="K9" s="6"/>
      <c r="L9" s="1">
        <v>1023</v>
      </c>
      <c r="M9" s="7" t="s">
        <v>378</v>
      </c>
      <c r="N9" s="8"/>
      <c r="O9" s="8">
        <v>14</v>
      </c>
      <c r="P9" s="9">
        <v>5</v>
      </c>
      <c r="Q9" s="8">
        <v>41</v>
      </c>
      <c r="R9" s="8">
        <v>3</v>
      </c>
      <c r="S9" s="25"/>
    </row>
    <row r="10" spans="1:19" ht="42" customHeight="1">
      <c r="A10" s="45">
        <v>42955</v>
      </c>
      <c r="B10" s="13">
        <v>9</v>
      </c>
      <c r="C10" s="12">
        <v>24</v>
      </c>
      <c r="D10" s="4" t="s">
        <v>148</v>
      </c>
      <c r="E10" s="10">
        <v>0.5</v>
      </c>
      <c r="F10" s="39">
        <v>4</v>
      </c>
      <c r="G10" s="41" t="s">
        <v>66</v>
      </c>
      <c r="H10" s="15">
        <v>34</v>
      </c>
      <c r="I10" s="4" t="s">
        <v>59</v>
      </c>
      <c r="J10" s="5" t="s">
        <v>107</v>
      </c>
      <c r="K10" s="6"/>
      <c r="L10" s="1">
        <v>1009</v>
      </c>
      <c r="M10" s="7" t="s">
        <v>379</v>
      </c>
      <c r="N10" s="8"/>
      <c r="O10" s="8">
        <v>12</v>
      </c>
      <c r="P10" s="9">
        <v>7</v>
      </c>
      <c r="Q10" s="8">
        <v>54</v>
      </c>
      <c r="R10" s="8">
        <v>13</v>
      </c>
      <c r="S10" s="25" t="s">
        <v>121</v>
      </c>
    </row>
    <row r="11" spans="1:19" ht="42" customHeight="1">
      <c r="A11" s="45">
        <v>42956</v>
      </c>
      <c r="B11" s="13">
        <v>12</v>
      </c>
      <c r="C11" s="12">
        <v>25</v>
      </c>
      <c r="D11" s="4" t="s">
        <v>380</v>
      </c>
      <c r="E11" s="10">
        <v>7</v>
      </c>
      <c r="F11" s="39">
        <v>2</v>
      </c>
      <c r="G11" s="41" t="s">
        <v>66</v>
      </c>
      <c r="H11" s="15">
        <v>18</v>
      </c>
      <c r="I11" s="4" t="s">
        <v>60</v>
      </c>
      <c r="J11" s="5" t="s">
        <v>60</v>
      </c>
      <c r="K11" s="6"/>
      <c r="L11" s="1">
        <v>1015</v>
      </c>
      <c r="M11" s="7" t="s">
        <v>381</v>
      </c>
      <c r="N11" s="8"/>
      <c r="O11" s="8">
        <v>9</v>
      </c>
      <c r="P11" s="9">
        <v>10</v>
      </c>
      <c r="Q11" s="8">
        <v>56</v>
      </c>
      <c r="R11" s="8">
        <v>34</v>
      </c>
      <c r="S11" s="25" t="s">
        <v>121</v>
      </c>
    </row>
    <row r="12" spans="1:19" ht="42" customHeight="1">
      <c r="A12" s="45">
        <v>42957</v>
      </c>
      <c r="B12" s="13">
        <v>14</v>
      </c>
      <c r="C12" s="12">
        <v>18</v>
      </c>
      <c r="D12" s="4" t="s">
        <v>383</v>
      </c>
      <c r="E12" s="10">
        <v>16.5</v>
      </c>
      <c r="F12" s="39">
        <v>3</v>
      </c>
      <c r="G12" s="41" t="s">
        <v>67</v>
      </c>
      <c r="H12" s="15">
        <v>21</v>
      </c>
      <c r="I12" s="4" t="s">
        <v>61</v>
      </c>
      <c r="J12" s="5" t="s">
        <v>61</v>
      </c>
      <c r="K12" s="6"/>
      <c r="L12" s="1">
        <v>1015</v>
      </c>
      <c r="M12" s="7" t="s">
        <v>382</v>
      </c>
      <c r="N12" s="8" t="s">
        <v>65</v>
      </c>
      <c r="O12" s="8"/>
      <c r="P12" s="9">
        <v>13</v>
      </c>
      <c r="Q12" s="8">
        <v>95</v>
      </c>
      <c r="R12" s="8">
        <v>100</v>
      </c>
      <c r="S12" s="25" t="s">
        <v>121</v>
      </c>
    </row>
    <row r="13" spans="1:19" ht="42" customHeight="1">
      <c r="A13" s="45">
        <v>42958</v>
      </c>
      <c r="B13" s="13">
        <v>13</v>
      </c>
      <c r="C13" s="12">
        <v>16</v>
      </c>
      <c r="D13" s="4" t="s">
        <v>384</v>
      </c>
      <c r="E13" s="10">
        <v>9.7</v>
      </c>
      <c r="F13" s="39">
        <v>2</v>
      </c>
      <c r="G13" s="41" t="s">
        <v>58</v>
      </c>
      <c r="H13" s="15">
        <v>16</v>
      </c>
      <c r="I13" s="4" t="s">
        <v>61</v>
      </c>
      <c r="J13" s="5" t="s">
        <v>61</v>
      </c>
      <c r="K13" s="6"/>
      <c r="L13" s="1">
        <v>1008</v>
      </c>
      <c r="M13" s="7" t="s">
        <v>385</v>
      </c>
      <c r="N13" s="8" t="s">
        <v>65</v>
      </c>
      <c r="O13" s="8"/>
      <c r="P13" s="9">
        <v>11</v>
      </c>
      <c r="Q13" s="8">
        <v>93</v>
      </c>
      <c r="R13" s="8">
        <v>96</v>
      </c>
      <c r="S13" s="25" t="s">
        <v>121</v>
      </c>
    </row>
    <row r="14" spans="1:19" ht="42" customHeight="1">
      <c r="A14" s="45">
        <v>42959</v>
      </c>
      <c r="B14" s="13">
        <v>10</v>
      </c>
      <c r="C14" s="12">
        <v>15</v>
      </c>
      <c r="D14" s="4" t="s">
        <v>386</v>
      </c>
      <c r="E14" s="10">
        <v>1.5</v>
      </c>
      <c r="F14" s="39">
        <v>3</v>
      </c>
      <c r="G14" s="41" t="s">
        <v>58</v>
      </c>
      <c r="H14" s="15">
        <v>26</v>
      </c>
      <c r="I14" s="4" t="s">
        <v>61</v>
      </c>
      <c r="J14" s="5" t="s">
        <v>68</v>
      </c>
      <c r="K14" s="6"/>
      <c r="L14" s="1">
        <v>1015</v>
      </c>
      <c r="M14" s="7" t="s">
        <v>388</v>
      </c>
      <c r="N14" s="8"/>
      <c r="O14" s="8">
        <v>1.5</v>
      </c>
      <c r="P14" s="9">
        <v>9</v>
      </c>
      <c r="Q14" s="8">
        <v>78</v>
      </c>
      <c r="R14" s="8">
        <v>85</v>
      </c>
      <c r="S14" s="25" t="s">
        <v>121</v>
      </c>
    </row>
    <row r="15" spans="1:19" ht="42" customHeight="1">
      <c r="A15" s="45">
        <v>42960</v>
      </c>
      <c r="B15" s="13">
        <v>13</v>
      </c>
      <c r="C15" s="12">
        <v>18</v>
      </c>
      <c r="D15" s="4" t="s">
        <v>387</v>
      </c>
      <c r="E15" s="10">
        <v>4.2</v>
      </c>
      <c r="F15" s="39">
        <v>3</v>
      </c>
      <c r="G15" s="41" t="s">
        <v>57</v>
      </c>
      <c r="H15" s="15">
        <v>21</v>
      </c>
      <c r="I15" s="4" t="s">
        <v>61</v>
      </c>
      <c r="J15" s="5" t="s">
        <v>68</v>
      </c>
      <c r="K15" s="6"/>
      <c r="L15" s="1">
        <v>1019</v>
      </c>
      <c r="M15" s="7" t="s">
        <v>389</v>
      </c>
      <c r="N15" s="8"/>
      <c r="O15" s="8">
        <v>2</v>
      </c>
      <c r="P15" s="9">
        <v>12</v>
      </c>
      <c r="Q15" s="8">
        <v>88</v>
      </c>
      <c r="R15" s="8">
        <v>87</v>
      </c>
      <c r="S15" s="25" t="s">
        <v>121</v>
      </c>
    </row>
    <row r="16" spans="1:19" ht="42" customHeight="1">
      <c r="A16" s="45">
        <v>42961</v>
      </c>
      <c r="B16" s="13">
        <v>8</v>
      </c>
      <c r="C16" s="12">
        <v>23</v>
      </c>
      <c r="D16" s="4"/>
      <c r="E16" s="10">
        <v>0</v>
      </c>
      <c r="F16" s="39">
        <v>2</v>
      </c>
      <c r="G16" s="41" t="s">
        <v>97</v>
      </c>
      <c r="H16" s="15">
        <v>18</v>
      </c>
      <c r="I16" s="4" t="s">
        <v>138</v>
      </c>
      <c r="J16" s="5" t="s">
        <v>107</v>
      </c>
      <c r="K16" s="6"/>
      <c r="L16" s="1">
        <v>1023</v>
      </c>
      <c r="M16" s="7" t="s">
        <v>390</v>
      </c>
      <c r="N16" s="8"/>
      <c r="O16" s="8">
        <v>11</v>
      </c>
      <c r="P16" s="9">
        <v>5</v>
      </c>
      <c r="Q16" s="8">
        <v>57</v>
      </c>
      <c r="R16" s="8">
        <v>27</v>
      </c>
      <c r="S16" s="25"/>
    </row>
    <row r="17" spans="1:19" ht="42" customHeight="1">
      <c r="A17" s="45">
        <v>42962</v>
      </c>
      <c r="B17" s="13">
        <v>10</v>
      </c>
      <c r="C17" s="12">
        <v>26</v>
      </c>
      <c r="D17" s="4"/>
      <c r="E17" s="10">
        <v>0</v>
      </c>
      <c r="F17" s="39">
        <v>3</v>
      </c>
      <c r="G17" s="41" t="s">
        <v>66</v>
      </c>
      <c r="H17" s="15">
        <v>27</v>
      </c>
      <c r="I17" s="4" t="s">
        <v>59</v>
      </c>
      <c r="J17" s="5" t="s">
        <v>107</v>
      </c>
      <c r="K17" s="6"/>
      <c r="L17" s="1">
        <v>1016</v>
      </c>
      <c r="M17" s="7" t="s">
        <v>391</v>
      </c>
      <c r="N17" s="8"/>
      <c r="O17" s="8">
        <v>12.5</v>
      </c>
      <c r="P17" s="9">
        <v>9</v>
      </c>
      <c r="Q17" s="8">
        <v>54</v>
      </c>
      <c r="R17" s="8">
        <v>21</v>
      </c>
      <c r="S17" s="25"/>
    </row>
    <row r="18" spans="1:19" ht="42" customHeight="1">
      <c r="A18" s="45">
        <v>42963</v>
      </c>
      <c r="B18" s="13">
        <v>15</v>
      </c>
      <c r="C18" s="12">
        <v>21</v>
      </c>
      <c r="D18" s="4" t="s">
        <v>392</v>
      </c>
      <c r="E18" s="10">
        <v>11.3</v>
      </c>
      <c r="F18" s="39">
        <v>3</v>
      </c>
      <c r="G18" s="41" t="s">
        <v>57</v>
      </c>
      <c r="H18" s="15">
        <v>22</v>
      </c>
      <c r="I18" s="4" t="s">
        <v>61</v>
      </c>
      <c r="J18" s="5" t="s">
        <v>68</v>
      </c>
      <c r="K18" s="6"/>
      <c r="L18" s="1">
        <v>1019</v>
      </c>
      <c r="M18" s="7" t="s">
        <v>393</v>
      </c>
      <c r="N18" s="8" t="s">
        <v>65</v>
      </c>
      <c r="O18" s="8">
        <v>2</v>
      </c>
      <c r="P18" s="9">
        <v>13</v>
      </c>
      <c r="Q18" s="8">
        <v>83</v>
      </c>
      <c r="R18" s="8">
        <v>91</v>
      </c>
      <c r="S18" s="25" t="s">
        <v>121</v>
      </c>
    </row>
    <row r="19" spans="1:19" ht="42" customHeight="1">
      <c r="A19" s="45">
        <v>42964</v>
      </c>
      <c r="B19" s="13">
        <v>11</v>
      </c>
      <c r="C19" s="12">
        <v>23</v>
      </c>
      <c r="D19" s="4" t="s">
        <v>148</v>
      </c>
      <c r="E19" s="10">
        <v>0.3</v>
      </c>
      <c r="F19" s="39">
        <v>3</v>
      </c>
      <c r="G19" s="41" t="s">
        <v>66</v>
      </c>
      <c r="H19" s="15">
        <v>27</v>
      </c>
      <c r="I19" s="4" t="s">
        <v>60</v>
      </c>
      <c r="J19" s="5" t="s">
        <v>60</v>
      </c>
      <c r="K19" s="6"/>
      <c r="L19" s="1">
        <v>1017</v>
      </c>
      <c r="M19" s="7" t="s">
        <v>394</v>
      </c>
      <c r="N19" s="8"/>
      <c r="O19" s="8">
        <v>4</v>
      </c>
      <c r="P19" s="9">
        <v>10</v>
      </c>
      <c r="Q19" s="8">
        <v>67</v>
      </c>
      <c r="R19" s="8">
        <v>72</v>
      </c>
      <c r="S19" s="25" t="s">
        <v>121</v>
      </c>
    </row>
    <row r="20" spans="1:19" ht="42" customHeight="1">
      <c r="A20" s="45">
        <v>42965</v>
      </c>
      <c r="B20" s="13">
        <v>15</v>
      </c>
      <c r="C20" s="12">
        <v>26</v>
      </c>
      <c r="D20" s="4" t="s">
        <v>298</v>
      </c>
      <c r="E20" s="10">
        <v>15</v>
      </c>
      <c r="F20" s="39">
        <v>3</v>
      </c>
      <c r="G20" s="41" t="s">
        <v>66</v>
      </c>
      <c r="H20" s="15">
        <v>26</v>
      </c>
      <c r="I20" s="4" t="s">
        <v>60</v>
      </c>
      <c r="J20" s="5" t="s">
        <v>60</v>
      </c>
      <c r="K20" s="6"/>
      <c r="L20" s="1">
        <v>1007</v>
      </c>
      <c r="M20" s="7" t="s">
        <v>395</v>
      </c>
      <c r="N20" s="8" t="s">
        <v>65</v>
      </c>
      <c r="O20" s="8">
        <v>7</v>
      </c>
      <c r="P20" s="9">
        <v>14</v>
      </c>
      <c r="Q20" s="8">
        <v>74</v>
      </c>
      <c r="R20" s="8">
        <v>42</v>
      </c>
      <c r="S20" s="25" t="s">
        <v>121</v>
      </c>
    </row>
    <row r="21" spans="1:19" ht="42" customHeight="1">
      <c r="A21" s="45">
        <v>42966</v>
      </c>
      <c r="B21" s="13">
        <v>9</v>
      </c>
      <c r="C21" s="12">
        <v>19</v>
      </c>
      <c r="D21" s="4"/>
      <c r="E21" s="10">
        <v>0</v>
      </c>
      <c r="F21" s="39">
        <v>3</v>
      </c>
      <c r="G21" s="41" t="s">
        <v>58</v>
      </c>
      <c r="H21" s="15">
        <v>24</v>
      </c>
      <c r="I21" s="4" t="s">
        <v>61</v>
      </c>
      <c r="J21" s="5" t="s">
        <v>60</v>
      </c>
      <c r="K21" s="6"/>
      <c r="L21" s="1">
        <v>1016</v>
      </c>
      <c r="M21" s="7" t="s">
        <v>396</v>
      </c>
      <c r="N21" s="8"/>
      <c r="O21" s="8">
        <v>8</v>
      </c>
      <c r="P21" s="9">
        <v>8</v>
      </c>
      <c r="Q21" s="8">
        <v>68</v>
      </c>
      <c r="R21" s="8">
        <v>37</v>
      </c>
      <c r="S21" s="25"/>
    </row>
    <row r="22" spans="1:19" ht="42" customHeight="1">
      <c r="A22" s="45">
        <v>42967</v>
      </c>
      <c r="B22" s="13">
        <v>8</v>
      </c>
      <c r="C22" s="12">
        <v>19</v>
      </c>
      <c r="D22" s="4" t="s">
        <v>397</v>
      </c>
      <c r="E22" s="10">
        <v>0.4</v>
      </c>
      <c r="F22" s="39">
        <v>3</v>
      </c>
      <c r="G22" s="41" t="s">
        <v>57</v>
      </c>
      <c r="H22" s="15">
        <v>26</v>
      </c>
      <c r="I22" s="4" t="s">
        <v>60</v>
      </c>
      <c r="J22" s="5" t="s">
        <v>60</v>
      </c>
      <c r="K22" s="6"/>
      <c r="L22" s="1">
        <v>1020</v>
      </c>
      <c r="M22" s="7" t="s">
        <v>398</v>
      </c>
      <c r="N22" s="8"/>
      <c r="O22" s="8">
        <v>7</v>
      </c>
      <c r="P22" s="9">
        <v>7</v>
      </c>
      <c r="Q22" s="8">
        <v>65</v>
      </c>
      <c r="R22" s="8">
        <v>55</v>
      </c>
      <c r="S22" s="25" t="s">
        <v>121</v>
      </c>
    </row>
    <row r="23" spans="1:19" ht="42" customHeight="1">
      <c r="A23" s="45">
        <v>42968</v>
      </c>
      <c r="B23" s="13">
        <v>9</v>
      </c>
      <c r="C23" s="12">
        <v>17</v>
      </c>
      <c r="D23" s="4"/>
      <c r="E23" s="10">
        <v>0</v>
      </c>
      <c r="F23" s="39">
        <v>3</v>
      </c>
      <c r="G23" s="41" t="s">
        <v>57</v>
      </c>
      <c r="H23" s="15">
        <v>25</v>
      </c>
      <c r="I23" s="4" t="s">
        <v>60</v>
      </c>
      <c r="J23" s="5" t="s">
        <v>60</v>
      </c>
      <c r="K23" s="6"/>
      <c r="L23" s="1">
        <v>1021</v>
      </c>
      <c r="M23" s="7" t="s">
        <v>399</v>
      </c>
      <c r="N23" s="8"/>
      <c r="O23" s="8">
        <v>6</v>
      </c>
      <c r="P23" s="9">
        <v>7</v>
      </c>
      <c r="Q23" s="8">
        <v>64</v>
      </c>
      <c r="R23" s="8">
        <v>50</v>
      </c>
      <c r="S23" s="25"/>
    </row>
    <row r="24" spans="1:19" ht="42" customHeight="1">
      <c r="A24" s="45">
        <v>42969</v>
      </c>
      <c r="B24" s="13">
        <v>7</v>
      </c>
      <c r="C24" s="12">
        <v>17</v>
      </c>
      <c r="D24" s="4"/>
      <c r="E24" s="10">
        <v>0</v>
      </c>
      <c r="F24" s="39">
        <v>3</v>
      </c>
      <c r="G24" s="41" t="s">
        <v>72</v>
      </c>
      <c r="H24" s="15">
        <v>23</v>
      </c>
      <c r="I24" s="4" t="s">
        <v>60</v>
      </c>
      <c r="J24" s="5" t="s">
        <v>60</v>
      </c>
      <c r="K24" s="6"/>
      <c r="L24" s="1">
        <v>1020</v>
      </c>
      <c r="M24" s="7" t="s">
        <v>400</v>
      </c>
      <c r="N24" s="8"/>
      <c r="O24" s="8">
        <v>6</v>
      </c>
      <c r="P24" s="9">
        <v>5</v>
      </c>
      <c r="Q24" s="8">
        <v>62</v>
      </c>
      <c r="R24" s="8">
        <v>55</v>
      </c>
      <c r="S24" s="25"/>
    </row>
    <row r="25" spans="1:19" ht="42" customHeight="1">
      <c r="A25" s="45">
        <v>42970</v>
      </c>
      <c r="B25" s="13">
        <v>3</v>
      </c>
      <c r="C25" s="12">
        <v>21</v>
      </c>
      <c r="D25" s="4"/>
      <c r="E25" s="10">
        <v>0</v>
      </c>
      <c r="F25" s="39">
        <v>2</v>
      </c>
      <c r="G25" s="41" t="s">
        <v>57</v>
      </c>
      <c r="H25" s="15">
        <v>17</v>
      </c>
      <c r="I25" s="4" t="s">
        <v>100</v>
      </c>
      <c r="J25" s="5" t="s">
        <v>62</v>
      </c>
      <c r="K25" s="6"/>
      <c r="L25" s="1">
        <v>1018</v>
      </c>
      <c r="M25" s="7" t="s">
        <v>401</v>
      </c>
      <c r="N25" s="8"/>
      <c r="O25" s="8">
        <v>13.5</v>
      </c>
      <c r="P25" s="9">
        <v>2</v>
      </c>
      <c r="Q25" s="8">
        <v>45</v>
      </c>
      <c r="R25" s="8">
        <v>1</v>
      </c>
      <c r="S25" s="25"/>
    </row>
    <row r="26" spans="1:19" ht="42" customHeight="1">
      <c r="A26" s="45">
        <v>42971</v>
      </c>
      <c r="B26" s="13">
        <v>8</v>
      </c>
      <c r="C26" s="12">
        <v>24</v>
      </c>
      <c r="D26" s="4"/>
      <c r="E26" s="10">
        <v>0</v>
      </c>
      <c r="F26" s="39">
        <v>2</v>
      </c>
      <c r="G26" s="41" t="s">
        <v>58</v>
      </c>
      <c r="H26" s="15">
        <v>17</v>
      </c>
      <c r="I26" s="4" t="s">
        <v>59</v>
      </c>
      <c r="J26" s="5" t="s">
        <v>60</v>
      </c>
      <c r="K26" s="6"/>
      <c r="L26" s="1">
        <v>1016</v>
      </c>
      <c r="M26" s="7" t="s">
        <v>402</v>
      </c>
      <c r="N26" s="8"/>
      <c r="O26" s="8">
        <v>4</v>
      </c>
      <c r="P26" s="9">
        <v>7</v>
      </c>
      <c r="Q26" s="8">
        <v>63</v>
      </c>
      <c r="R26" s="8">
        <v>69</v>
      </c>
      <c r="S26" s="25"/>
    </row>
    <row r="27" spans="1:19" ht="42" customHeight="1">
      <c r="A27" s="45">
        <v>42972</v>
      </c>
      <c r="B27" s="13">
        <v>12</v>
      </c>
      <c r="C27" s="12">
        <v>24</v>
      </c>
      <c r="D27" s="4"/>
      <c r="E27" s="10">
        <v>0</v>
      </c>
      <c r="F27" s="39">
        <v>2</v>
      </c>
      <c r="G27" s="41" t="s">
        <v>57</v>
      </c>
      <c r="H27" s="15">
        <v>16</v>
      </c>
      <c r="I27" s="4" t="s">
        <v>60</v>
      </c>
      <c r="J27" s="5" t="s">
        <v>107</v>
      </c>
      <c r="K27" s="6"/>
      <c r="L27" s="1">
        <v>1017</v>
      </c>
      <c r="M27" s="7" t="s">
        <v>403</v>
      </c>
      <c r="N27" s="8"/>
      <c r="O27" s="8">
        <v>10</v>
      </c>
      <c r="P27" s="9">
        <v>11</v>
      </c>
      <c r="Q27" s="8">
        <v>61</v>
      </c>
      <c r="R27" s="8">
        <v>27</v>
      </c>
      <c r="S27" s="25"/>
    </row>
    <row r="28" spans="1:19" ht="42" customHeight="1">
      <c r="A28" s="45">
        <v>42973</v>
      </c>
      <c r="B28" s="13">
        <v>14</v>
      </c>
      <c r="C28" s="12">
        <v>25</v>
      </c>
      <c r="D28" s="4" t="s">
        <v>404</v>
      </c>
      <c r="E28" s="10">
        <v>13</v>
      </c>
      <c r="F28" s="39">
        <v>2</v>
      </c>
      <c r="G28" s="41" t="s">
        <v>66</v>
      </c>
      <c r="H28" s="15">
        <v>19</v>
      </c>
      <c r="I28" s="4" t="s">
        <v>61</v>
      </c>
      <c r="J28" s="5" t="s">
        <v>60</v>
      </c>
      <c r="K28" s="6"/>
      <c r="L28" s="1">
        <v>1016</v>
      </c>
      <c r="M28" s="7" t="s">
        <v>405</v>
      </c>
      <c r="N28" s="8"/>
      <c r="O28" s="8">
        <v>6</v>
      </c>
      <c r="P28" s="9">
        <v>12</v>
      </c>
      <c r="Q28" s="8">
        <v>71</v>
      </c>
      <c r="R28" s="8">
        <v>55</v>
      </c>
      <c r="S28" s="25" t="s">
        <v>121</v>
      </c>
    </row>
    <row r="29" spans="1:19" ht="42" customHeight="1">
      <c r="A29" s="45">
        <v>42974</v>
      </c>
      <c r="B29" s="13">
        <v>16</v>
      </c>
      <c r="C29" s="12">
        <v>21</v>
      </c>
      <c r="D29" s="4"/>
      <c r="E29" s="10">
        <v>0</v>
      </c>
      <c r="F29" s="39">
        <v>3</v>
      </c>
      <c r="G29" s="41" t="s">
        <v>72</v>
      </c>
      <c r="H29" s="15">
        <v>23</v>
      </c>
      <c r="I29" s="4" t="s">
        <v>60</v>
      </c>
      <c r="J29" s="5" t="s">
        <v>60</v>
      </c>
      <c r="K29" s="6"/>
      <c r="L29" s="1">
        <v>1013</v>
      </c>
      <c r="M29" s="7" t="s">
        <v>406</v>
      </c>
      <c r="N29" s="8"/>
      <c r="O29" s="8">
        <v>5</v>
      </c>
      <c r="P29" s="9">
        <v>14</v>
      </c>
      <c r="Q29" s="8">
        <v>69</v>
      </c>
      <c r="R29" s="8">
        <v>65</v>
      </c>
      <c r="S29" s="25"/>
    </row>
    <row r="30" spans="1:19" ht="42" customHeight="1">
      <c r="A30" s="45">
        <v>42975</v>
      </c>
      <c r="B30" s="13">
        <v>11</v>
      </c>
      <c r="C30" s="12">
        <v>23</v>
      </c>
      <c r="D30" s="4"/>
      <c r="E30" s="10">
        <v>0</v>
      </c>
      <c r="F30" s="39">
        <v>2</v>
      </c>
      <c r="G30" s="41" t="s">
        <v>67</v>
      </c>
      <c r="H30" s="15">
        <v>15</v>
      </c>
      <c r="I30" s="4" t="s">
        <v>60</v>
      </c>
      <c r="J30" s="5" t="s">
        <v>107</v>
      </c>
      <c r="K30" s="6"/>
      <c r="L30" s="1">
        <v>1019</v>
      </c>
      <c r="M30" s="7" t="s">
        <v>407</v>
      </c>
      <c r="N30" s="8"/>
      <c r="O30" s="8">
        <v>11.5</v>
      </c>
      <c r="P30" s="9">
        <v>9</v>
      </c>
      <c r="Q30" s="8">
        <v>55</v>
      </c>
      <c r="R30" s="8">
        <v>18</v>
      </c>
      <c r="S30" s="25"/>
    </row>
    <row r="31" spans="1:19" ht="42" customHeight="1">
      <c r="A31" s="45">
        <v>42976</v>
      </c>
      <c r="B31" s="13">
        <v>8</v>
      </c>
      <c r="C31" s="12">
        <v>24</v>
      </c>
      <c r="D31" s="4"/>
      <c r="E31" s="10">
        <v>0</v>
      </c>
      <c r="F31" s="39">
        <v>3</v>
      </c>
      <c r="G31" s="41" t="s">
        <v>66</v>
      </c>
      <c r="H31" s="15">
        <v>24</v>
      </c>
      <c r="I31" s="4" t="s">
        <v>100</v>
      </c>
      <c r="J31" s="5" t="s">
        <v>62</v>
      </c>
      <c r="K31" s="6"/>
      <c r="L31" s="1">
        <v>1014</v>
      </c>
      <c r="M31" s="7" t="s">
        <v>408</v>
      </c>
      <c r="N31" s="8"/>
      <c r="O31" s="8">
        <v>13</v>
      </c>
      <c r="P31" s="9">
        <v>7</v>
      </c>
      <c r="Q31" s="8">
        <v>52</v>
      </c>
      <c r="R31" s="8">
        <v>3</v>
      </c>
      <c r="S31" s="25"/>
    </row>
    <row r="32" spans="1:19" ht="42" customHeight="1">
      <c r="A32" s="45">
        <v>42977</v>
      </c>
      <c r="B32" s="13">
        <v>12</v>
      </c>
      <c r="C32" s="12">
        <v>25</v>
      </c>
      <c r="D32" s="4"/>
      <c r="E32" s="10">
        <v>0</v>
      </c>
      <c r="F32" s="39">
        <v>3</v>
      </c>
      <c r="G32" s="41" t="s">
        <v>66</v>
      </c>
      <c r="H32" s="15">
        <v>23</v>
      </c>
      <c r="I32" s="4" t="s">
        <v>100</v>
      </c>
      <c r="J32" s="5" t="s">
        <v>107</v>
      </c>
      <c r="K32" s="6"/>
      <c r="L32" s="1">
        <v>1009</v>
      </c>
      <c r="M32" s="7" t="s">
        <v>409</v>
      </c>
      <c r="N32" s="8"/>
      <c r="O32" s="8">
        <v>11</v>
      </c>
      <c r="P32" s="9">
        <v>12</v>
      </c>
      <c r="Q32" s="8">
        <v>61</v>
      </c>
      <c r="R32" s="8">
        <v>22</v>
      </c>
      <c r="S32" s="25"/>
    </row>
    <row r="33" spans="1:19" ht="42" customHeight="1">
      <c r="A33" s="46">
        <v>42978</v>
      </c>
      <c r="B33" s="27">
        <v>12</v>
      </c>
      <c r="C33" s="28">
        <v>22</v>
      </c>
      <c r="D33" s="29" t="s">
        <v>411</v>
      </c>
      <c r="E33" s="30">
        <v>13.5</v>
      </c>
      <c r="F33" s="40">
        <v>3</v>
      </c>
      <c r="G33" s="42" t="s">
        <v>57</v>
      </c>
      <c r="H33" s="31">
        <v>22</v>
      </c>
      <c r="I33" s="29" t="s">
        <v>60</v>
      </c>
      <c r="J33" s="32" t="s">
        <v>68</v>
      </c>
      <c r="K33" s="33"/>
      <c r="L33" s="34">
        <v>1011</v>
      </c>
      <c r="M33" s="35" t="s">
        <v>412</v>
      </c>
      <c r="N33" s="36"/>
      <c r="O33" s="36">
        <v>3</v>
      </c>
      <c r="P33" s="37">
        <v>10</v>
      </c>
      <c r="Q33" s="36">
        <v>82</v>
      </c>
      <c r="R33" s="36">
        <v>75</v>
      </c>
      <c r="S33" s="38" t="s">
        <v>121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16.822580645161292</v>
      </c>
      <c r="E100" s="49" t="s">
        <v>31</v>
      </c>
      <c r="F100" s="49"/>
      <c r="G100" s="49"/>
      <c r="H100" s="49"/>
      <c r="I100" s="17">
        <f>SUM(E3:E33)</f>
        <v>107.3</v>
      </c>
      <c r="J100" s="49" t="s">
        <v>38</v>
      </c>
      <c r="K100" s="49"/>
      <c r="L100" s="18">
        <f>SUM(O3:O33)</f>
        <v>217</v>
      </c>
    </row>
    <row r="101" spans="1:12" ht="30" customHeight="1">
      <c r="A101" s="49" t="s">
        <v>27</v>
      </c>
      <c r="B101" s="49"/>
      <c r="C101" s="49"/>
      <c r="D101" s="16">
        <f>AVERAGE(B3:B33)</f>
        <v>11.483870967741936</v>
      </c>
      <c r="E101" s="49" t="s">
        <v>32</v>
      </c>
      <c r="F101" s="49"/>
      <c r="G101" s="49"/>
      <c r="H101" s="49"/>
      <c r="I101" s="17">
        <f>AVERAGE(E3:E33)</f>
        <v>3.4612903225806453</v>
      </c>
      <c r="J101" s="49" t="s">
        <v>39</v>
      </c>
      <c r="K101" s="49"/>
      <c r="L101" s="18">
        <f>COUNTIF(R3:R33,"&lt;31")</f>
        <v>10</v>
      </c>
    </row>
    <row r="102" spans="1:12" ht="30" customHeight="1">
      <c r="A102" s="49" t="s">
        <v>28</v>
      </c>
      <c r="B102" s="49"/>
      <c r="C102" s="49"/>
      <c r="D102" s="16">
        <f>AVERAGE(C3:C33)</f>
        <v>22.161290322580644</v>
      </c>
      <c r="E102" s="49" t="s">
        <v>33</v>
      </c>
      <c r="F102" s="49"/>
      <c r="G102" s="49"/>
      <c r="H102" s="49"/>
      <c r="I102" s="17">
        <f>MAX(E3:E33)</f>
        <v>16.5</v>
      </c>
      <c r="J102" s="49" t="s">
        <v>41</v>
      </c>
      <c r="K102" s="49"/>
      <c r="L102" s="18">
        <f>COUNTIF(C3:C33,"&gt;19")</f>
        <v>23</v>
      </c>
    </row>
    <row r="103" spans="1:12" ht="30" customHeight="1">
      <c r="A103" s="49" t="s">
        <v>23</v>
      </c>
      <c r="B103" s="49"/>
      <c r="C103" s="49"/>
      <c r="D103" s="18">
        <f>MAX(B3:B33,C3:C33)</f>
        <v>28</v>
      </c>
      <c r="E103" s="49" t="s">
        <v>34</v>
      </c>
      <c r="F103" s="49"/>
      <c r="G103" s="49"/>
      <c r="H103" s="49"/>
      <c r="I103" s="18">
        <f>COUNTA(S3:S33)</f>
        <v>15</v>
      </c>
      <c r="J103" s="49" t="s">
        <v>37</v>
      </c>
      <c r="K103" s="49"/>
      <c r="L103" s="18">
        <f>COUNTA(N3:N33)</f>
        <v>5</v>
      </c>
    </row>
    <row r="104" spans="1:12" ht="30" customHeight="1">
      <c r="A104" s="49" t="s">
        <v>24</v>
      </c>
      <c r="B104" s="49"/>
      <c r="C104" s="49"/>
      <c r="D104" s="18">
        <f>MIN(B3:B33,C3:C33)</f>
        <v>3</v>
      </c>
      <c r="E104" s="49" t="s">
        <v>35</v>
      </c>
      <c r="F104" s="49"/>
      <c r="G104" s="49"/>
      <c r="H104" s="49"/>
      <c r="I104" s="18">
        <f>COUNTIF(S3:S33,"R")</f>
        <v>15</v>
      </c>
      <c r="J104" s="49" t="s">
        <v>47</v>
      </c>
      <c r="K104" s="49"/>
      <c r="L104" s="43">
        <f>AVERAGE(F3:F33)</f>
        <v>2.774193548387097</v>
      </c>
    </row>
    <row r="105" spans="1:12" ht="30" customHeight="1">
      <c r="A105" s="49" t="s">
        <v>26</v>
      </c>
      <c r="B105" s="49"/>
      <c r="C105" s="49"/>
      <c r="D105" s="18">
        <f>MAX(B3:B33)</f>
        <v>18</v>
      </c>
      <c r="E105" s="49" t="s">
        <v>36</v>
      </c>
      <c r="F105" s="49"/>
      <c r="G105" s="49"/>
      <c r="H105" s="49"/>
      <c r="I105" s="18">
        <f>COUNTIF(S3:S33,"S")</f>
        <v>0</v>
      </c>
      <c r="J105" s="49" t="s">
        <v>48</v>
      </c>
      <c r="K105" s="49"/>
      <c r="L105" s="43">
        <f>AVERAGE(H3:H33)</f>
        <v>21.88888888888889</v>
      </c>
    </row>
    <row r="106" spans="1:12" ht="30" customHeight="1">
      <c r="A106" s="49" t="s">
        <v>25</v>
      </c>
      <c r="B106" s="49"/>
      <c r="C106" s="49"/>
      <c r="D106" s="18">
        <f>MIN(C3:C33)</f>
        <v>15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/>
    </row>
    <row r="107" spans="1:12" ht="30" customHeight="1">
      <c r="A107" s="49" t="s">
        <v>29</v>
      </c>
      <c r="B107" s="49"/>
      <c r="C107" s="49"/>
      <c r="D107" s="18">
        <f>COUNTIF(B3:B33,"&lt;1")</f>
        <v>0</v>
      </c>
      <c r="E107" s="49" t="s">
        <v>43</v>
      </c>
      <c r="F107" s="49"/>
      <c r="G107" s="49"/>
      <c r="H107" s="49"/>
      <c r="I107" s="17">
        <f>MAX(H3:H33)</f>
        <v>34</v>
      </c>
      <c r="J107" s="49" t="s">
        <v>50</v>
      </c>
      <c r="K107" s="49"/>
      <c r="L107" s="19"/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1023</v>
      </c>
      <c r="J108" s="49" t="s">
        <v>51</v>
      </c>
      <c r="K108" s="49"/>
      <c r="L108" s="19"/>
    </row>
    <row r="109" spans="1:12" ht="30" customHeight="1">
      <c r="A109" s="49" t="s">
        <v>40</v>
      </c>
      <c r="B109" s="49"/>
      <c r="C109" s="49"/>
      <c r="D109" s="18">
        <f>MIN(P3:P33)</f>
        <v>2</v>
      </c>
      <c r="E109" s="49" t="s">
        <v>45</v>
      </c>
      <c r="F109" s="49"/>
      <c r="G109" s="49"/>
      <c r="H109" s="49"/>
      <c r="I109" s="18">
        <f>MIN(L3:L33)</f>
        <v>1007</v>
      </c>
      <c r="J109" s="49"/>
      <c r="K109" s="49"/>
      <c r="L109" s="19"/>
    </row>
  </sheetData>
  <sheetProtection/>
  <mergeCells count="43"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  <mergeCell ref="O1:O2"/>
    <mergeCell ref="D1:E1"/>
    <mergeCell ref="A100:C100"/>
    <mergeCell ref="J100:K100"/>
    <mergeCell ref="F1:H1"/>
    <mergeCell ref="N1:N2"/>
    <mergeCell ref="A106:C106"/>
    <mergeCell ref="A107:C107"/>
    <mergeCell ref="A108:C108"/>
    <mergeCell ref="A101:C101"/>
    <mergeCell ref="A102:C102"/>
    <mergeCell ref="A103:C103"/>
    <mergeCell ref="A104:C104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3" t="s">
        <v>16</v>
      </c>
      <c r="C1" s="54"/>
      <c r="D1" s="53" t="s">
        <v>17</v>
      </c>
      <c r="E1" s="54"/>
      <c r="F1" s="53" t="s">
        <v>15</v>
      </c>
      <c r="G1" s="64"/>
      <c r="H1" s="65"/>
      <c r="I1" s="53" t="s">
        <v>1</v>
      </c>
      <c r="J1" s="54"/>
      <c r="K1" s="59" t="s">
        <v>8</v>
      </c>
      <c r="L1" s="57" t="s">
        <v>10</v>
      </c>
      <c r="M1" s="61" t="s">
        <v>2</v>
      </c>
      <c r="N1" s="47" t="s">
        <v>19</v>
      </c>
      <c r="O1" s="47" t="s">
        <v>20</v>
      </c>
      <c r="P1" s="55" t="s">
        <v>21</v>
      </c>
      <c r="Q1" s="47" t="s">
        <v>14</v>
      </c>
      <c r="R1" s="47" t="s">
        <v>42</v>
      </c>
      <c r="S1" s="50" t="s">
        <v>46</v>
      </c>
    </row>
    <row r="2" spans="1:19" ht="42" customHeight="1">
      <c r="A2" s="22" t="s">
        <v>410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0"/>
      <c r="L2" s="58"/>
      <c r="M2" s="62"/>
      <c r="N2" s="63"/>
      <c r="O2" s="63"/>
      <c r="P2" s="56"/>
      <c r="Q2" s="52"/>
      <c r="R2" s="48"/>
      <c r="S2" s="51"/>
    </row>
    <row r="3" spans="1:19" ht="42" customHeight="1">
      <c r="A3" s="45">
        <v>42979</v>
      </c>
      <c r="B3" s="13">
        <v>8</v>
      </c>
      <c r="C3" s="12">
        <v>14</v>
      </c>
      <c r="D3" s="4" t="s">
        <v>413</v>
      </c>
      <c r="E3" s="10">
        <v>17.5</v>
      </c>
      <c r="F3" s="39">
        <v>3</v>
      </c>
      <c r="G3" s="41" t="s">
        <v>67</v>
      </c>
      <c r="H3" s="15">
        <v>24</v>
      </c>
      <c r="I3" s="4" t="s">
        <v>61</v>
      </c>
      <c r="J3" s="5" t="s">
        <v>61</v>
      </c>
      <c r="K3" s="6"/>
      <c r="L3" s="1">
        <v>1018</v>
      </c>
      <c r="M3" s="7" t="s">
        <v>414</v>
      </c>
      <c r="N3" s="8"/>
      <c r="O3" s="8"/>
      <c r="P3" s="9">
        <v>6</v>
      </c>
      <c r="Q3" s="8">
        <v>96</v>
      </c>
      <c r="R3" s="20">
        <v>100</v>
      </c>
      <c r="S3" s="24" t="s">
        <v>121</v>
      </c>
    </row>
    <row r="4" spans="1:19" ht="42" customHeight="1">
      <c r="A4" s="45">
        <v>42980</v>
      </c>
      <c r="B4" s="13">
        <v>7</v>
      </c>
      <c r="C4" s="12">
        <v>15</v>
      </c>
      <c r="D4" s="4" t="s">
        <v>232</v>
      </c>
      <c r="E4" s="10">
        <v>1.2</v>
      </c>
      <c r="F4" s="39">
        <v>2</v>
      </c>
      <c r="G4" s="41" t="s">
        <v>72</v>
      </c>
      <c r="H4" s="15">
        <v>15</v>
      </c>
      <c r="I4" s="4" t="s">
        <v>61</v>
      </c>
      <c r="J4" s="5" t="s">
        <v>68</v>
      </c>
      <c r="K4" s="6"/>
      <c r="L4" s="1">
        <v>1017</v>
      </c>
      <c r="M4" s="7" t="s">
        <v>415</v>
      </c>
      <c r="N4" s="8"/>
      <c r="O4" s="8">
        <v>0.5</v>
      </c>
      <c r="P4" s="9">
        <v>6</v>
      </c>
      <c r="Q4" s="8">
        <v>83</v>
      </c>
      <c r="R4" s="8">
        <v>93</v>
      </c>
      <c r="S4" s="25" t="s">
        <v>121</v>
      </c>
    </row>
    <row r="5" spans="1:19" ht="42" customHeight="1">
      <c r="A5" s="45">
        <v>42981</v>
      </c>
      <c r="B5" s="13">
        <v>9</v>
      </c>
      <c r="C5" s="12">
        <v>16</v>
      </c>
      <c r="D5" s="4"/>
      <c r="E5" s="10">
        <v>0</v>
      </c>
      <c r="F5" s="39">
        <v>2</v>
      </c>
      <c r="G5" s="41" t="s">
        <v>72</v>
      </c>
      <c r="H5" s="15">
        <v>19</v>
      </c>
      <c r="I5" s="4" t="s">
        <v>61</v>
      </c>
      <c r="J5" s="5" t="s">
        <v>60</v>
      </c>
      <c r="K5" s="6"/>
      <c r="L5" s="1">
        <v>1016</v>
      </c>
      <c r="M5" s="7" t="s">
        <v>416</v>
      </c>
      <c r="N5" s="8"/>
      <c r="O5" s="8">
        <v>5</v>
      </c>
      <c r="P5" s="9">
        <v>7</v>
      </c>
      <c r="Q5" s="8">
        <v>73</v>
      </c>
      <c r="R5" s="8">
        <v>57</v>
      </c>
      <c r="S5" s="25"/>
    </row>
    <row r="6" spans="1:19" ht="42" customHeight="1">
      <c r="A6" s="45">
        <v>42982</v>
      </c>
      <c r="B6" s="13">
        <v>6</v>
      </c>
      <c r="C6" s="12">
        <v>19</v>
      </c>
      <c r="D6" s="4"/>
      <c r="E6" s="10">
        <v>0</v>
      </c>
      <c r="F6" s="39">
        <v>2</v>
      </c>
      <c r="G6" s="41" t="s">
        <v>57</v>
      </c>
      <c r="H6" s="15">
        <v>18</v>
      </c>
      <c r="I6" s="4" t="s">
        <v>100</v>
      </c>
      <c r="J6" s="5" t="s">
        <v>107</v>
      </c>
      <c r="K6" s="6"/>
      <c r="L6" s="1">
        <v>1016</v>
      </c>
      <c r="M6" s="7" t="s">
        <v>417</v>
      </c>
      <c r="N6" s="8"/>
      <c r="O6" s="8">
        <v>9</v>
      </c>
      <c r="P6" s="9">
        <v>4</v>
      </c>
      <c r="Q6" s="8">
        <v>65</v>
      </c>
      <c r="R6" s="8">
        <v>24</v>
      </c>
      <c r="S6" s="25"/>
    </row>
    <row r="7" spans="1:19" ht="42" customHeight="1">
      <c r="A7" s="45">
        <v>42983</v>
      </c>
      <c r="B7" s="13">
        <v>8</v>
      </c>
      <c r="C7" s="12">
        <v>21</v>
      </c>
      <c r="D7" s="4"/>
      <c r="E7" s="10">
        <v>0</v>
      </c>
      <c r="F7" s="39">
        <v>3</v>
      </c>
      <c r="G7" s="41" t="s">
        <v>57</v>
      </c>
      <c r="H7" s="15">
        <v>19</v>
      </c>
      <c r="I7" s="4" t="s">
        <v>100</v>
      </c>
      <c r="J7" s="5" t="s">
        <v>107</v>
      </c>
      <c r="K7" s="6"/>
      <c r="L7" s="1">
        <v>1018</v>
      </c>
      <c r="M7" s="7" t="s">
        <v>418</v>
      </c>
      <c r="N7" s="8"/>
      <c r="O7" s="8">
        <v>10.5</v>
      </c>
      <c r="P7" s="9">
        <v>7</v>
      </c>
      <c r="Q7" s="8">
        <v>53</v>
      </c>
      <c r="R7" s="8">
        <v>17</v>
      </c>
      <c r="S7" s="25"/>
    </row>
    <row r="8" spans="1:19" ht="42" customHeight="1">
      <c r="A8" s="45">
        <v>42984</v>
      </c>
      <c r="B8" s="13">
        <v>12</v>
      </c>
      <c r="C8" s="12">
        <v>19</v>
      </c>
      <c r="D8" s="4" t="s">
        <v>156</v>
      </c>
      <c r="E8" s="10">
        <v>1.1</v>
      </c>
      <c r="F8" s="39">
        <v>4</v>
      </c>
      <c r="G8" s="41" t="s">
        <v>57</v>
      </c>
      <c r="H8" s="15">
        <v>38</v>
      </c>
      <c r="I8" s="4" t="s">
        <v>60</v>
      </c>
      <c r="J8" s="5" t="s">
        <v>68</v>
      </c>
      <c r="K8" s="6"/>
      <c r="L8" s="1">
        <v>1009</v>
      </c>
      <c r="M8" s="7" t="s">
        <v>419</v>
      </c>
      <c r="N8" s="8"/>
      <c r="O8" s="8">
        <v>2</v>
      </c>
      <c r="P8" s="9">
        <v>10</v>
      </c>
      <c r="Q8" s="8">
        <v>75</v>
      </c>
      <c r="R8" s="8">
        <v>85</v>
      </c>
      <c r="S8" s="25" t="s">
        <v>121</v>
      </c>
    </row>
    <row r="9" spans="1:19" ht="42" customHeight="1">
      <c r="A9" s="45">
        <v>42985</v>
      </c>
      <c r="B9" s="13">
        <v>8</v>
      </c>
      <c r="C9" s="12">
        <v>15</v>
      </c>
      <c r="D9" s="4" t="s">
        <v>232</v>
      </c>
      <c r="E9" s="10">
        <v>4.2</v>
      </c>
      <c r="F9" s="39">
        <v>4</v>
      </c>
      <c r="G9" s="41" t="s">
        <v>57</v>
      </c>
      <c r="H9" s="15">
        <v>33</v>
      </c>
      <c r="I9" s="4" t="s">
        <v>61</v>
      </c>
      <c r="J9" s="5" t="s">
        <v>68</v>
      </c>
      <c r="K9" s="6"/>
      <c r="L9" s="1">
        <v>1013</v>
      </c>
      <c r="M9" s="7" t="s">
        <v>420</v>
      </c>
      <c r="N9" s="8"/>
      <c r="O9" s="8">
        <v>1</v>
      </c>
      <c r="P9" s="9">
        <v>7</v>
      </c>
      <c r="Q9" s="8">
        <v>82</v>
      </c>
      <c r="R9" s="8">
        <v>92</v>
      </c>
      <c r="S9" s="25" t="s">
        <v>121</v>
      </c>
    </row>
    <row r="10" spans="1:19" ht="42" customHeight="1">
      <c r="A10" s="45">
        <v>42986</v>
      </c>
      <c r="B10" s="13">
        <v>8</v>
      </c>
      <c r="C10" s="12">
        <v>16</v>
      </c>
      <c r="D10" s="4"/>
      <c r="E10" s="10">
        <v>0</v>
      </c>
      <c r="F10" s="39">
        <v>4</v>
      </c>
      <c r="G10" s="41" t="s">
        <v>66</v>
      </c>
      <c r="H10" s="15">
        <v>38</v>
      </c>
      <c r="I10" s="4" t="s">
        <v>60</v>
      </c>
      <c r="J10" s="5" t="s">
        <v>68</v>
      </c>
      <c r="K10" s="6"/>
      <c r="L10" s="1">
        <v>1007</v>
      </c>
      <c r="M10" s="7" t="s">
        <v>423</v>
      </c>
      <c r="N10" s="8"/>
      <c r="O10" s="8">
        <v>1</v>
      </c>
      <c r="P10" s="9">
        <v>6</v>
      </c>
      <c r="Q10" s="8">
        <v>69</v>
      </c>
      <c r="R10" s="8">
        <v>92</v>
      </c>
      <c r="S10" s="25"/>
    </row>
    <row r="11" spans="1:19" ht="42" customHeight="1">
      <c r="A11" s="45">
        <v>42987</v>
      </c>
      <c r="B11" s="13">
        <v>12</v>
      </c>
      <c r="C11" s="12">
        <v>18</v>
      </c>
      <c r="D11" s="4" t="s">
        <v>421</v>
      </c>
      <c r="E11" s="10">
        <v>2</v>
      </c>
      <c r="F11" s="39">
        <v>3</v>
      </c>
      <c r="G11" s="41" t="s">
        <v>58</v>
      </c>
      <c r="H11" s="15">
        <v>27</v>
      </c>
      <c r="I11" s="4" t="s">
        <v>61</v>
      </c>
      <c r="J11" s="5" t="s">
        <v>68</v>
      </c>
      <c r="K11" s="6"/>
      <c r="L11" s="1">
        <v>999</v>
      </c>
      <c r="M11" s="7" t="s">
        <v>422</v>
      </c>
      <c r="N11" s="8"/>
      <c r="O11" s="8">
        <v>2</v>
      </c>
      <c r="P11" s="9">
        <v>10</v>
      </c>
      <c r="Q11" s="8">
        <v>75</v>
      </c>
      <c r="R11" s="8">
        <v>87</v>
      </c>
      <c r="S11" s="25" t="s">
        <v>121</v>
      </c>
    </row>
    <row r="12" spans="1:19" ht="42" customHeight="1">
      <c r="A12" s="45">
        <v>42988</v>
      </c>
      <c r="B12" s="13">
        <v>10</v>
      </c>
      <c r="C12" s="12">
        <v>16</v>
      </c>
      <c r="D12" s="4" t="s">
        <v>426</v>
      </c>
      <c r="E12" s="10">
        <v>4.1</v>
      </c>
      <c r="F12" s="39">
        <v>2</v>
      </c>
      <c r="G12" s="41" t="s">
        <v>66</v>
      </c>
      <c r="H12" s="15">
        <v>17</v>
      </c>
      <c r="I12" s="4" t="s">
        <v>61</v>
      </c>
      <c r="J12" s="5" t="s">
        <v>68</v>
      </c>
      <c r="K12" s="6"/>
      <c r="L12" s="1">
        <v>1004</v>
      </c>
      <c r="M12" s="7" t="s">
        <v>427</v>
      </c>
      <c r="N12" s="8"/>
      <c r="O12" s="8">
        <v>3</v>
      </c>
      <c r="P12" s="9">
        <v>9</v>
      </c>
      <c r="Q12" s="8">
        <v>81</v>
      </c>
      <c r="R12" s="8">
        <v>75</v>
      </c>
      <c r="S12" s="25" t="s">
        <v>121</v>
      </c>
    </row>
    <row r="13" spans="1:19" ht="42" customHeight="1">
      <c r="A13" s="45">
        <v>42989</v>
      </c>
      <c r="B13" s="13">
        <v>7</v>
      </c>
      <c r="C13" s="12">
        <v>19</v>
      </c>
      <c r="D13" s="4" t="s">
        <v>424</v>
      </c>
      <c r="E13" s="10">
        <v>0.3</v>
      </c>
      <c r="F13" s="39">
        <v>2</v>
      </c>
      <c r="G13" s="41" t="s">
        <v>58</v>
      </c>
      <c r="H13" s="15">
        <v>26</v>
      </c>
      <c r="I13" s="4" t="s">
        <v>60</v>
      </c>
      <c r="J13" s="5" t="s">
        <v>60</v>
      </c>
      <c r="K13" s="6"/>
      <c r="L13" s="1">
        <v>1000</v>
      </c>
      <c r="M13" s="7" t="s">
        <v>425</v>
      </c>
      <c r="N13" s="8"/>
      <c r="O13" s="8">
        <v>4.5</v>
      </c>
      <c r="P13" s="9">
        <v>5</v>
      </c>
      <c r="Q13" s="8">
        <v>65</v>
      </c>
      <c r="R13" s="8">
        <v>65</v>
      </c>
      <c r="S13" s="25" t="s">
        <v>121</v>
      </c>
    </row>
    <row r="14" spans="1:19" ht="42" customHeight="1">
      <c r="A14" s="45">
        <v>42990</v>
      </c>
      <c r="B14" s="13">
        <v>8</v>
      </c>
      <c r="C14" s="12">
        <v>15</v>
      </c>
      <c r="D14" s="4"/>
      <c r="E14" s="10">
        <v>0</v>
      </c>
      <c r="F14" s="39">
        <v>4</v>
      </c>
      <c r="G14" s="41" t="s">
        <v>58</v>
      </c>
      <c r="H14" s="15">
        <v>32</v>
      </c>
      <c r="I14" s="4" t="s">
        <v>60</v>
      </c>
      <c r="J14" s="5" t="s">
        <v>68</v>
      </c>
      <c r="K14" s="6"/>
      <c r="L14" s="1">
        <v>1010</v>
      </c>
      <c r="M14" s="7" t="s">
        <v>428</v>
      </c>
      <c r="N14" s="8"/>
      <c r="O14" s="8">
        <v>3</v>
      </c>
      <c r="P14" s="9">
        <v>7</v>
      </c>
      <c r="Q14" s="8">
        <v>75</v>
      </c>
      <c r="R14" s="8">
        <v>77</v>
      </c>
      <c r="S14" s="25"/>
    </row>
    <row r="15" spans="1:19" ht="42" customHeight="1">
      <c r="A15" s="45">
        <v>42991</v>
      </c>
      <c r="B15" s="13">
        <v>9</v>
      </c>
      <c r="C15" s="12">
        <v>15</v>
      </c>
      <c r="D15" s="4" t="s">
        <v>232</v>
      </c>
      <c r="E15" s="10">
        <v>1.1</v>
      </c>
      <c r="F15" s="39">
        <v>5</v>
      </c>
      <c r="G15" s="41" t="s">
        <v>66</v>
      </c>
      <c r="H15" s="15">
        <v>48</v>
      </c>
      <c r="I15" s="4" t="s">
        <v>60</v>
      </c>
      <c r="J15" s="5" t="s">
        <v>68</v>
      </c>
      <c r="K15" s="6"/>
      <c r="L15" s="1">
        <v>1002</v>
      </c>
      <c r="M15" s="7" t="s">
        <v>429</v>
      </c>
      <c r="N15" s="8"/>
      <c r="O15" s="8">
        <v>1.5</v>
      </c>
      <c r="P15" s="9">
        <v>7</v>
      </c>
      <c r="Q15" s="8">
        <v>77</v>
      </c>
      <c r="R15" s="8">
        <v>90</v>
      </c>
      <c r="S15" s="25" t="s">
        <v>121</v>
      </c>
    </row>
    <row r="16" spans="1:19" ht="42" customHeight="1">
      <c r="A16" s="45">
        <v>42992</v>
      </c>
      <c r="B16" s="13">
        <v>8</v>
      </c>
      <c r="C16" s="12">
        <v>12</v>
      </c>
      <c r="D16" s="4" t="s">
        <v>430</v>
      </c>
      <c r="E16" s="10">
        <v>8</v>
      </c>
      <c r="F16" s="39">
        <v>5</v>
      </c>
      <c r="G16" s="41" t="s">
        <v>58</v>
      </c>
      <c r="H16" s="15">
        <v>49</v>
      </c>
      <c r="I16" s="4" t="s">
        <v>61</v>
      </c>
      <c r="J16" s="5" t="s">
        <v>68</v>
      </c>
      <c r="K16" s="6"/>
      <c r="L16" s="1">
        <v>1000</v>
      </c>
      <c r="M16" s="7" t="s">
        <v>431</v>
      </c>
      <c r="N16" s="8"/>
      <c r="O16" s="8">
        <v>1</v>
      </c>
      <c r="P16" s="9">
        <v>6</v>
      </c>
      <c r="Q16" s="8">
        <v>82</v>
      </c>
      <c r="R16" s="8">
        <v>94</v>
      </c>
      <c r="S16" s="25" t="s">
        <v>121</v>
      </c>
    </row>
    <row r="17" spans="1:19" ht="42" customHeight="1">
      <c r="A17" s="45">
        <v>42993</v>
      </c>
      <c r="B17" s="13">
        <v>6</v>
      </c>
      <c r="C17" s="12">
        <v>14</v>
      </c>
      <c r="D17" s="4" t="s">
        <v>426</v>
      </c>
      <c r="E17" s="10">
        <v>3</v>
      </c>
      <c r="F17" s="39">
        <v>4</v>
      </c>
      <c r="G17" s="41" t="s">
        <v>57</v>
      </c>
      <c r="H17" s="15">
        <v>34</v>
      </c>
      <c r="I17" s="4" t="s">
        <v>61</v>
      </c>
      <c r="J17" s="5" t="s">
        <v>68</v>
      </c>
      <c r="K17" s="6"/>
      <c r="L17" s="1">
        <v>1013</v>
      </c>
      <c r="M17" s="7" t="s">
        <v>432</v>
      </c>
      <c r="N17" s="8"/>
      <c r="O17" s="8">
        <v>1.5</v>
      </c>
      <c r="P17" s="9">
        <v>5</v>
      </c>
      <c r="Q17" s="8">
        <v>78</v>
      </c>
      <c r="R17" s="8">
        <v>90</v>
      </c>
      <c r="S17" s="25" t="s">
        <v>121</v>
      </c>
    </row>
    <row r="18" spans="1:19" ht="42" customHeight="1">
      <c r="A18" s="45">
        <v>42994</v>
      </c>
      <c r="B18" s="13">
        <v>3</v>
      </c>
      <c r="C18" s="12">
        <v>12</v>
      </c>
      <c r="D18" s="4" t="s">
        <v>122</v>
      </c>
      <c r="E18" s="10">
        <v>1.1</v>
      </c>
      <c r="F18" s="39">
        <v>1</v>
      </c>
      <c r="G18" s="41" t="s">
        <v>66</v>
      </c>
      <c r="H18" s="15">
        <v>11</v>
      </c>
      <c r="I18" s="4" t="s">
        <v>60</v>
      </c>
      <c r="J18" s="5" t="s">
        <v>68</v>
      </c>
      <c r="K18" s="6"/>
      <c r="L18" s="1">
        <v>1012</v>
      </c>
      <c r="M18" s="7" t="s">
        <v>433</v>
      </c>
      <c r="N18" s="8"/>
      <c r="O18" s="8">
        <v>1</v>
      </c>
      <c r="P18" s="9">
        <v>1</v>
      </c>
      <c r="Q18" s="8">
        <v>81</v>
      </c>
      <c r="R18" s="8">
        <v>92</v>
      </c>
      <c r="S18" s="25" t="s">
        <v>121</v>
      </c>
    </row>
    <row r="19" spans="1:19" ht="42" customHeight="1">
      <c r="A19" s="45">
        <v>42995</v>
      </c>
      <c r="B19" s="13">
        <v>3</v>
      </c>
      <c r="C19" s="12">
        <v>13</v>
      </c>
      <c r="D19" s="4" t="s">
        <v>434</v>
      </c>
      <c r="E19" s="10">
        <v>0.6</v>
      </c>
      <c r="F19" s="39">
        <v>2</v>
      </c>
      <c r="G19" s="41" t="s">
        <v>66</v>
      </c>
      <c r="H19" s="15">
        <v>13</v>
      </c>
      <c r="I19" s="4" t="s">
        <v>60</v>
      </c>
      <c r="J19" s="5" t="s">
        <v>60</v>
      </c>
      <c r="K19" s="6"/>
      <c r="L19" s="1">
        <v>1013</v>
      </c>
      <c r="M19" s="7" t="s">
        <v>435</v>
      </c>
      <c r="N19" s="8"/>
      <c r="O19" s="8">
        <v>6</v>
      </c>
      <c r="P19" s="9">
        <v>2</v>
      </c>
      <c r="Q19" s="8">
        <v>78</v>
      </c>
      <c r="R19" s="8">
        <v>57</v>
      </c>
      <c r="S19" s="25" t="s">
        <v>121</v>
      </c>
    </row>
    <row r="20" spans="1:19" ht="42" customHeight="1">
      <c r="A20" s="45">
        <v>42996</v>
      </c>
      <c r="B20" s="13">
        <v>3</v>
      </c>
      <c r="C20" s="12">
        <v>15</v>
      </c>
      <c r="D20" s="4"/>
      <c r="E20" s="10">
        <v>0</v>
      </c>
      <c r="F20" s="39">
        <v>2</v>
      </c>
      <c r="G20" s="41" t="s">
        <v>57</v>
      </c>
      <c r="H20" s="15">
        <v>18</v>
      </c>
      <c r="I20" s="4" t="s">
        <v>59</v>
      </c>
      <c r="J20" s="5" t="s">
        <v>60</v>
      </c>
      <c r="K20" s="6"/>
      <c r="L20" s="1">
        <v>1015</v>
      </c>
      <c r="M20" s="7" t="s">
        <v>436</v>
      </c>
      <c r="N20" s="8"/>
      <c r="O20" s="8">
        <v>7</v>
      </c>
      <c r="P20" s="9">
        <v>1</v>
      </c>
      <c r="Q20" s="8">
        <v>67</v>
      </c>
      <c r="R20" s="8">
        <v>43</v>
      </c>
      <c r="S20" s="25"/>
    </row>
    <row r="21" spans="1:19" ht="42" customHeight="1">
      <c r="A21" s="45">
        <v>42997</v>
      </c>
      <c r="B21" s="13">
        <v>2</v>
      </c>
      <c r="C21" s="12">
        <v>16</v>
      </c>
      <c r="D21" s="4"/>
      <c r="E21" s="10">
        <v>0</v>
      </c>
      <c r="F21" s="39">
        <v>2</v>
      </c>
      <c r="G21" s="41" t="s">
        <v>72</v>
      </c>
      <c r="H21" s="15">
        <v>12</v>
      </c>
      <c r="I21" s="4" t="s">
        <v>59</v>
      </c>
      <c r="J21" s="5" t="s">
        <v>60</v>
      </c>
      <c r="K21" s="6"/>
      <c r="L21" s="1">
        <v>1014</v>
      </c>
      <c r="M21" s="7" t="s">
        <v>340</v>
      </c>
      <c r="N21" s="8"/>
      <c r="O21" s="8">
        <v>6</v>
      </c>
      <c r="P21" s="9">
        <v>1</v>
      </c>
      <c r="Q21" s="8">
        <v>65</v>
      </c>
      <c r="R21" s="8">
        <v>49</v>
      </c>
      <c r="S21" s="25"/>
    </row>
    <row r="22" spans="1:19" ht="42" customHeight="1">
      <c r="A22" s="45">
        <v>42998</v>
      </c>
      <c r="B22" s="13">
        <v>6</v>
      </c>
      <c r="C22" s="12">
        <v>13</v>
      </c>
      <c r="D22" s="4" t="s">
        <v>437</v>
      </c>
      <c r="E22" s="10">
        <v>1.1</v>
      </c>
      <c r="F22" s="39">
        <v>2</v>
      </c>
      <c r="G22" s="41" t="s">
        <v>57</v>
      </c>
      <c r="H22" s="15">
        <v>19</v>
      </c>
      <c r="I22" s="4" t="s">
        <v>60</v>
      </c>
      <c r="J22" s="5" t="s">
        <v>68</v>
      </c>
      <c r="K22" s="6"/>
      <c r="L22" s="1">
        <v>1017</v>
      </c>
      <c r="M22" s="7" t="s">
        <v>438</v>
      </c>
      <c r="N22" s="8"/>
      <c r="O22" s="8">
        <v>1.5</v>
      </c>
      <c r="P22" s="9">
        <v>5</v>
      </c>
      <c r="Q22" s="8">
        <v>77</v>
      </c>
      <c r="R22" s="8">
        <v>84</v>
      </c>
      <c r="S22" s="25" t="s">
        <v>121</v>
      </c>
    </row>
    <row r="23" spans="1:19" ht="42" customHeight="1">
      <c r="A23" s="45">
        <v>42999</v>
      </c>
      <c r="B23" s="13">
        <v>7</v>
      </c>
      <c r="C23" s="12">
        <v>13</v>
      </c>
      <c r="D23" s="4"/>
      <c r="E23" s="10">
        <v>0</v>
      </c>
      <c r="F23" s="39">
        <v>2</v>
      </c>
      <c r="G23" s="41" t="s">
        <v>72</v>
      </c>
      <c r="H23" s="15">
        <v>18</v>
      </c>
      <c r="I23" s="4" t="s">
        <v>60</v>
      </c>
      <c r="J23" s="5" t="s">
        <v>68</v>
      </c>
      <c r="K23" s="6"/>
      <c r="L23" s="1">
        <v>1020</v>
      </c>
      <c r="M23" s="7" t="s">
        <v>439</v>
      </c>
      <c r="N23" s="8"/>
      <c r="O23" s="8">
        <v>1</v>
      </c>
      <c r="P23" s="9">
        <v>5</v>
      </c>
      <c r="Q23" s="8">
        <v>82</v>
      </c>
      <c r="R23" s="8">
        <v>95</v>
      </c>
      <c r="S23" s="25"/>
    </row>
    <row r="24" spans="1:19" ht="42" customHeight="1">
      <c r="A24" s="45">
        <v>43000</v>
      </c>
      <c r="B24" s="13">
        <v>9</v>
      </c>
      <c r="C24" s="12">
        <v>17</v>
      </c>
      <c r="D24" s="4"/>
      <c r="E24" s="10">
        <v>0</v>
      </c>
      <c r="F24" s="39">
        <v>2</v>
      </c>
      <c r="G24" s="41" t="s">
        <v>57</v>
      </c>
      <c r="H24" s="15">
        <v>13</v>
      </c>
      <c r="I24" s="4" t="s">
        <v>60</v>
      </c>
      <c r="J24" s="5" t="s">
        <v>60</v>
      </c>
      <c r="K24" s="6"/>
      <c r="L24" s="1">
        <v>1020</v>
      </c>
      <c r="M24" s="7" t="s">
        <v>441</v>
      </c>
      <c r="N24" s="8"/>
      <c r="O24" s="8">
        <v>7</v>
      </c>
      <c r="P24" s="9">
        <v>5</v>
      </c>
      <c r="Q24" s="8">
        <v>70</v>
      </c>
      <c r="R24" s="8">
        <v>43</v>
      </c>
      <c r="S24" s="25"/>
    </row>
    <row r="25" spans="1:19" ht="42" customHeight="1">
      <c r="A25" s="45">
        <v>43001</v>
      </c>
      <c r="B25" s="13">
        <v>3</v>
      </c>
      <c r="C25" s="12">
        <v>16</v>
      </c>
      <c r="D25" s="4"/>
      <c r="E25" s="10">
        <v>0</v>
      </c>
      <c r="F25" s="39">
        <v>2</v>
      </c>
      <c r="G25" s="41" t="s">
        <v>72</v>
      </c>
      <c r="H25" s="15">
        <v>17</v>
      </c>
      <c r="I25" s="4" t="s">
        <v>59</v>
      </c>
      <c r="J25" s="5" t="s">
        <v>60</v>
      </c>
      <c r="K25" s="6"/>
      <c r="L25" s="1">
        <v>1022</v>
      </c>
      <c r="M25" s="7" t="s">
        <v>440</v>
      </c>
      <c r="N25" s="8"/>
      <c r="O25" s="8">
        <v>5</v>
      </c>
      <c r="P25" s="9">
        <v>2</v>
      </c>
      <c r="Q25" s="8">
        <v>77</v>
      </c>
      <c r="R25" s="8">
        <v>65</v>
      </c>
      <c r="S25" s="25"/>
    </row>
    <row r="26" spans="1:19" ht="42" customHeight="1">
      <c r="A26" s="45">
        <v>43002</v>
      </c>
      <c r="B26" s="13">
        <v>8</v>
      </c>
      <c r="C26" s="12">
        <v>11</v>
      </c>
      <c r="D26" s="4" t="s">
        <v>442</v>
      </c>
      <c r="E26" s="10">
        <v>5.2</v>
      </c>
      <c r="F26" s="39">
        <v>1</v>
      </c>
      <c r="G26" s="41" t="s">
        <v>57</v>
      </c>
      <c r="H26" s="15">
        <v>11</v>
      </c>
      <c r="I26" s="4" t="s">
        <v>61</v>
      </c>
      <c r="J26" s="5" t="s">
        <v>61</v>
      </c>
      <c r="K26" s="6"/>
      <c r="L26" s="1">
        <v>1022</v>
      </c>
      <c r="M26" s="7" t="s">
        <v>443</v>
      </c>
      <c r="N26" s="8"/>
      <c r="O26" s="8"/>
      <c r="P26" s="9">
        <v>7</v>
      </c>
      <c r="Q26" s="8">
        <v>97</v>
      </c>
      <c r="R26" s="8">
        <v>100</v>
      </c>
      <c r="S26" s="25" t="s">
        <v>121</v>
      </c>
    </row>
    <row r="27" spans="1:19" ht="42" customHeight="1">
      <c r="A27" s="45">
        <v>43003</v>
      </c>
      <c r="B27" s="13">
        <v>9</v>
      </c>
      <c r="C27" s="12">
        <v>13</v>
      </c>
      <c r="D27" s="4" t="s">
        <v>232</v>
      </c>
      <c r="E27" s="10">
        <v>4.7</v>
      </c>
      <c r="F27" s="39">
        <v>2</v>
      </c>
      <c r="G27" s="41" t="s">
        <v>67</v>
      </c>
      <c r="H27" s="15">
        <v>12</v>
      </c>
      <c r="I27" s="4" t="s">
        <v>61</v>
      </c>
      <c r="J27" s="5" t="s">
        <v>61</v>
      </c>
      <c r="K27" s="6"/>
      <c r="L27" s="1">
        <v>1021</v>
      </c>
      <c r="M27" s="7" t="s">
        <v>194</v>
      </c>
      <c r="N27" s="8"/>
      <c r="O27" s="8"/>
      <c r="P27" s="9">
        <v>7</v>
      </c>
      <c r="Q27" s="8">
        <v>96</v>
      </c>
      <c r="R27" s="8">
        <v>98</v>
      </c>
      <c r="S27" s="25" t="s">
        <v>121</v>
      </c>
    </row>
    <row r="28" spans="1:19" ht="42" customHeight="1">
      <c r="A28" s="45">
        <v>43004</v>
      </c>
      <c r="B28" s="13">
        <v>7</v>
      </c>
      <c r="C28" s="12">
        <v>15</v>
      </c>
      <c r="D28" s="4"/>
      <c r="E28" s="10">
        <v>0</v>
      </c>
      <c r="F28" s="39">
        <v>2</v>
      </c>
      <c r="G28" s="41" t="s">
        <v>97</v>
      </c>
      <c r="H28" s="15">
        <v>18</v>
      </c>
      <c r="I28" s="4" t="s">
        <v>61</v>
      </c>
      <c r="J28" s="5" t="s">
        <v>68</v>
      </c>
      <c r="K28" s="6"/>
      <c r="L28" s="1">
        <v>1024</v>
      </c>
      <c r="M28" s="7" t="s">
        <v>446</v>
      </c>
      <c r="N28" s="8"/>
      <c r="O28" s="8">
        <v>1.5</v>
      </c>
      <c r="P28" s="9">
        <v>6</v>
      </c>
      <c r="Q28" s="8">
        <v>86</v>
      </c>
      <c r="R28" s="8">
        <v>90</v>
      </c>
      <c r="S28" s="25"/>
    </row>
    <row r="29" spans="1:19" ht="42" customHeight="1">
      <c r="A29" s="45">
        <v>43005</v>
      </c>
      <c r="B29" s="13">
        <v>8</v>
      </c>
      <c r="C29" s="12">
        <v>18</v>
      </c>
      <c r="D29" s="4"/>
      <c r="E29" s="10">
        <v>0</v>
      </c>
      <c r="F29" s="39">
        <v>3</v>
      </c>
      <c r="G29" s="41" t="s">
        <v>66</v>
      </c>
      <c r="H29" s="15">
        <v>20</v>
      </c>
      <c r="I29" s="4" t="s">
        <v>61</v>
      </c>
      <c r="J29" s="5" t="s">
        <v>60</v>
      </c>
      <c r="K29" s="6"/>
      <c r="L29" s="1">
        <v>1024</v>
      </c>
      <c r="M29" s="7" t="s">
        <v>447</v>
      </c>
      <c r="N29" s="8"/>
      <c r="O29" s="8">
        <v>4</v>
      </c>
      <c r="P29" s="9">
        <v>7</v>
      </c>
      <c r="Q29" s="8">
        <v>74</v>
      </c>
      <c r="R29" s="8">
        <v>62</v>
      </c>
      <c r="S29" s="25"/>
    </row>
    <row r="30" spans="1:19" ht="42" customHeight="1">
      <c r="A30" s="45">
        <v>43006</v>
      </c>
      <c r="B30" s="13">
        <v>10</v>
      </c>
      <c r="C30" s="12">
        <v>16</v>
      </c>
      <c r="D30" s="4"/>
      <c r="E30" s="10">
        <v>0</v>
      </c>
      <c r="F30" s="39">
        <v>3</v>
      </c>
      <c r="G30" s="41" t="s">
        <v>66</v>
      </c>
      <c r="H30" s="15"/>
      <c r="I30" s="4" t="s">
        <v>60</v>
      </c>
      <c r="J30" s="5" t="s">
        <v>60</v>
      </c>
      <c r="K30" s="6"/>
      <c r="L30" s="1">
        <v>1025</v>
      </c>
      <c r="M30" s="44" t="s">
        <v>448</v>
      </c>
      <c r="N30" s="8"/>
      <c r="O30" s="8">
        <v>5</v>
      </c>
      <c r="P30" s="9">
        <v>8</v>
      </c>
      <c r="Q30" s="8"/>
      <c r="R30" s="8">
        <v>46</v>
      </c>
      <c r="S30" s="25"/>
    </row>
    <row r="31" spans="1:19" ht="42" customHeight="1">
      <c r="A31" s="45">
        <v>43007</v>
      </c>
      <c r="B31" s="13">
        <v>8</v>
      </c>
      <c r="C31" s="12">
        <v>19</v>
      </c>
      <c r="D31" s="4"/>
      <c r="E31" s="10">
        <v>0</v>
      </c>
      <c r="F31" s="39">
        <v>3</v>
      </c>
      <c r="G31" s="41" t="s">
        <v>66</v>
      </c>
      <c r="H31" s="15"/>
      <c r="I31" s="4" t="s">
        <v>59</v>
      </c>
      <c r="J31" s="5" t="s">
        <v>62</v>
      </c>
      <c r="K31" s="6"/>
      <c r="L31" s="1">
        <v>1023</v>
      </c>
      <c r="M31" s="7"/>
      <c r="N31" s="8"/>
      <c r="O31" s="8">
        <v>10</v>
      </c>
      <c r="P31" s="9">
        <v>5</v>
      </c>
      <c r="Q31" s="8"/>
      <c r="R31" s="8">
        <v>5</v>
      </c>
      <c r="S31" s="25"/>
    </row>
    <row r="32" spans="1:19" ht="42" customHeight="1">
      <c r="A32" s="45">
        <v>43008</v>
      </c>
      <c r="B32" s="13">
        <v>6</v>
      </c>
      <c r="C32" s="12">
        <v>17</v>
      </c>
      <c r="D32" s="4"/>
      <c r="E32" s="10">
        <v>0</v>
      </c>
      <c r="F32" s="39">
        <v>3</v>
      </c>
      <c r="G32" s="41" t="s">
        <v>66</v>
      </c>
      <c r="H32" s="15"/>
      <c r="I32" s="4" t="s">
        <v>59</v>
      </c>
      <c r="J32" s="5" t="s">
        <v>107</v>
      </c>
      <c r="K32" s="6"/>
      <c r="L32" s="1">
        <v>1016</v>
      </c>
      <c r="M32" s="7"/>
      <c r="N32" s="8"/>
      <c r="O32" s="8">
        <v>9</v>
      </c>
      <c r="P32" s="9">
        <v>4</v>
      </c>
      <c r="Q32" s="8"/>
      <c r="R32" s="8">
        <v>18</v>
      </c>
      <c r="S32" s="25"/>
    </row>
    <row r="33" spans="1:19" ht="42" customHeight="1">
      <c r="A33" s="4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49" t="s">
        <v>22</v>
      </c>
      <c r="B100" s="49"/>
      <c r="C100" s="49"/>
      <c r="D100" s="16">
        <f>AVERAGE(B3:B33,C3:C33)</f>
        <v>11.433333333333334</v>
      </c>
      <c r="E100" s="49" t="s">
        <v>31</v>
      </c>
      <c r="F100" s="49"/>
      <c r="G100" s="49"/>
      <c r="H100" s="49"/>
      <c r="I100" s="17">
        <f>SUM(E3:E33)</f>
        <v>55.20000000000001</v>
      </c>
      <c r="J100" s="49" t="s">
        <v>38</v>
      </c>
      <c r="K100" s="49"/>
      <c r="L100" s="18">
        <f>SUM(O3:O33)</f>
        <v>109.5</v>
      </c>
    </row>
    <row r="101" spans="1:12" ht="30" customHeight="1">
      <c r="A101" s="49" t="s">
        <v>27</v>
      </c>
      <c r="B101" s="49"/>
      <c r="C101" s="49"/>
      <c r="D101" s="16">
        <f>AVERAGE(B3:B33)</f>
        <v>7.266666666666667</v>
      </c>
      <c r="E101" s="49" t="s">
        <v>32</v>
      </c>
      <c r="F101" s="49"/>
      <c r="G101" s="49"/>
      <c r="H101" s="49"/>
      <c r="I101" s="17">
        <f>AVERAGE(E3:E33)</f>
        <v>1.8400000000000003</v>
      </c>
      <c r="J101" s="49" t="s">
        <v>39</v>
      </c>
      <c r="K101" s="49"/>
      <c r="L101" s="18">
        <f>COUNTIF(R3:R33,"&lt;31")</f>
        <v>4</v>
      </c>
    </row>
    <row r="102" spans="1:12" ht="30" customHeight="1">
      <c r="A102" s="49" t="s">
        <v>28</v>
      </c>
      <c r="B102" s="49"/>
      <c r="C102" s="49"/>
      <c r="D102" s="16">
        <f>AVERAGE(C3:C33)</f>
        <v>15.6</v>
      </c>
      <c r="E102" s="49" t="s">
        <v>33</v>
      </c>
      <c r="F102" s="49"/>
      <c r="G102" s="49"/>
      <c r="H102" s="49"/>
      <c r="I102" s="17">
        <f>MAX(E3:E33)</f>
        <v>17.5</v>
      </c>
      <c r="J102" s="49" t="s">
        <v>41</v>
      </c>
      <c r="K102" s="49"/>
      <c r="L102" s="18">
        <f>COUNTIF(C3:C33,"&gt;19")</f>
        <v>1</v>
      </c>
    </row>
    <row r="103" spans="1:12" ht="30" customHeight="1">
      <c r="A103" s="49" t="s">
        <v>23</v>
      </c>
      <c r="B103" s="49"/>
      <c r="C103" s="49"/>
      <c r="D103" s="18">
        <f>MAX(B3:B33,C3:C33)</f>
        <v>21</v>
      </c>
      <c r="E103" s="49" t="s">
        <v>34</v>
      </c>
      <c r="F103" s="49"/>
      <c r="G103" s="49"/>
      <c r="H103" s="49"/>
      <c r="I103" s="18">
        <f>COUNTA(S3:S33)</f>
        <v>15</v>
      </c>
      <c r="J103" s="49" t="s">
        <v>37</v>
      </c>
      <c r="K103" s="49"/>
      <c r="L103" s="18">
        <f>COUNTA(N3:N33)</f>
        <v>0</v>
      </c>
    </row>
    <row r="104" spans="1:12" ht="30" customHeight="1">
      <c r="A104" s="49" t="s">
        <v>24</v>
      </c>
      <c r="B104" s="49"/>
      <c r="C104" s="49"/>
      <c r="D104" s="18">
        <f>MIN(B3:B33,C3:C33)</f>
        <v>2</v>
      </c>
      <c r="E104" s="49" t="s">
        <v>35</v>
      </c>
      <c r="F104" s="49"/>
      <c r="G104" s="49"/>
      <c r="H104" s="49"/>
      <c r="I104" s="18">
        <f>COUNTIF(S3:S33,"R")</f>
        <v>15</v>
      </c>
      <c r="J104" s="49" t="s">
        <v>47</v>
      </c>
      <c r="K104" s="49"/>
      <c r="L104" s="43">
        <f>AVERAGE(F3:F33)</f>
        <v>2.7</v>
      </c>
    </row>
    <row r="105" spans="1:12" ht="30" customHeight="1">
      <c r="A105" s="49" t="s">
        <v>26</v>
      </c>
      <c r="B105" s="49"/>
      <c r="C105" s="49"/>
      <c r="D105" s="18">
        <f>MAX(B3:B33)</f>
        <v>12</v>
      </c>
      <c r="E105" s="49" t="s">
        <v>36</v>
      </c>
      <c r="F105" s="49"/>
      <c r="G105" s="49"/>
      <c r="H105" s="49"/>
      <c r="I105" s="18">
        <f>COUNTIF(S3:S33,"S")</f>
        <v>0</v>
      </c>
      <c r="J105" s="49" t="s">
        <v>48</v>
      </c>
      <c r="K105" s="49"/>
      <c r="L105" s="43">
        <f>AVERAGE(H3:H33)</f>
        <v>22.925925925925927</v>
      </c>
    </row>
    <row r="106" spans="1:12" ht="30" customHeight="1">
      <c r="A106" s="49" t="s">
        <v>25</v>
      </c>
      <c r="B106" s="49"/>
      <c r="C106" s="49"/>
      <c r="D106" s="18">
        <f>MIN(C3:C33)</f>
        <v>11</v>
      </c>
      <c r="E106" s="49" t="s">
        <v>52</v>
      </c>
      <c r="F106" s="49"/>
      <c r="G106" s="49"/>
      <c r="H106" s="49"/>
      <c r="I106" s="18">
        <f>COUNTIF(F3:F33,"&gt;5")</f>
        <v>0</v>
      </c>
      <c r="J106" s="49" t="s">
        <v>49</v>
      </c>
      <c r="K106" s="49"/>
      <c r="L106" s="19"/>
    </row>
    <row r="107" spans="1:12" ht="30" customHeight="1">
      <c r="A107" s="49" t="s">
        <v>29</v>
      </c>
      <c r="B107" s="49"/>
      <c r="C107" s="49"/>
      <c r="D107" s="18">
        <f>COUNTIF(B3:B33,"&lt;1")</f>
        <v>0</v>
      </c>
      <c r="E107" s="49" t="s">
        <v>43</v>
      </c>
      <c r="F107" s="49"/>
      <c r="G107" s="49"/>
      <c r="H107" s="49"/>
      <c r="I107" s="17">
        <f>MAX(H3:H33)</f>
        <v>49</v>
      </c>
      <c r="J107" s="49" t="s">
        <v>50</v>
      </c>
      <c r="K107" s="49"/>
      <c r="L107" s="19"/>
    </row>
    <row r="108" spans="1:12" ht="30" customHeight="1">
      <c r="A108" s="49" t="s">
        <v>30</v>
      </c>
      <c r="B108" s="49"/>
      <c r="C108" s="49"/>
      <c r="D108" s="18">
        <f>COUNTIF(C3:C33,"&lt;1")</f>
        <v>0</v>
      </c>
      <c r="E108" s="49" t="s">
        <v>44</v>
      </c>
      <c r="F108" s="49"/>
      <c r="G108" s="49"/>
      <c r="H108" s="49"/>
      <c r="I108" s="18">
        <f>MAX(L3:L33)</f>
        <v>1025</v>
      </c>
      <c r="J108" s="49" t="s">
        <v>51</v>
      </c>
      <c r="K108" s="49"/>
      <c r="L108" s="19"/>
    </row>
    <row r="109" spans="1:12" ht="30" customHeight="1">
      <c r="A109" s="49" t="s">
        <v>40</v>
      </c>
      <c r="B109" s="49"/>
      <c r="C109" s="49"/>
      <c r="D109" s="18">
        <f>MIN(P3:P33)</f>
        <v>1</v>
      </c>
      <c r="E109" s="49" t="s">
        <v>45</v>
      </c>
      <c r="F109" s="49"/>
      <c r="G109" s="49"/>
      <c r="H109" s="49"/>
      <c r="I109" s="18">
        <f>MIN(L3:L33)</f>
        <v>999</v>
      </c>
      <c r="J109" s="49"/>
      <c r="K109" s="49"/>
      <c r="L109" s="19"/>
    </row>
  </sheetData>
  <sheetProtection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6:C106"/>
    <mergeCell ref="A107:C107"/>
    <mergeCell ref="A108:C108"/>
    <mergeCell ref="A101:C101"/>
    <mergeCell ref="A102:C102"/>
    <mergeCell ref="A103:C103"/>
    <mergeCell ref="A104:C104"/>
    <mergeCell ref="O1:O2"/>
    <mergeCell ref="D1:E1"/>
    <mergeCell ref="A100:C100"/>
    <mergeCell ref="J100:K100"/>
    <mergeCell ref="F1:H1"/>
    <mergeCell ref="N1:N2"/>
    <mergeCell ref="R1:R2"/>
    <mergeCell ref="A105:C105"/>
    <mergeCell ref="S1:S2"/>
    <mergeCell ref="Q1:Q2"/>
    <mergeCell ref="B1:C1"/>
    <mergeCell ref="I1:J1"/>
    <mergeCell ref="P1:P2"/>
    <mergeCell ref="L1:L2"/>
    <mergeCell ref="K1:K2"/>
    <mergeCell ref="M1:M2"/>
  </mergeCells>
  <conditionalFormatting sqref="B3:C33">
    <cfRule type="cellIs" priority="1" dxfId="2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0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sn</cp:lastModifiedBy>
  <cp:lastPrinted>2018-01-01T12:27:12Z</cp:lastPrinted>
  <dcterms:created xsi:type="dcterms:W3CDTF">2000-12-13T16:36:36Z</dcterms:created>
  <dcterms:modified xsi:type="dcterms:W3CDTF">2018-01-01T12:47:28Z</dcterms:modified>
  <cp:category/>
  <cp:version/>
  <cp:contentType/>
  <cp:contentStatus/>
</cp:coreProperties>
</file>