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65" windowHeight="5535" tabRatio="838" activeTab="11"/>
  </bookViews>
  <sheets>
    <sheet name="JAN-2012" sheetId="1" r:id="rId1"/>
    <sheet name="FEB-2012" sheetId="2" r:id="rId2"/>
    <sheet name="MAR-2012" sheetId="3" r:id="rId3"/>
    <sheet name="APR-2012" sheetId="4" r:id="rId4"/>
    <sheet name="MAI-2012" sheetId="5" r:id="rId5"/>
    <sheet name="JUN-2012" sheetId="6" r:id="rId6"/>
    <sheet name="JUL-2012" sheetId="7" r:id="rId7"/>
    <sheet name="AUG-2012" sheetId="8" r:id="rId8"/>
    <sheet name="SEP-2012" sheetId="9" r:id="rId9"/>
    <sheet name="OCT-2012" sheetId="10" r:id="rId10"/>
    <sheet name="NOV-2012" sheetId="11" r:id="rId11"/>
    <sheet name="DEC-2012" sheetId="12" r:id="rId12"/>
  </sheets>
  <definedNames/>
  <calcPr fullCalcOnLoad="1"/>
</workbook>
</file>

<file path=xl/sharedStrings.xml><?xml version="1.0" encoding="utf-8"?>
<sst xmlns="http://schemas.openxmlformats.org/spreadsheetml/2006/main" count="2459" uniqueCount="550">
  <si>
    <t>DATUM</t>
  </si>
  <si>
    <t>BEWÖLKUNG</t>
  </si>
  <si>
    <t>WETTEREREIGNISSE / NATURKALENDER</t>
  </si>
  <si>
    <t>MIN °C</t>
  </si>
  <si>
    <t>MAX °C</t>
  </si>
  <si>
    <t>ART</t>
  </si>
  <si>
    <t>NACHT</t>
  </si>
  <si>
    <t>TAG</t>
  </si>
  <si>
    <t>SYMBOL</t>
  </si>
  <si>
    <t>JAN</t>
  </si>
  <si>
    <t>LUFTDRUCK        hPa</t>
  </si>
  <si>
    <t>B</t>
  </si>
  <si>
    <t>KM /H</t>
  </si>
  <si>
    <t>RICHT.</t>
  </si>
  <si>
    <t>FEUCHTE           %</t>
  </si>
  <si>
    <t>WIND / B-RICHT.-MAX</t>
  </si>
  <si>
    <t>TEMP °C</t>
  </si>
  <si>
    <t xml:space="preserve">NIEDERSCHLAG </t>
  </si>
  <si>
    <t>MM</t>
  </si>
  <si>
    <t>GEWITTER TAGE</t>
  </si>
  <si>
    <t>SONNEN STUNDEN</t>
  </si>
  <si>
    <t>BODEN        TEMP °C</t>
  </si>
  <si>
    <t>DURCHSCHNITT - T°C</t>
  </si>
  <si>
    <t>MAX-TEMPERATUR °C</t>
  </si>
  <si>
    <t>MIN-TEMPERATUR °C</t>
  </si>
  <si>
    <t>MIN-TAG TEMP °C</t>
  </si>
  <si>
    <t>MAX-NACHT TEMP °C</t>
  </si>
  <si>
    <t>D-NACHT TEMP °C</t>
  </si>
  <si>
    <t>D-TAG TEMP °C</t>
  </si>
  <si>
    <t>NACHTFRÖSTE</t>
  </si>
  <si>
    <t>EISTAGE</t>
  </si>
  <si>
    <t>NIEDERSCHLAGMENGE - MM</t>
  </si>
  <si>
    <t>NL-DURCHSCHNITT / TAG</t>
  </si>
  <si>
    <t>MAX-NIEDERSCHLAG / TAG</t>
  </si>
  <si>
    <t>NIEDERSCHLAGSTAGE</t>
  </si>
  <si>
    <t>REGENTAGE</t>
  </si>
  <si>
    <t>TAGE MIT SCHNEEFALL</t>
  </si>
  <si>
    <t>GEWITTERTAGE</t>
  </si>
  <si>
    <t>SONNENSTUNDEN</t>
  </si>
  <si>
    <t>SONNENTAGE</t>
  </si>
  <si>
    <t>MIN-BODEN T°C</t>
  </si>
  <si>
    <t>TAGE T°C =&gt;20°C</t>
  </si>
  <si>
    <t xml:space="preserve"> BEDECKUNG %</t>
  </si>
  <si>
    <t>MAX-WINDGESCHW. KM / H</t>
  </si>
  <si>
    <t>LUFTDRUCK - MAX  H / PA</t>
  </si>
  <si>
    <t>LUFTDRUCK - MIN  H / PA</t>
  </si>
  <si>
    <t>NIEDERS. TAGE</t>
  </si>
  <si>
    <t>WIND-DURCHSCHN.</t>
  </si>
  <si>
    <t>WIND-MAX-DURCHS.</t>
  </si>
  <si>
    <t>TAGE MIT SCHNEED.</t>
  </si>
  <si>
    <t>REGENMENGE</t>
  </si>
  <si>
    <t>SCHNEEMENGE</t>
  </si>
  <si>
    <t>STURMTAGE  BEAUFORT=&gt;6</t>
  </si>
  <si>
    <t>MAR</t>
  </si>
  <si>
    <t>FEB</t>
  </si>
  <si>
    <t>APR</t>
  </si>
  <si>
    <t>MAI</t>
  </si>
  <si>
    <t>Sprühregen+ Regenschauer</t>
  </si>
  <si>
    <t>SW</t>
  </si>
  <si>
    <t>bedeckt</t>
  </si>
  <si>
    <t>grau-nasser Neujahrstag und der Schnee taut weg, abends ganz mild</t>
  </si>
  <si>
    <t>R</t>
  </si>
  <si>
    <t>nachmittags Regen</t>
  </si>
  <si>
    <t>sehr mild und regnerisch</t>
  </si>
  <si>
    <t>wolkig</t>
  </si>
  <si>
    <t>aufklarend mit früh Bodenfrost und Glätte, tags Sturm und zunehmend warm</t>
  </si>
  <si>
    <t>stark bewölkt</t>
  </si>
  <si>
    <t>Sturm der morgens nachlässt und abends wieder zunimmt / Schaden am Schuppendach wiedermal nach Kyrill / Sturm Ulli der stärkste Nacht Kyrill</t>
  </si>
  <si>
    <t>Schnee+Regen</t>
  </si>
  <si>
    <t>SW-NW</t>
  </si>
  <si>
    <t>Sturmtief "Andrea" brachte Orkanstärke und wechselhaftes Wetter nach    Sachsen mit einen schwachen Wintergewitter abends</t>
  </si>
  <si>
    <t>X</t>
  </si>
  <si>
    <t>S</t>
  </si>
  <si>
    <t>etwas Schnee    nachts (2cm)</t>
  </si>
  <si>
    <t>NW</t>
  </si>
  <si>
    <t>etwas winterlich, windig, Schneehöhe 2cm</t>
  </si>
  <si>
    <t>Regen mit Schnee vermischt</t>
  </si>
  <si>
    <t>früh paar Wolkenlücken, dann dicht und ganz nasses Wetter</t>
  </si>
  <si>
    <t>Schneeregen</t>
  </si>
  <si>
    <t>W</t>
  </si>
  <si>
    <t>sehr ungemutlich und extrem nass , Schneehöhe 5cm Pampe</t>
  </si>
  <si>
    <t>wiedermal überall Matsch</t>
  </si>
  <si>
    <t>nachts stürmisch, der tags abflaut, nachmittags etwas Sonne, Schneereste</t>
  </si>
  <si>
    <t>nachmittags etwas Regen</t>
  </si>
  <si>
    <t>erst trocken, nachmittags dann dicke Wolken und etwas Regen, Schnee weg</t>
  </si>
  <si>
    <t>abends Frontregen</t>
  </si>
  <si>
    <t>wechselhaft, abends Frontdurchgang mit Kurzgewitter, Sturm und Regen</t>
  </si>
  <si>
    <t>kräftige Schneesch. (6cm)</t>
  </si>
  <si>
    <t>Rückseitenwetter mit sinkenden Temps, Schauer und Wintergewitter abends</t>
  </si>
  <si>
    <t xml:space="preserve">N </t>
  </si>
  <si>
    <t>winterlich kalt mit Sonne+tiefen Wolkenfeldern / Schneehöhe 8cm</t>
  </si>
  <si>
    <t>Dauerfrost, aber viele Wolken mit paar Sonnenlücken</t>
  </si>
  <si>
    <t>abends kommt etwas Schnee</t>
  </si>
  <si>
    <t>kalte Nacht, tags zunehmend Wolken und abends aufkommender Schneefall</t>
  </si>
  <si>
    <t>Schnee (6cm)</t>
  </si>
  <si>
    <t>Nachts Schnee, tags nasskalt / Schneedecke 14cm</t>
  </si>
  <si>
    <t>klar</t>
  </si>
  <si>
    <t>sonnig</t>
  </si>
  <si>
    <t>klarer schöner Wintertag</t>
  </si>
  <si>
    <t>erst Schnee (4cm) dann Dauerregen</t>
  </si>
  <si>
    <t>erst Schnee, dann regen ohne Ende, alles Matsch</t>
  </si>
  <si>
    <t>Schneeregen- schauer (3cm)</t>
  </si>
  <si>
    <t>nasskalt, Schmuddelwetter, Schneehöhe 10cm</t>
  </si>
  <si>
    <t>Nasschnee (9cm) + Regen</t>
  </si>
  <si>
    <t>ungemütlich und nass, erst Schnee, Schneehöhe 17cm , abends Regen</t>
  </si>
  <si>
    <t>ab Nachmittag Schneeregen</t>
  </si>
  <si>
    <t>stürmisch, erst etwas Sonne, dann Schnee+Regen / Schneehöhe 13cm</t>
  </si>
  <si>
    <t>nachts Nasschnee, tags Schauer</t>
  </si>
  <si>
    <t>nachts Schnee (8cm) tags Tauwetter und kurze Schauer</t>
  </si>
  <si>
    <t>Schneeschauer (10cm)</t>
  </si>
  <si>
    <t>etwas Schnee     (1cm)</t>
  </si>
  <si>
    <t>N</t>
  </si>
  <si>
    <t>kräftige Schneeschauer</t>
  </si>
  <si>
    <t>wenig Schnee, Sonne kommt mehr / Schneehöhe 20cm</t>
  </si>
  <si>
    <t>SO</t>
  </si>
  <si>
    <t>frostige Nacht, herrlicher Wintermorgen, tags Sonne pur</t>
  </si>
  <si>
    <t>Urlaub in Enontekiö / Finnland - Fr 27.01 bis Sa 04.02.2012</t>
  </si>
  <si>
    <t>O</t>
  </si>
  <si>
    <t>heiter</t>
  </si>
  <si>
    <t>NO</t>
  </si>
  <si>
    <t>Schneegriesel</t>
  </si>
  <si>
    <t>sonnig, eisig, kalt und Schneehöhe 18cm</t>
  </si>
  <si>
    <t>kältester Tag seit Aufzeichnungsbeginn 1999</t>
  </si>
  <si>
    <t>leichter Schnee (3cm)</t>
  </si>
  <si>
    <t>kalt, kaum Sonne, etwas Schnee</t>
  </si>
  <si>
    <t>sehr winterlich kalt mit eisigen Wind, nachmittags Sonne</t>
  </si>
  <si>
    <t>Schneefall (8cm)</t>
  </si>
  <si>
    <t>leichter Schneefall von ganz leichten Schnee / Schneehöhe 24cm</t>
  </si>
  <si>
    <t>paar Flocken noch nachts</t>
  </si>
  <si>
    <t>zunehmend sonniger</t>
  </si>
  <si>
    <t>herrlicher Wintertag nach eisiger Nacht, etwas diesig</t>
  </si>
  <si>
    <t>herrlich sonnig kalter Wintertag</t>
  </si>
  <si>
    <t>leichter Schnee (2cm)</t>
  </si>
  <si>
    <t>grau mit etwas Schnee</t>
  </si>
  <si>
    <t>nachts+früh     Schnee (17cm)</t>
  </si>
  <si>
    <t>starke Verwehungen nachts + vormittags , Sturm, Schneehöhe 34cm</t>
  </si>
  <si>
    <t>freundlich, kühler Wind der abflaut</t>
  </si>
  <si>
    <t>kalt und ruhiger Tag</t>
  </si>
  <si>
    <t>erst Schnee, dann Sprühregen (7cm)</t>
  </si>
  <si>
    <t>erst Nasschnee und dann geht’s in Regen über, Tauwetter kommt</t>
  </si>
  <si>
    <t>mild und teilweise Sonne, Tauwetter</t>
  </si>
  <si>
    <t>wechselhaft, erst Regen, dann kurze Schneeschauer, Schneehöhe 18cm</t>
  </si>
  <si>
    <t>erst Regen, dann paar Flocken</t>
  </si>
  <si>
    <t>Zwischenhoch mit Sonne und klarer Luft</t>
  </si>
  <si>
    <t>nachmittags paar Flocken</t>
  </si>
  <si>
    <t>erst kalt und Sonne, dannWolken und etwas Schnee</t>
  </si>
  <si>
    <t>nachts paar Tropfen</t>
  </si>
  <si>
    <t>erst bedeckt, dann Sonne + freundlich</t>
  </si>
  <si>
    <t>etwas Regen</t>
  </si>
  <si>
    <t>regnerisch und windig, Tauwetter, Restschnee 10cm</t>
  </si>
  <si>
    <t>nachts Regen</t>
  </si>
  <si>
    <t>erst Regen, dann windiger Sonne-Wolken Mix</t>
  </si>
  <si>
    <t>grau und leicht nass, mild</t>
  </si>
  <si>
    <t>früh starker Schneefall (9cm)</t>
  </si>
  <si>
    <t>erst Schnee, nachmittags Sonne, abends Mond, Venus, Jupiter eng am SW Himmel</t>
  </si>
  <si>
    <t>eisige klare Nacht, tags Sonne-Wolken Mix, Restschnee Flecken</t>
  </si>
  <si>
    <t>Regen+Nieseln</t>
  </si>
  <si>
    <t>nasskalt und grau, steigende Temperaturen</t>
  </si>
  <si>
    <t>Nieselregen</t>
  </si>
  <si>
    <t>bedeckt-neblig</t>
  </si>
  <si>
    <t>grau, mild und nass, Schnee fast weg</t>
  </si>
  <si>
    <t>bis Mittag Nieseln</t>
  </si>
  <si>
    <t>grau, nass, mild, nachmittags trocken, Schnee ist weg</t>
  </si>
  <si>
    <t>mild und bedeckt</t>
  </si>
  <si>
    <t>sehr freundlich, nachmittags ziehen hohe Wolken auf, frühlingshaft</t>
  </si>
  <si>
    <t>bedeckter ruhiger Tag</t>
  </si>
  <si>
    <t>Frostnacht und tags viel Sonne, zunehmend trocken, Schnee ganz weg, aber es     ist noch Eis auf den Seen, Schneeglöckchen in voller Blüte + 1.Krokusse</t>
  </si>
  <si>
    <t>erst Hochnebel, dann Sonne und harmlose Wolken</t>
  </si>
  <si>
    <t>kalte Nacht, tags Sonne+frühlingshaft / erster Tagpfauenauge unterwegs</t>
  </si>
  <si>
    <t>Schnee+ Schneeregen</t>
  </si>
  <si>
    <t>nachmittags paar Tropfen</t>
  </si>
  <si>
    <t>etwas leichter     Regen</t>
  </si>
  <si>
    <t>freundlicher Frühlingstag nach Frühhochnebel - Großer Teich jetzt eisfrei</t>
  </si>
  <si>
    <t>erst etwas Sonne, dann grau, windig</t>
  </si>
  <si>
    <t>nasser trüber Sonntag mit tiefhängenden Wolken und Wind</t>
  </si>
  <si>
    <t>zeitweise Nieseln</t>
  </si>
  <si>
    <t>grau, nass und windig</t>
  </si>
  <si>
    <t>wieder ein grauer nasser Tag</t>
  </si>
  <si>
    <t>etwas Nieseln noch</t>
  </si>
  <si>
    <t>grau + kühl</t>
  </si>
  <si>
    <t>erst noch Hochnebel, ab Mittag Sonne pur und der Frühling kommt</t>
  </si>
  <si>
    <t>frühlingshaft, fast schon vorsommerlich</t>
  </si>
  <si>
    <t>vorsommerlich, windig, aber sehr mild</t>
  </si>
  <si>
    <t>abends-nachts  Regen</t>
  </si>
  <si>
    <t>erst mild mit Sonne, dann Wolken, kühler und nachts etwas Regen</t>
  </si>
  <si>
    <t>erst Wolken, dann zunehmend Sonne und klar, viel frischer</t>
  </si>
  <si>
    <t>nach frostiger Nacht Sonne pur. Krokusse schon fast verblüht</t>
  </si>
  <si>
    <t>zunehmende Trockenheit, Krokusse fast verblüht, freundlich</t>
  </si>
  <si>
    <t>neblig</t>
  </si>
  <si>
    <t>erst Hochnebel, dann sonniger</t>
  </si>
  <si>
    <t xml:space="preserve">frühlingshaft </t>
  </si>
  <si>
    <t>vorsommerlich, erste Narzissen blühen</t>
  </si>
  <si>
    <t>Nachtfrost, früh etwas Nebel, dann Sonne pur</t>
  </si>
  <si>
    <t>sehr trocken+wolkenlos, abends Mond, Venus und Jupiter eng am Himmel</t>
  </si>
  <si>
    <t>etwas diesig, aber sehr freundlich und große Trockenheit</t>
  </si>
  <si>
    <t xml:space="preserve">sehr freundlich und warm </t>
  </si>
  <si>
    <t>zunehmend viele Wolken, windig und etwas Regen, kühler</t>
  </si>
  <si>
    <t>ab nachmittag    etwas Regen</t>
  </si>
  <si>
    <t>zeitweise Regenschauer</t>
  </si>
  <si>
    <t>windig, kühl und nass</t>
  </si>
  <si>
    <t>nasskalt mit Schnee und dünner Schneedecke, abends Auflockerungen</t>
  </si>
  <si>
    <t>Schnee+ Schneeschauer</t>
  </si>
  <si>
    <t>stürmisches Aprilwetter mit Schnee, Sturm, Sonne und Regen</t>
  </si>
  <si>
    <t>ziemlich heiter mit klarer Nordluft, abends dann mehr Wolken</t>
  </si>
  <si>
    <t>kühl und viele Wolken, Wind nimmt ab</t>
  </si>
  <si>
    <t>sehr milder und schöner Frühlingstag</t>
  </si>
  <si>
    <t>früh paar Tropfen</t>
  </si>
  <si>
    <t>wechselhaft und windig</t>
  </si>
  <si>
    <t>paar Nieseltropfen</t>
  </si>
  <si>
    <t>kalter, grauer, windiger Gründonnerstag</t>
  </si>
  <si>
    <t>grauer, sehr kühler Karfreitag</t>
  </si>
  <si>
    <t>Regen+ Schneeschauer</t>
  </si>
  <si>
    <t>nasskalt vormittags mit Schnee, nachmittags Schauerwetter mit Sonne</t>
  </si>
  <si>
    <t>paar Flocken</t>
  </si>
  <si>
    <t>nach frostiger Nacht Sonne-Wolken Mix am Ostersonntag , sehr kalt</t>
  </si>
  <si>
    <t>windig, heiter und abends kommt eine Front</t>
  </si>
  <si>
    <t>erst etwas nass, dann aufheiternd und föhnig-warm, Trockenheit</t>
  </si>
  <si>
    <t>paar Tropfen</t>
  </si>
  <si>
    <t xml:space="preserve">S </t>
  </si>
  <si>
    <t>zunehmend wolkig, neblig und regnerisch</t>
  </si>
  <si>
    <t>Regen nachts+vormittags</t>
  </si>
  <si>
    <t>erst Regen, dann freundlicher</t>
  </si>
  <si>
    <t>Wolken+etwas Sonne</t>
  </si>
  <si>
    <t>sehr frostige Nacht und tags schön sonnig</t>
  </si>
  <si>
    <t>abends Regen</t>
  </si>
  <si>
    <t>zunehmend kühler und unfreundlicher, keine Sonne</t>
  </si>
  <si>
    <t>erst dicke Wolken, dann skandinavische Luft mit Sonne-Wolken Mix</t>
  </si>
  <si>
    <t>Frostnacht und dann Sonne-Wolken Mix</t>
  </si>
  <si>
    <t>kühler Wind, freundlich aber kalt</t>
  </si>
  <si>
    <t>nachmittags Minischauer</t>
  </si>
  <si>
    <t>wechselhaft, aber milder</t>
  </si>
  <si>
    <t>kurze Schauer</t>
  </si>
  <si>
    <t>Sonne+Wolken, abends schön und Wind schläft ein</t>
  </si>
  <si>
    <t>wechselhaft mit Sonne+Schauern</t>
  </si>
  <si>
    <t>nachts ein Schauer</t>
  </si>
  <si>
    <t>frische klare Luft und Sonne-Wolken Mix</t>
  </si>
  <si>
    <t>kalte Frostnacht, tags tolle Wolken, Sonne, Schauer, Regenbogen</t>
  </si>
  <si>
    <t>erst Sonne, ab Abend Regen</t>
  </si>
  <si>
    <t>zunehmend freundlicher, windig</t>
  </si>
  <si>
    <t>zunehmend warm und sonnig</t>
  </si>
  <si>
    <t>sommerlich und warm , Natur explodiert und wird grün</t>
  </si>
  <si>
    <t>vorsommerlich warm und windig, Raps fängt an zu blühen, Beginn der  Kirschblüte</t>
  </si>
  <si>
    <t>etwas diesig mit vielen hohen Wolken, sehr warm</t>
  </si>
  <si>
    <t>sehr freundlich, paar Schleierwolken</t>
  </si>
  <si>
    <t>nachmittags Gewitterregen</t>
  </si>
  <si>
    <t>erst sonnig, am Nachmittag schwache Gewitter aus Böhmen</t>
  </si>
  <si>
    <t>sehr sommerlich mit einzelnen Cbs ohne Auslöse, erster Badetag +17°C</t>
  </si>
  <si>
    <t>2 kurze Schauer</t>
  </si>
  <si>
    <t>kühler und wolkenreich</t>
  </si>
  <si>
    <t>freundlich sonniger Tag, mittags etwas mehr Wolken</t>
  </si>
  <si>
    <t>gewittrige Schauer</t>
  </si>
  <si>
    <t>erst Sonne, dann Front aus SW mir kühlerer Luft, schwaches Gewitter nachmittag</t>
  </si>
  <si>
    <t xml:space="preserve">Regen </t>
  </si>
  <si>
    <t>trüb, neblig und sehr kalt</t>
  </si>
  <si>
    <t>nachts paar   Tropfen</t>
  </si>
  <si>
    <t>etwas wärmer und zunehmend auch paar Sonnenstrahlen</t>
  </si>
  <si>
    <t>freundlicher windiger Tag mit Sonne-WolkenMix, Raps in voller Blüte</t>
  </si>
  <si>
    <t>milder, aber mehr Wolken und windig, kaum Regen</t>
  </si>
  <si>
    <t>sommerlich, alles grün, Apfel in voller Blüte, auch der Flieder</t>
  </si>
  <si>
    <t>Sonne, schwül, nachmittags gewittrige Schauer vor der Front, abends Front mit Gewitter, schöne Himmelsstimmungen</t>
  </si>
  <si>
    <t>nachts noch etwas Regen</t>
  </si>
  <si>
    <t>kalt, tags zunehmend etwas mehr Sonne, Eisheilige sind da</t>
  </si>
  <si>
    <t>Morgens Frost, tags kaum Sonne, sehr kalt</t>
  </si>
  <si>
    <t>viel Sonne, aber kühler Wind, tags Quellwolken</t>
  </si>
  <si>
    <t>erst Sonne+Wolken, aber windig, nachmittags kommt Regenfront</t>
  </si>
  <si>
    <t>Regenschauer</t>
  </si>
  <si>
    <t>kalt und wechselhaft</t>
  </si>
  <si>
    <t>freundlicher, aber kühler Männertag, Sonne-Wolken Mix, abends klar</t>
  </si>
  <si>
    <t>wolkig-diesig</t>
  </si>
  <si>
    <t>diesig und abends sonniger, noch kühl</t>
  </si>
  <si>
    <t>sehr sonnig und schön, etwas kühler Wind</t>
  </si>
  <si>
    <t>sommerlich fast schon, abends paar Schleierwolken, sonnst strahlend blauer Himmel, aber etwas windig</t>
  </si>
  <si>
    <t>hohe Wolken aus Süden mit Wind und Föhn, Rapsblüte fast vorbei</t>
  </si>
  <si>
    <t>sommerlich warm, einzelne Quellwolken spätabends Ferngewitter</t>
  </si>
  <si>
    <t>sommerlich</t>
  </si>
  <si>
    <t>nach Hochnebel tags zunehmend sonnig mit klarer Luft</t>
  </si>
  <si>
    <t>ganz klare Nordostluft, ziemliche Trockenheit</t>
  </si>
  <si>
    <t>nach kalter Nacht mit teilweise Bodenfrost am Großen Teich sonnig, abends Wolkenaufzug</t>
  </si>
  <si>
    <t>freundlich, nachts und abends kurze Schauer, kaum Wind</t>
  </si>
  <si>
    <t>Sonne-Wolken Mix , sommerlich, abends + morgens klar</t>
  </si>
  <si>
    <t>freundlich, trocken</t>
  </si>
  <si>
    <t>freundlich, warm, aber bissl windig, Raps total verblüht</t>
  </si>
  <si>
    <t>ab Nachmittag Regenschauer</t>
  </si>
  <si>
    <t>zunehmender Wind und Bewölkung und eine Regenfront bringt das Ende der Trockenheit</t>
  </si>
  <si>
    <t>kräftige Regenschauer</t>
  </si>
  <si>
    <t>kalt, windig und der Regen ist da, abends trockener</t>
  </si>
  <si>
    <t>freundlich kalte Nordluft</t>
  </si>
  <si>
    <t>ab Nachmittag  Regen</t>
  </si>
  <si>
    <t>zunehmend regnerisch</t>
  </si>
  <si>
    <t>vormittags Nieseln</t>
  </si>
  <si>
    <t>erst nass, abends freundlicher</t>
  </si>
  <si>
    <t>vormittags Regen</t>
  </si>
  <si>
    <t>früh Kaltfront mit Regen, nachmittags Wetterberuhigung, nass</t>
  </si>
  <si>
    <t>nachmittags   Schauer</t>
  </si>
  <si>
    <r>
      <t xml:space="preserve">kalte klare Nacht mit </t>
    </r>
    <r>
      <rPr>
        <u val="single"/>
        <sz val="12"/>
        <rFont val="Times New Roman"/>
        <family val="1"/>
      </rPr>
      <t>Bodenfrost</t>
    </r>
    <r>
      <rPr>
        <sz val="12"/>
        <rFont val="Times New Roman"/>
        <family val="1"/>
      </rPr>
      <t xml:space="preserve">, früh ist dann der </t>
    </r>
    <r>
      <rPr>
        <u val="single"/>
        <sz val="12"/>
        <rFont val="Times New Roman"/>
        <family val="1"/>
      </rPr>
      <t>Venustransit</t>
    </r>
    <r>
      <rPr>
        <sz val="12"/>
        <rFont val="Times New Roman"/>
        <family val="1"/>
      </rPr>
      <t xml:space="preserve"> zu sehen.</t>
    </r>
  </si>
  <si>
    <t>schöner Sonnenaufgang, nachmittags mehr Wolken, abends wieder schön</t>
  </si>
  <si>
    <t>wechselhaft, abends wieder freundlicher</t>
  </si>
  <si>
    <t>schöner Sonnenaufgang, dann Wolken, abends sonniger</t>
  </si>
  <si>
    <t>ruhig, kaum Sonne, viele Wolken</t>
  </si>
  <si>
    <t>wechselhaft und kühl</t>
  </si>
  <si>
    <t>mittags Schauer</t>
  </si>
  <si>
    <t>Sonne mit Schauerneigung und schönen Wolkenstimmungen</t>
  </si>
  <si>
    <t>grau und kühl</t>
  </si>
  <si>
    <t>nachts Dauerregen</t>
  </si>
  <si>
    <t>nachts viel Regen, tags Besserung und abends reist es auf, kühl</t>
  </si>
  <si>
    <t>aufklarend</t>
  </si>
  <si>
    <t>kühle Nacht und der Sommer kommt, abends mehr Wolken</t>
  </si>
  <si>
    <t>nachmittags+ Nachtgewitter</t>
  </si>
  <si>
    <t>erst sommerlich und windig mit Sonne, 16.30 Gewitter und 23Uhr Gewitter</t>
  </si>
  <si>
    <t>viele Wolken, abends mehr Sonne</t>
  </si>
  <si>
    <t>mittags Mini- Gewitterschauer</t>
  </si>
  <si>
    <t>früh erste Gewittervorboten am Himmel, Mittags Minigewitter und dann Sonne    mit schönen Gewitterambossen im Osten, sehr heiß</t>
  </si>
  <si>
    <t>wechselhaft, trocken, freundlich</t>
  </si>
  <si>
    <t>starke gewittrige Schauer</t>
  </si>
  <si>
    <t>nachts 2 starke Gewitter (3.15 &amp; 5.15Uhr) , tags dicke graue Wolken</t>
  </si>
  <si>
    <t>nachts Gewitter MCS Regen</t>
  </si>
  <si>
    <t>nachts MCS mit eingelagerten Gewittern, tags Nebel, bedeckt und grau</t>
  </si>
  <si>
    <t>zunehmend schöner und sommerlicher</t>
  </si>
  <si>
    <t>freundlich, sommerlich</t>
  </si>
  <si>
    <t>zunehmender Wind, ab Nachmittag Wolken und grau</t>
  </si>
  <si>
    <t>windig, kühl und wechselhaft, abends kräftiger Schauer</t>
  </si>
  <si>
    <t>kalt und windig, aber trocken, abends schöner</t>
  </si>
  <si>
    <t>erst Sonne, nachmittags mehr Wolken und etwas Regen</t>
  </si>
  <si>
    <t>nachmittags+abends    Schauer</t>
  </si>
  <si>
    <t>zunehmend sonniger und wärmer, es wird sommerlich</t>
  </si>
  <si>
    <t>heißer Sommertag, geringe Quellungen, abends Glühwürmchen im Garten</t>
  </si>
  <si>
    <t>Gewitterschauer</t>
  </si>
  <si>
    <t>gewittrig heißer schwüler Tag</t>
  </si>
  <si>
    <t>Gewitterregen</t>
  </si>
  <si>
    <t>nachts MCS über Sachsen mit hoher Blitzrate und etwas Hagel, tags wiederholt Schauer und Minigewitter, kaum Sonne</t>
  </si>
  <si>
    <t>erst etwas Sonne, nachmittags ist der Himmel dicht, ab 20 Uhr starkes Blitzgewitter an Luftmassengrenze von Bayern nach Polen ziehend nordost</t>
  </si>
  <si>
    <t>Gewitterregen abends</t>
  </si>
  <si>
    <t>nachts noch Gewitterregen</t>
  </si>
  <si>
    <t>früh gegen 2 noch Ferngewitter, tags grau und diesig</t>
  </si>
  <si>
    <t>erst neblig, nachmittags dann mehr Sonne, es wird wärmer</t>
  </si>
  <si>
    <t>Gewitterregen nachmittags</t>
  </si>
  <si>
    <t>schwül, feucht, neblig, dann Sonne und nachmittags Gewitter</t>
  </si>
  <si>
    <t>erst Wolken und dann Sonne und gegen Nachmittag überall Gewitter</t>
  </si>
  <si>
    <t xml:space="preserve">Regen nachmittags </t>
  </si>
  <si>
    <t>wechselhaft, abends schöner</t>
  </si>
  <si>
    <t>Sonne-Wolken Mix, sommerlich</t>
  </si>
  <si>
    <t>Sonne, dann absterbende Gewitterfront, dann Sonne und CB´s</t>
  </si>
  <si>
    <t>Urlaub Finnland Seengebiet 10.7.12 bis 22.07.12</t>
  </si>
  <si>
    <t>extrem viel Regen</t>
  </si>
  <si>
    <t>Minischauer</t>
  </si>
  <si>
    <t>sternenklar</t>
  </si>
  <si>
    <t>nach sehr frischer Nacht, tags blauer Himmel und Sonne</t>
  </si>
  <si>
    <t>Traumsommerwetter mit fast keiner Wolke, Getreideernte im vollen Gange</t>
  </si>
  <si>
    <t>heiß, kaum Wind, diesige Wolken aus Tschechen ziehen rein</t>
  </si>
  <si>
    <t>heiß, schwül und paar CBs am Himmel</t>
  </si>
  <si>
    <t>heißer Tag, Wassertemp +23°C / Ferngewitter über Annaberg</t>
  </si>
  <si>
    <t>wechselhaft, schwül mit gewittrigen Schauern</t>
  </si>
  <si>
    <t>schwache gewittrige Regenfront</t>
  </si>
  <si>
    <t>wechselhaft mit Front am Mittag, kaum Blitze</t>
  </si>
  <si>
    <t>wechselhaft, aber viel Sonne trotzdem, Ernte im vollen Gang, kaum Regen</t>
  </si>
  <si>
    <t>kurzer Schauer</t>
  </si>
  <si>
    <t>wechselhaft, Morgenrot</t>
  </si>
  <si>
    <t>trockenes sonniges (Ernte)Wetter</t>
  </si>
  <si>
    <t>schwülheiß, und nachmittags viele schwache Gewitter</t>
  </si>
  <si>
    <t>Sonne und Wolken und Ferngewitter, abends sehr sonnig</t>
  </si>
  <si>
    <t>gewittriger Schauer nachmittags</t>
  </si>
  <si>
    <t>sommerlich, mittags bilden sich schwache Gewitter mit kräftigen Schauern</t>
  </si>
  <si>
    <t>gigantisch schönes Morgenrot, tags wieder konvektive Entwicklungen, kaum Regen, Ernte in vollen Gang, Raps abgeerntet</t>
  </si>
  <si>
    <t>wechselhaft, viele Wolken, kühler</t>
  </si>
  <si>
    <t>früh klar, dann mehr Wolken, windig</t>
  </si>
  <si>
    <t>nachts Schauer</t>
  </si>
  <si>
    <t>Wolken, Sonne und paar Tropfen</t>
  </si>
  <si>
    <t>kühl, viele Wolken, ruhig</t>
  </si>
  <si>
    <t>kühle wolkenreiche Nordluft</t>
  </si>
  <si>
    <t>früh noch Schauer</t>
  </si>
  <si>
    <t>früh regnerisch, dann mehr Sonne, abends aufklarend, die ersten     Sternschnuppen sind auch schon 22Uhr zu sehen</t>
  </si>
  <si>
    <t>klar-neblig</t>
  </si>
  <si>
    <t>sehr kalte Nacht, nachts Perseiden Sternschnuppen zu sehen, tags Sonne und paar Wolken, kühler klarer NO-Wind</t>
  </si>
  <si>
    <t>sehr kalte Nacht mit paar Sternschnuppen noch, tags trockene Luft und heiter,    nur mittags paar Wölkchen, Wasser +19°C</t>
  </si>
  <si>
    <t>traumhafter Sommertag</t>
  </si>
  <si>
    <t>sehr trockene Luft, kalte Nacht - sonniger Tag mit blauen Himmel</t>
  </si>
  <si>
    <t>Regen nachmittags</t>
  </si>
  <si>
    <t>erst noch Sonne, dann Front mit Wolken, Regen, Nebel</t>
  </si>
  <si>
    <t>zunehmend sonnig und warm</t>
  </si>
  <si>
    <t>sommerlich heiß, paar Schleierwolken, kaum Wind</t>
  </si>
  <si>
    <t>heißeste Tag des Jahres und blauer Himmel</t>
  </si>
  <si>
    <t>abends Gewittertropfen</t>
  </si>
  <si>
    <t>Tropennacht, der heißeste Tag seit 13Jahren und abends schwache Gewitter</t>
  </si>
  <si>
    <t>sehr schwül und heiß, abends Ferngewitter (Chemnitz-Oberschöna-Freiberg)</t>
  </si>
  <si>
    <t>früh 6Uhr starkes Frontgewitter, tags wechselhaft und kühler</t>
  </si>
  <si>
    <t>sonniger Spätsommertag, paar Cirren am Himmel, Getreideernte beendet</t>
  </si>
  <si>
    <t>früh Gewitterregen   + Schauer</t>
  </si>
  <si>
    <t>früh Gewitter, tags wechselhaft mit wenig Sonne, windiger</t>
  </si>
  <si>
    <t>schöner Sonne-Wolken Mix, sommerlich warm, abends Ferngewitter über CZ 90km entfernt, Felder (außer Mais) abgeerntet</t>
  </si>
  <si>
    <t>windiger Sonne-Wolken Mix mit Schauern, vorherbstlich</t>
  </si>
  <si>
    <t>früh etwas Regen</t>
  </si>
  <si>
    <t>erst regnerisch dann sonniger und abflauender Wind</t>
  </si>
  <si>
    <t>kühle klare Nacht, tags mild mit absterbender Front und hohen Wolken, leicht föhnig, Getreidefelder komplett abgeerntet</t>
  </si>
  <si>
    <t>sommerlicher Sonne-Wolken Mix</t>
  </si>
  <si>
    <t>früh noch Sonne, dann Schauer und schwache Gewitter, abends Dauerregen</t>
  </si>
  <si>
    <t>Regen bis Nachmittag</t>
  </si>
  <si>
    <t>regnerisch und kühl, abends trocken</t>
  </si>
  <si>
    <t>etwas Regen ,    Nebel</t>
  </si>
  <si>
    <t>erst Nebel und nasskalt, abends etwas besser und aufklarend</t>
  </si>
  <si>
    <t>früh Sonne, tags bedeckt und kühl</t>
  </si>
  <si>
    <t>Urlaub Nordland Tromsö-Muonio-Kilpisjärvi 03.09.12 bis 09.09.12</t>
  </si>
  <si>
    <t>leichter Regen</t>
  </si>
  <si>
    <t>herrlicher Sommertag, nachmittags übern Erzikamm Ferngewitter</t>
  </si>
  <si>
    <t>spätsommerlich gewittrig ab Mittag, abends kräftiger Gewitterguß</t>
  </si>
  <si>
    <t>Regen + Nieseln</t>
  </si>
  <si>
    <t>viel kühler, regnerisch und grau</t>
  </si>
  <si>
    <t>erst noch etwas Nieseln</t>
  </si>
  <si>
    <t>erst regnerisch, abends klart es auf, sehr kühl</t>
  </si>
  <si>
    <t>windig klare Luft, paar hohe Wolkenfelder unterwegs</t>
  </si>
  <si>
    <t>ruhiger kühler bedeckter Tag, kaum Sonne</t>
  </si>
  <si>
    <t>mild mit paar Wolkenfeldern, Wasser +16,5°C</t>
  </si>
  <si>
    <t>herrlich klarer Himmel, schöner Spätsommertag</t>
  </si>
  <si>
    <t>nochmal spätsommerlich, Badesaison beendet bei +16°C Wasser</t>
  </si>
  <si>
    <t>nachts Regen,       tags Schauer</t>
  </si>
  <si>
    <t>erst aufkommender Regen, dann Schauerbewölkung mit etwas Sonne, deutlich kühler</t>
  </si>
  <si>
    <t>kalte Nacht, tags Sonne+Wolken</t>
  </si>
  <si>
    <t>klare kalte Nacht mit dem ersten Bodenfrost, Morgenrot, tags diesiger Himmel</t>
  </si>
  <si>
    <t>früh Regen, nachmittags Schauer</t>
  </si>
  <si>
    <t>kühl, herbstlich, nachmittags etwas Sonne</t>
  </si>
  <si>
    <t>kalte Nacht, Wechesel von Sonne+Wolken, kühl</t>
  </si>
  <si>
    <t>schöner Morgen, tags leicht föhnig und windig</t>
  </si>
  <si>
    <t>mild, windig, hohe Wolken</t>
  </si>
  <si>
    <t>gleiches Spiel wie die Tage zuvor…milde föhnige Südluft mit vielen hohen  Wolken, Astern in voller Blüte</t>
  </si>
  <si>
    <t>früh+abends Regen</t>
  </si>
  <si>
    <t>früh Regengebiet , dann windiger Sonne-Wolken Mix mit klarer Luft, abends Regenschauer, der im Vogtland Gewitter brachte</t>
  </si>
  <si>
    <t>zunehmend freundlicher</t>
  </si>
  <si>
    <t>kühle klare Nacht, tags Sonne und paar Wolken</t>
  </si>
  <si>
    <t>herrlich sonniger Herbsttag, Ahorns sind sehr bunt</t>
  </si>
  <si>
    <t>ruhiger Oktoberstart mit vielen Wolken , trocken, abends Auflockerung</t>
  </si>
  <si>
    <t>freundlicher Herbsttag</t>
  </si>
  <si>
    <t>freundlicher Sonne+Wolken Mix mit aufkommenden Wind, es wird bunter</t>
  </si>
  <si>
    <t>ein Tief bringt den Herbst mit Regen und Sturm zum ersten Mal</t>
  </si>
  <si>
    <t>abends                  paar Tropfen</t>
  </si>
  <si>
    <t xml:space="preserve">warme Luft kommt abends rein und Höchsttemp 22Uhr </t>
  </si>
  <si>
    <t>abends Kaltfrontregen</t>
  </si>
  <si>
    <t>nach milder windiger Nacht vormittags noch Sonne, nachmittags stürmisch und Kaltfrontdurchgang mit Regen, Abkühlung</t>
  </si>
  <si>
    <t>früh noch Regen</t>
  </si>
  <si>
    <t>kühles Rückseitenwetter setzt sich durch, der Herbst hat uns jetzt</t>
  </si>
  <si>
    <t>kühl, abends freundlicher</t>
  </si>
  <si>
    <t>kühl und bedeckt, sehr herbstlich</t>
  </si>
  <si>
    <t>herbstlich, alles wird bunter, Sonne und Hochnebelschwaden/Wolken</t>
  </si>
  <si>
    <t>erst Sonne nach frostiger Nacht, dann Front mit Regen</t>
  </si>
  <si>
    <t>Sonne-Wolken Mix</t>
  </si>
  <si>
    <t>sonnig + freundlich</t>
  </si>
  <si>
    <t>wechselhaft aber trocken</t>
  </si>
  <si>
    <t>paar Tropfen     mittags</t>
  </si>
  <si>
    <t>kalt und grau</t>
  </si>
  <si>
    <t>zunehmend sonnig bei schönster Laubfärbung</t>
  </si>
  <si>
    <t>zunehmend föhnig mit absterbender Front</t>
  </si>
  <si>
    <t>Goldener Oktober, nachmittags starker Südwind</t>
  </si>
  <si>
    <t>traumhafter klarer bunter warmer Herbsttag</t>
  </si>
  <si>
    <t>herrlich Golden</t>
  </si>
  <si>
    <t>Höhepunkt der Laubfärbung bei Traumsommerwetter</t>
  </si>
  <si>
    <t>Hochnebel</t>
  </si>
  <si>
    <t>erst klar mit Bodennebel, dann kommt der Hochnebel, wenig Sonne</t>
  </si>
  <si>
    <t>etwas Niesel</t>
  </si>
  <si>
    <t>viel Nebel, mittags kurz die Sonne</t>
  </si>
  <si>
    <t>grau, neblig</t>
  </si>
  <si>
    <t>grau und leicht nass</t>
  </si>
  <si>
    <t>Schneefall (18cm)</t>
  </si>
  <si>
    <t>Wintereinbruch mit Dauerfrost und viel Schnee, Verkehrschaos und auch Verwehungen</t>
  </si>
  <si>
    <t>Wetterumstellung, Wind dreht auf N und es wird kälter</t>
  </si>
  <si>
    <t>Nebel+Sonne, sehr kalt und winterlich / Schneehöhe 15cm</t>
  </si>
  <si>
    <t>Nebel</t>
  </si>
  <si>
    <t>Nebel-sonnig</t>
  </si>
  <si>
    <t>erst Nebel mit Reif, dann Sonne pur, winterlich und kalt, kaum Tauen</t>
  </si>
  <si>
    <t>erst Schnee, dann Regen</t>
  </si>
  <si>
    <t>Schmuddelwetter, Restschnee 8cm</t>
  </si>
  <si>
    <t>erst wolkig, dann Sonne, abends diesig, noch Restschnee da</t>
  </si>
  <si>
    <t>abends Schauer</t>
  </si>
  <si>
    <t>regnerisch und windig, Schnee taut weg, grau</t>
  </si>
  <si>
    <t>Sonne-Wolken Mix bei windigen Wetter, Schnee weg</t>
  </si>
  <si>
    <t>regnerisch, mild mit ganz wenig Sonne, Novemberwetter</t>
  </si>
  <si>
    <t>grau, windig, nass</t>
  </si>
  <si>
    <t>wechselhaft und etwas Regen und Sonne</t>
  </si>
  <si>
    <t>mittags Regenschauer</t>
  </si>
  <si>
    <t>kühler, Wolken, abends aufklarend</t>
  </si>
  <si>
    <t>novemberlich, mild und trocken</t>
  </si>
  <si>
    <t>nachts kurzer Schauer</t>
  </si>
  <si>
    <t>wechselhaft, ruhig, abends aufklarend</t>
  </si>
  <si>
    <t>erst etwas Sonne, dann windig und regnerisch</t>
  </si>
  <si>
    <t>aufkommender Regen mit Grau</t>
  </si>
  <si>
    <t>grau, wenig Sonne, kaum Wind</t>
  </si>
  <si>
    <t>erst Nebel, dann Sonne</t>
  </si>
  <si>
    <t>herrlicher Spätherbsttag, früh leicht diesig mit Reif</t>
  </si>
  <si>
    <t>frostig, sonnig und sehr freundlich, abends kommt Hochnebel</t>
  </si>
  <si>
    <t>erst Hochnebel, dann Sonne, kühl</t>
  </si>
  <si>
    <t>herrlich sonniger Novembertag</t>
  </si>
  <si>
    <t>grauer Sonntag mit Hochnebel</t>
  </si>
  <si>
    <t>abends paar    Tropfen</t>
  </si>
  <si>
    <t>erst dicker Nebel, dann Sonne ab Mittag und mild</t>
  </si>
  <si>
    <t>trüber Tag mit Hochnebel</t>
  </si>
  <si>
    <t>viele Hochnebelschwaden mit Wind aus Böhmen, Novembergau</t>
  </si>
  <si>
    <t>ruhiger Spätherbsttag</t>
  </si>
  <si>
    <t>erst viel Sonne und schön, nachmittags mehr Wolken, windig und mild</t>
  </si>
  <si>
    <t>nachmittags freundlicher, trocken und mild</t>
  </si>
  <si>
    <t>erst etwas Sonne, dann Wolken und windiger, sehr mild</t>
  </si>
  <si>
    <t>aufkommender Wind mit vielen Wolken, noch mild</t>
  </si>
  <si>
    <t>ruhiger bedeckter grauer Novembertag</t>
  </si>
  <si>
    <t>grau, nass</t>
  </si>
  <si>
    <t>Tief sorgt für Wintereinbruch. Bis 4Uhr Regen, dann Schnee (Nasschnee)</t>
  </si>
  <si>
    <t xml:space="preserve">leichter Dauerschneefall </t>
  </si>
  <si>
    <t>Schneefall ab 4Uhr (31cm)</t>
  </si>
  <si>
    <t>viel Schnee mit Schneehöhe 36cm / Schneebruch im grossen Ausmaß</t>
  </si>
  <si>
    <t>aufklarend, tags sonnig, winterlich, hell mit verschneiter Landschaft</t>
  </si>
  <si>
    <t>kalte Nacht und die erste Tageshälfte sonniger winterlicher 1.Advent.   Nachmittags dann Wolkendecke</t>
  </si>
  <si>
    <t>nachts Schnee  (3cm)</t>
  </si>
  <si>
    <t>erst etwas Schnee, dann etwas Sonne, winterlich</t>
  </si>
  <si>
    <t>etwas Schnee  (2cm)</t>
  </si>
  <si>
    <t>wechselhaft, leicht milder und schwaches Tauen, Schnee nass</t>
  </si>
  <si>
    <t>Schneeschauer (4cm)</t>
  </si>
  <si>
    <t>winterlich, kaum Sonne</t>
  </si>
  <si>
    <t>kräftige Schnees. (8cm)</t>
  </si>
  <si>
    <t>auffrischender Wind mit Schnee, Wehen und Staulage, dadurch Verwehungen und viel Neuschnee</t>
  </si>
  <si>
    <t>sehr kalte Nacht und sonniger Tag, abends Wolken und windiger</t>
  </si>
  <si>
    <t>herrlich sonniger Wintertag nach eisiger Nacht, nachmittags hohe Wolken</t>
  </si>
  <si>
    <t>ab Mittag Starkschneef. 10cm</t>
  </si>
  <si>
    <t>Schneeschauer  (5cm)</t>
  </si>
  <si>
    <t>erst kalt und Sonne, dann kommt Front mit Schnee+Verwehungen</t>
  </si>
  <si>
    <t>Schnee wird nass, Schneeschauer , Schneehöhe 40cm</t>
  </si>
  <si>
    <t>Schnee (15cm)</t>
  </si>
  <si>
    <t>viel Schnee mit Verwehungen, Dächer voll, Schneehöhe 53cm</t>
  </si>
  <si>
    <t>sehr winterlich, Schneehöhe 55cm</t>
  </si>
  <si>
    <t xml:space="preserve">aufkommender Böhmischer Wind, kalt </t>
  </si>
  <si>
    <t>Böhmischer Wind mit Verwehungen und diesige Sonne, kalter Wind</t>
  </si>
  <si>
    <t>früh Regen</t>
  </si>
  <si>
    <t>aufkommendes Tauwetter mit Regen, nachmittags freundlicher</t>
  </si>
  <si>
    <t>erst Regen, dann Wolkenlücken, starkes Tauen</t>
  </si>
  <si>
    <t>paar Tropfen   Regen</t>
  </si>
  <si>
    <t>Tauwetter mit vielen Wolken</t>
  </si>
  <si>
    <t>nasses Schmuddelwetter, Restschnee 15cm</t>
  </si>
  <si>
    <t>etwas Nieseln</t>
  </si>
  <si>
    <t>grau, Nebel und nass</t>
  </si>
  <si>
    <t>etwas Wetterbesserung, leichter Frost</t>
  </si>
  <si>
    <t>frostig und paar Sonnenstrahlen…Restschnee 13cm gefroren</t>
  </si>
  <si>
    <t>Regen mittags</t>
  </si>
  <si>
    <t>es wird milder, mittags Regen</t>
  </si>
  <si>
    <t>erst Schneeregen, dann viel Regen</t>
  </si>
  <si>
    <t>erst nachts Nassschnee (3cm), dann Dauerregen und es wird mild</t>
  </si>
  <si>
    <t>nasses Weihnachten, Tauwetter, Restschnee 5cm / abends Abendrot und Mond scheint durch die Wolken, tags kaum Sonne</t>
  </si>
  <si>
    <t>abends Regenschauer</t>
  </si>
  <si>
    <t>wechselhaft und sehr mild, fast stürmisch, starkes Tauen, abends Regen</t>
  </si>
  <si>
    <t>April oder Nowemberwetter, Schnee eigentlich weg, stürmisch</t>
  </si>
  <si>
    <t xml:space="preserve">abends Regen </t>
  </si>
  <si>
    <t>früh Schneeregen</t>
  </si>
  <si>
    <t>stürmisch, erst Sonne, abends kommt Tief mit Regen</t>
  </si>
  <si>
    <t>erst Schneeregen, dann kalt und heiter</t>
  </si>
  <si>
    <t>freundlich milder windig sonniger Tag. Kein Schnee da</t>
  </si>
  <si>
    <t>wechselhaftes Aprilwetter mit CBs , Wind und etwas Sonne, sogar Mammatus sind zu sehen</t>
  </si>
  <si>
    <t>mild + windig, viele hohe Wolken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</si>
</sst>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"/>
    <numFmt numFmtId="173" formatCode="d/\ mmm"/>
    <numFmt numFmtId="174" formatCode="#\ \°\C"/>
    <numFmt numFmtId="175" formatCode="0\ \°\C"/>
    <numFmt numFmtId="176" formatCode="0.0"/>
    <numFmt numFmtId="177" formatCode="\1\1"/>
    <numFmt numFmtId="178" formatCode="0.00\ \°\C"/>
  </numFmts>
  <fonts count="19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1"/>
    </font>
    <font>
      <sz val="11"/>
      <color indexed="20"/>
      <name val="Times New Roman"/>
      <family val="1"/>
    </font>
    <font>
      <sz val="13"/>
      <color indexed="16"/>
      <name val="Times New Roman"/>
      <family val="1"/>
    </font>
    <font>
      <sz val="8"/>
      <name val="Arial"/>
      <family val="2"/>
    </font>
    <font>
      <sz val="11.75"/>
      <name val="Times New Roman"/>
      <family val="1"/>
    </font>
    <font>
      <sz val="11.25"/>
      <name val="Times New Roman"/>
      <family val="1"/>
    </font>
    <font>
      <sz val="9.5"/>
      <name val="Times New Roman"/>
      <family val="1"/>
    </font>
    <font>
      <sz val="11.5"/>
      <name val="Times New Roman"/>
      <family val="1"/>
    </font>
    <font>
      <sz val="9.25"/>
      <name val="Times New Roman"/>
      <family val="1"/>
    </font>
    <font>
      <sz val="18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0"/>
      <name val="Times New Roman"/>
      <family val="1"/>
    </font>
    <font>
      <u val="single"/>
      <sz val="12"/>
      <name val="Times New Roman"/>
      <family val="1"/>
    </font>
    <font>
      <sz val="12"/>
      <color indexed="63"/>
      <name val="Times New Roman"/>
      <family val="1"/>
    </font>
    <font>
      <u val="single"/>
      <sz val="12"/>
      <color indexed="6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49" fontId="2" fillId="0" borderId="3" xfId="20" applyNumberFormat="1" applyFont="1" applyBorder="1" applyAlignment="1">
      <alignment horizontal="center" vertical="center" wrapText="1"/>
      <protection/>
    </xf>
    <xf numFmtId="49" fontId="2" fillId="0" borderId="4" xfId="20" applyNumberFormat="1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/>
      <protection/>
    </xf>
    <xf numFmtId="49" fontId="2" fillId="0" borderId="5" xfId="20" applyNumberFormat="1" applyFont="1" applyBorder="1" applyAlignment="1">
      <alignment horizontal="center" vertical="center" wrapText="1"/>
      <protection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20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1" fontId="11" fillId="0" borderId="4" xfId="20" applyNumberFormat="1" applyFont="1" applyBorder="1" applyAlignment="1">
      <alignment horizontal="center" vertical="center"/>
      <protection/>
    </xf>
    <xf numFmtId="1" fontId="11" fillId="0" borderId="3" xfId="20" applyNumberFormat="1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176" fontId="2" fillId="0" borderId="0" xfId="20" applyNumberFormat="1" applyFont="1" applyBorder="1" applyAlignment="1">
      <alignment horizontal="center" vertical="center" wrapText="1"/>
      <protection/>
    </xf>
    <xf numFmtId="2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173" fontId="4" fillId="0" borderId="11" xfId="20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3" fontId="4" fillId="0" borderId="10" xfId="20" applyNumberFormat="1" applyFont="1" applyBorder="1" applyAlignment="1">
      <alignment horizontal="center" vertical="center"/>
      <protection/>
    </xf>
    <xf numFmtId="1" fontId="11" fillId="0" borderId="2" xfId="20" applyNumberFormat="1" applyFont="1" applyBorder="1" applyAlignment="1">
      <alignment horizontal="center" vertical="center"/>
      <protection/>
    </xf>
    <xf numFmtId="1" fontId="11" fillId="0" borderId="1" xfId="20" applyNumberFormat="1" applyFont="1" applyBorder="1" applyAlignment="1">
      <alignment horizontal="center" vertical="center"/>
      <protection/>
    </xf>
    <xf numFmtId="49" fontId="2" fillId="0" borderId="2" xfId="20" applyNumberFormat="1" applyFont="1" applyBorder="1" applyAlignment="1">
      <alignment horizontal="center" vertical="center" wrapText="1"/>
      <protection/>
    </xf>
    <xf numFmtId="176" fontId="2" fillId="0" borderId="1" xfId="20" applyNumberFormat="1" applyFont="1" applyBorder="1" applyAlignment="1">
      <alignment horizontal="center" vertical="center"/>
      <protection/>
    </xf>
    <xf numFmtId="176" fontId="2" fillId="0" borderId="6" xfId="20" applyNumberFormat="1" applyFont="1" applyBorder="1" applyAlignment="1">
      <alignment horizontal="center" vertical="center" wrapText="1"/>
      <protection/>
    </xf>
    <xf numFmtId="49" fontId="2" fillId="0" borderId="1" xfId="20" applyNumberFormat="1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49" fontId="2" fillId="0" borderId="14" xfId="20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11" fillId="0" borderId="0" xfId="20" applyNumberFormat="1" applyFont="1" applyBorder="1" applyAlignment="1">
      <alignment horizontal="center" vertical="center"/>
      <protection/>
    </xf>
    <xf numFmtId="1" fontId="11" fillId="0" borderId="6" xfId="20" applyNumberFormat="1" applyFont="1" applyBorder="1" applyAlignment="1">
      <alignment horizontal="center" vertical="center"/>
      <protection/>
    </xf>
    <xf numFmtId="0" fontId="2" fillId="0" borderId="0" xfId="20" applyNumberFormat="1" applyFont="1" applyBorder="1" applyAlignment="1">
      <alignment horizontal="center" vertical="center"/>
      <protection/>
    </xf>
    <xf numFmtId="0" fontId="2" fillId="0" borderId="6" xfId="20" applyNumberFormat="1" applyFont="1" applyBorder="1" applyAlignment="1">
      <alignment horizontal="center" vertical="center"/>
      <protection/>
    </xf>
    <xf numFmtId="176" fontId="2" fillId="0" borderId="7" xfId="0" applyNumberFormat="1" applyFont="1" applyBorder="1" applyAlignment="1" applyProtection="1">
      <alignment horizontal="center" vertical="center"/>
      <protection/>
    </xf>
    <xf numFmtId="176" fontId="16" fillId="0" borderId="4" xfId="20" applyNumberFormat="1" applyFont="1" applyBorder="1" applyAlignment="1">
      <alignment horizontal="center" vertical="center"/>
      <protection/>
    </xf>
    <xf numFmtId="49" fontId="15" fillId="0" borderId="5" xfId="20" applyNumberFormat="1" applyFont="1" applyBorder="1" applyAlignment="1">
      <alignment horizontal="center" vertical="center" wrapText="1"/>
      <protection/>
    </xf>
    <xf numFmtId="176" fontId="17" fillId="0" borderId="4" xfId="20" applyNumberFormat="1" applyFont="1" applyBorder="1" applyAlignment="1">
      <alignment horizontal="center" vertical="center"/>
      <protection/>
    </xf>
    <xf numFmtId="49" fontId="2" fillId="0" borderId="0" xfId="20" applyNumberFormat="1" applyFont="1" applyBorder="1" applyAlignment="1">
      <alignment horizontal="center" vertical="center" wrapText="1"/>
      <protection/>
    </xf>
    <xf numFmtId="49" fontId="16" fillId="0" borderId="5" xfId="20" applyNumberFormat="1" applyFont="1" applyBorder="1" applyAlignment="1">
      <alignment horizontal="center" vertical="center" wrapText="1"/>
      <protection/>
    </xf>
    <xf numFmtId="0" fontId="2" fillId="0" borderId="5" xfId="0" applyNumberFormat="1" applyFont="1" applyBorder="1" applyAlignment="1">
      <alignment horizontal="center" vertical="center"/>
    </xf>
    <xf numFmtId="49" fontId="18" fillId="0" borderId="5" xfId="20" applyNumberFormat="1" applyFont="1" applyBorder="1" applyAlignment="1">
      <alignment horizontal="center" vertical="center" wrapText="1"/>
      <protection/>
    </xf>
    <xf numFmtId="176" fontId="2" fillId="0" borderId="4" xfId="20" applyNumberFormat="1" applyFont="1" applyBorder="1" applyAlignment="1">
      <alignment horizontal="center" vertical="center" wrapText="1"/>
      <protection/>
    </xf>
    <xf numFmtId="0" fontId="2" fillId="0" borderId="7" xfId="0" applyFont="1" applyBorder="1" applyAlignment="1">
      <alignment horizontal="left" vertical="center" indent="2"/>
    </xf>
    <xf numFmtId="0" fontId="3" fillId="0" borderId="8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3" fillId="0" borderId="16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 vertical="center"/>
      <protection/>
    </xf>
    <xf numFmtId="0" fontId="12" fillId="0" borderId="1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3" fillId="0" borderId="8" xfId="20" applyFont="1" applyBorder="1" applyAlignment="1">
      <alignment horizontal="center" vertical="center" textRotation="90" wrapText="1"/>
      <protection/>
    </xf>
    <xf numFmtId="0" fontId="3" fillId="0" borderId="14" xfId="20" applyFont="1" applyBorder="1" applyAlignment="1">
      <alignment horizontal="center" vertical="center" textRotation="90" wrapText="1"/>
      <protection/>
    </xf>
    <xf numFmtId="0" fontId="3" fillId="0" borderId="8" xfId="20" applyFont="1" applyBorder="1" applyAlignment="1">
      <alignment horizontal="center" vertical="center" textRotation="90"/>
      <protection/>
    </xf>
    <xf numFmtId="0" fontId="3" fillId="0" borderId="14" xfId="20" applyFont="1" applyBorder="1" applyAlignment="1">
      <alignment horizontal="center" vertical="center" textRotation="90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Dec-00" xfId="20"/>
    <cellStyle name="Currency" xfId="21"/>
    <cellStyle name="Currency [0]" xfId="22"/>
  </cellStyles>
  <dxfs count="3">
    <dxf>
      <font>
        <color rgb="FF003366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jpeg" /><Relationship Id="rId2" Type="http://schemas.openxmlformats.org/officeDocument/2006/relationships/image" Target="../media/image5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53.jpeg" /><Relationship Id="rId2" Type="http://schemas.openxmlformats.org/officeDocument/2006/relationships/image" Target="../media/image5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55.jpeg" /><Relationship Id="rId2" Type="http://schemas.openxmlformats.org/officeDocument/2006/relationships/image" Target="../media/image56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57.jpeg" /><Relationship Id="rId2" Type="http://schemas.openxmlformats.org/officeDocument/2006/relationships/image" Target="../media/image58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59.jpeg" /><Relationship Id="rId2" Type="http://schemas.openxmlformats.org/officeDocument/2006/relationships/image" Target="../media/image60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61.jpeg" /><Relationship Id="rId2" Type="http://schemas.openxmlformats.org/officeDocument/2006/relationships/image" Target="../media/image62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jpeg" /><Relationship Id="rId2" Type="http://schemas.openxmlformats.org/officeDocument/2006/relationships/image" Target="../media/image64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65.jpeg" /><Relationship Id="rId2" Type="http://schemas.openxmlformats.org/officeDocument/2006/relationships/image" Target="../media/image66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67.jpeg" /><Relationship Id="rId2" Type="http://schemas.openxmlformats.org/officeDocument/2006/relationships/image" Target="../media/image68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69.jpeg" /><Relationship Id="rId2" Type="http://schemas.openxmlformats.org/officeDocument/2006/relationships/image" Target="../media/image70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Relationship Id="rId2" Type="http://schemas.openxmlformats.org/officeDocument/2006/relationships/image" Target="../media/image44.jpe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71.jpeg" /><Relationship Id="rId2" Type="http://schemas.openxmlformats.org/officeDocument/2006/relationships/image" Target="../media/image72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73.jpeg" /><Relationship Id="rId2" Type="http://schemas.openxmlformats.org/officeDocument/2006/relationships/image" Target="../media/image74.jpe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75.jpeg" /><Relationship Id="rId2" Type="http://schemas.openxmlformats.org/officeDocument/2006/relationships/image" Target="../media/image76.jpe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77.jpeg" /><Relationship Id="rId2" Type="http://schemas.openxmlformats.org/officeDocument/2006/relationships/image" Target="../media/image78.jpe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79.jpeg" /><Relationship Id="rId2" Type="http://schemas.openxmlformats.org/officeDocument/2006/relationships/image" Target="../media/image80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5.jpeg" /><Relationship Id="rId2" Type="http://schemas.openxmlformats.org/officeDocument/2006/relationships/image" Target="../media/image46.jpe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81.jpeg" /><Relationship Id="rId2" Type="http://schemas.openxmlformats.org/officeDocument/2006/relationships/image" Target="../media/image82.jpe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83.jpeg" /><Relationship Id="rId2" Type="http://schemas.openxmlformats.org/officeDocument/2006/relationships/image" Target="../media/image84.jpe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85.jpeg" /><Relationship Id="rId2" Type="http://schemas.openxmlformats.org/officeDocument/2006/relationships/image" Target="../media/image86.jpe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87.jpeg" /><Relationship Id="rId2" Type="http://schemas.openxmlformats.org/officeDocument/2006/relationships/image" Target="../media/image88.jpe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89.jpeg" /><Relationship Id="rId2" Type="http://schemas.openxmlformats.org/officeDocument/2006/relationships/image" Target="../media/image90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jpeg" /><Relationship Id="rId2" Type="http://schemas.openxmlformats.org/officeDocument/2006/relationships/image" Target="../media/image48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49.jpeg" /><Relationship Id="rId2" Type="http://schemas.openxmlformats.org/officeDocument/2006/relationships/image" Target="../media/image5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05"/>
          <c:y val="0.6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55"/>
          <c:w val="0.93675"/>
          <c:h val="0.936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'JAN-2012'!$B$3:$B$33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'JAN-2012'!$C$3:$C$33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3259242"/>
        <c:axId val="8006587"/>
      </c:lineChart>
      <c:catAx>
        <c:axId val="2325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925"/>
              <c:y val="0.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006587"/>
        <c:crosses val="autoZero"/>
        <c:auto val="1"/>
        <c:lblOffset val="100"/>
        <c:tickLblSkip val="2"/>
        <c:noMultiLvlLbl val="0"/>
      </c:catAx>
      <c:valAx>
        <c:axId val="8006587"/>
        <c:scaling>
          <c:orientation val="minMax"/>
          <c:max val="1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5924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1625"/>
          <c:y val="0.57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38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'MAR-2012'!$L$3:$L$33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642916"/>
        <c:axId val="15568517"/>
      </c:lineChart>
      <c:catAx>
        <c:axId val="1664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68517"/>
        <c:crossesAt val="995"/>
        <c:auto val="1"/>
        <c:lblOffset val="100"/>
        <c:tickLblSkip val="2"/>
        <c:noMultiLvlLbl val="0"/>
      </c:catAx>
      <c:valAx>
        <c:axId val="15568517"/>
        <c:scaling>
          <c:orientation val="minMax"/>
          <c:max val="104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42916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09475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8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'MAR-2012'!$E$3:$E$33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898926"/>
        <c:axId val="53090335"/>
      </c:barChart>
      <c:catAx>
        <c:axId val="589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090335"/>
        <c:crosses val="autoZero"/>
        <c:auto val="1"/>
        <c:lblOffset val="100"/>
        <c:noMultiLvlLbl val="0"/>
      </c:catAx>
      <c:valAx>
        <c:axId val="53090335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892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11325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'MAR-2012'!$O$3:$O$33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8050968"/>
        <c:axId val="5349849"/>
      </c:barChart>
      <c:catAx>
        <c:axId val="8050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49849"/>
        <c:crosses val="autoZero"/>
        <c:auto val="1"/>
        <c:lblOffset val="100"/>
        <c:noMultiLvlLbl val="0"/>
      </c:catAx>
      <c:valAx>
        <c:axId val="5349849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8050968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0925"/>
          <c:y val="0.2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432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'APR-2012'!$B$3:$B$33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'APR-2012'!$C$3:$C$33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8148642"/>
        <c:axId val="30684595"/>
      </c:lineChart>
      <c:catAx>
        <c:axId val="4814864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684595"/>
        <c:crosses val="autoZero"/>
        <c:auto val="1"/>
        <c:lblOffset val="100"/>
        <c:tickLblSkip val="2"/>
        <c:noMultiLvlLbl val="0"/>
      </c:catAx>
      <c:valAx>
        <c:axId val="30684595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4864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9275"/>
          <c:y val="0.2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'APR-2012'!$L$3:$L$33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725900"/>
        <c:axId val="2424237"/>
      </c:lineChart>
      <c:catAx>
        <c:axId val="7725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4237"/>
        <c:crosses val="autoZero"/>
        <c:auto val="1"/>
        <c:lblOffset val="100"/>
        <c:tickLblSkip val="2"/>
        <c:noMultiLvlLbl val="0"/>
      </c:catAx>
      <c:valAx>
        <c:axId val="2424237"/>
        <c:scaling>
          <c:orientation val="minMax"/>
          <c:max val="103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25900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515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8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'APR-2012'!$E$3:$E$33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1818134"/>
        <c:axId val="62145479"/>
      </c:barChart>
      <c:catAx>
        <c:axId val="21818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145479"/>
        <c:crosses val="autoZero"/>
        <c:auto val="1"/>
        <c:lblOffset val="100"/>
        <c:noMultiLvlLbl val="0"/>
      </c:catAx>
      <c:valAx>
        <c:axId val="62145479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18134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2925"/>
          <c:y val="0.2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"/>
          <c:w val="0.9422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'APR-2012'!$O$3:$O$33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2438400"/>
        <c:axId val="619009"/>
      </c:barChart>
      <c:catAx>
        <c:axId val="2243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9009"/>
        <c:crosses val="autoZero"/>
        <c:auto val="1"/>
        <c:lblOffset val="100"/>
        <c:noMultiLvlLbl val="0"/>
      </c:catAx>
      <c:valAx>
        <c:axId val="619009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2438400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"/>
          <c:y val="0.2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6075"/>
          <c:w val="0.929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'MAI-2012'!$B$3:$B$33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'MAI-2012'!$C$3:$C$33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571082"/>
        <c:axId val="50139739"/>
      </c:lineChart>
      <c:catAx>
        <c:axId val="557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932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139739"/>
        <c:crossesAt val="0"/>
        <c:auto val="1"/>
        <c:lblOffset val="100"/>
        <c:tickLblSkip val="2"/>
        <c:noMultiLvlLbl val="0"/>
      </c:catAx>
      <c:valAx>
        <c:axId val="50139739"/>
        <c:scaling>
          <c:orientation val="minMax"/>
          <c:max val="30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525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1082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1525"/>
          <c:y val="0.6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445"/>
          <c:w val="0.942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'MAI-2012'!$L$3:$L$33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604468"/>
        <c:axId val="34787029"/>
      </c:lineChart>
      <c:catAx>
        <c:axId val="4860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942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87029"/>
        <c:crossesAt val="999"/>
        <c:auto val="1"/>
        <c:lblOffset val="100"/>
        <c:tickLblSkip val="2"/>
        <c:noMultiLvlLbl val="0"/>
      </c:catAx>
      <c:valAx>
        <c:axId val="34787029"/>
        <c:scaling>
          <c:orientation val="minMax"/>
          <c:max val="1035"/>
          <c:min val="99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hPa</a:t>
                </a:r>
              </a:p>
            </c:rich>
          </c:tx>
          <c:layout>
            <c:manualLayout>
              <c:xMode val="factor"/>
              <c:yMode val="factor"/>
              <c:x val="0.02475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04468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069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33"/>
          <c:w val="0.9387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'MAI-2012'!$E$3:$E$33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4647806"/>
        <c:axId val="66285935"/>
      </c:barChart>
      <c:catAx>
        <c:axId val="4464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285935"/>
        <c:crosses val="autoZero"/>
        <c:auto val="1"/>
        <c:lblOffset val="100"/>
        <c:noMultiLvlLbl val="0"/>
      </c:catAx>
      <c:valAx>
        <c:axId val="66285935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MM </a:t>
                </a:r>
              </a:p>
            </c:rich>
          </c:tx>
          <c:layout>
            <c:manualLayout>
              <c:xMode val="factor"/>
              <c:yMode val="factor"/>
              <c:x val="0.02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4780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145"/>
          <c:y val="0.59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415"/>
          <c:w val="0.94575"/>
          <c:h val="0.958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'JAN-2012'!$L$3:$L$33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950420"/>
        <c:axId val="44553781"/>
      </c:lineChart>
      <c:catAx>
        <c:axId val="4950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105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53781"/>
        <c:crossesAt val="985"/>
        <c:auto val="1"/>
        <c:lblOffset val="100"/>
        <c:tickLblSkip val="2"/>
        <c:noMultiLvlLbl val="0"/>
      </c:catAx>
      <c:valAx>
        <c:axId val="44553781"/>
        <c:scaling>
          <c:orientation val="minMax"/>
          <c:max val="1035"/>
          <c:min val="9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hPa</a:t>
                </a:r>
              </a:p>
            </c:rich>
          </c:tx>
          <c:layout>
            <c:manualLayout>
              <c:xMode val="factor"/>
              <c:yMode val="factor"/>
              <c:x val="0.02475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0420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15025"/>
          <c:y val="0.1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62"/>
          <c:w val="0.92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'MAI-2012'!$O$3:$O$33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9702504"/>
        <c:axId val="451625"/>
      </c:barChart>
      <c:catAx>
        <c:axId val="5970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1625"/>
        <c:crosses val="autoZero"/>
        <c:auto val="1"/>
        <c:lblOffset val="100"/>
        <c:noMultiLvlLbl val="0"/>
      </c:catAx>
      <c:valAx>
        <c:axId val="451625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5970250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3205"/>
          <c:y val="0.2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48"/>
          <c:w val="0.9295"/>
          <c:h val="0.92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'JUN-2012'!$B$3:$B$33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'JUN-2012'!$C$3:$C$33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064626"/>
        <c:axId val="36581635"/>
      </c:lineChart>
      <c:catAx>
        <c:axId val="4064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19975"/>
              <c:y val="0.1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581635"/>
        <c:crossesAt val="0"/>
        <c:auto val="1"/>
        <c:lblOffset val="100"/>
        <c:tickLblSkip val="2"/>
        <c:noMultiLvlLbl val="0"/>
      </c:catAx>
      <c:valAx>
        <c:axId val="36581635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62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17925"/>
          <c:y val="0.49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395"/>
          <c:w val="0.944"/>
          <c:h val="0.954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'JUN-2012'!$L$3:$L$33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799260"/>
        <c:axId val="10322429"/>
      </c:lineChart>
      <c:catAx>
        <c:axId val="60799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22429"/>
        <c:crosses val="autoZero"/>
        <c:auto val="1"/>
        <c:lblOffset val="100"/>
        <c:tickLblSkip val="2"/>
        <c:noMultiLvlLbl val="0"/>
      </c:catAx>
      <c:valAx>
        <c:axId val="10322429"/>
        <c:scaling>
          <c:orientation val="minMax"/>
          <c:max val="1026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99260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16075"/>
          <c:y val="0.2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165"/>
          <c:w val="0.939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'JUN-2012'!$E$3:$E$33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5792998"/>
        <c:axId val="30810391"/>
      </c:barChart>
      <c:catAx>
        <c:axId val="2579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810391"/>
        <c:crosses val="autoZero"/>
        <c:auto val="1"/>
        <c:lblOffset val="100"/>
        <c:noMultiLvlLbl val="0"/>
      </c:catAx>
      <c:valAx>
        <c:axId val="30810391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92998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1235"/>
          <c:y val="0.27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"/>
          <c:w val="0.929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'JUN-2012'!$O$3:$O$33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8858064"/>
        <c:axId val="12613713"/>
      </c:barChart>
      <c:catAx>
        <c:axId val="8858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613713"/>
        <c:crosses val="autoZero"/>
        <c:auto val="1"/>
        <c:lblOffset val="100"/>
        <c:noMultiLvlLbl val="0"/>
      </c:catAx>
      <c:valAx>
        <c:axId val="12613713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885806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585"/>
          <c:y val="0.6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7225"/>
          <c:w val="0.930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'JUL-2012'!$B$3:$B$33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'JUL-2012'!$C$3:$C$33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6414554"/>
        <c:axId val="15077803"/>
      </c:lineChart>
      <c:catAx>
        <c:axId val="46414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61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077803"/>
        <c:crossesAt val="0"/>
        <c:auto val="1"/>
        <c:lblOffset val="100"/>
        <c:tickLblSkip val="2"/>
        <c:noMultiLvlLbl val="0"/>
      </c:catAx>
      <c:valAx>
        <c:axId val="15077803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455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34"/>
          <c:y val="0.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1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'JUL-2012'!$L$3:$L$33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82500"/>
        <c:axId val="13342501"/>
      </c:lineChart>
      <c:catAx>
        <c:axId val="148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42501"/>
        <c:crossesAt val="1000"/>
        <c:auto val="1"/>
        <c:lblOffset val="100"/>
        <c:tickLblSkip val="2"/>
        <c:noMultiLvlLbl val="0"/>
      </c:catAx>
      <c:valAx>
        <c:axId val="13342501"/>
        <c:scaling>
          <c:orientation val="minMax"/>
          <c:max val="1036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500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299"/>
          <c:y val="0.3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29"/>
          <c:w val="0.939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'JUL-2012'!$E$3:$E$33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2973646"/>
        <c:axId val="7000767"/>
      </c:barChart>
      <c:catAx>
        <c:axId val="5297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000767"/>
        <c:crosses val="autoZero"/>
        <c:auto val="1"/>
        <c:lblOffset val="100"/>
        <c:noMultiLvlLbl val="0"/>
      </c:catAx>
      <c:valAx>
        <c:axId val="7000767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364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4225"/>
          <c:y val="0.2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"/>
          <c:w val="0.929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'JUL-2012'!$O$3:$O$33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63006904"/>
        <c:axId val="30191225"/>
      </c:barChart>
      <c:catAx>
        <c:axId val="6300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191225"/>
        <c:crosses val="autoZero"/>
        <c:auto val="1"/>
        <c:lblOffset val="100"/>
        <c:noMultiLvlLbl val="0"/>
      </c:catAx>
      <c:valAx>
        <c:axId val="30191225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6300690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3075"/>
          <c:y val="0.2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'AUG-2012'!$B$3:$B$33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'AUG-2012'!$C$3:$C$33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285570"/>
        <c:axId val="29570131"/>
      </c:lineChart>
      <c:catAx>
        <c:axId val="328557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570131"/>
        <c:crossesAt val="0"/>
        <c:auto val="1"/>
        <c:lblOffset val="100"/>
        <c:tickLblSkip val="2"/>
        <c:noMultiLvlLbl val="0"/>
      </c:catAx>
      <c:valAx>
        <c:axId val="29570131"/>
        <c:scaling>
          <c:orientation val="minMax"/>
          <c:max val="36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5570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014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29"/>
          <c:w val="0.941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'JAN-2012'!$E$3:$E$33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65439710"/>
        <c:axId val="52086479"/>
      </c:barChart>
      <c:catAx>
        <c:axId val="65439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086479"/>
        <c:crosses val="autoZero"/>
        <c:auto val="1"/>
        <c:lblOffset val="100"/>
        <c:noMultiLvlLbl val="0"/>
      </c:catAx>
      <c:valAx>
        <c:axId val="52086479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MM </a:t>
                </a:r>
              </a:p>
            </c:rich>
          </c:tx>
          <c:layout>
            <c:manualLayout>
              <c:xMode val="factor"/>
              <c:yMode val="factor"/>
              <c:x val="0.02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39710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1625"/>
          <c:y val="0.48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'AUG-2012'!$L$3:$L$33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804588"/>
        <c:axId val="46370381"/>
      </c:lineChart>
      <c:catAx>
        <c:axId val="6480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70381"/>
        <c:crossesAt val="995"/>
        <c:auto val="1"/>
        <c:lblOffset val="100"/>
        <c:tickLblSkip val="2"/>
        <c:noMultiLvlLbl val="0"/>
      </c:catAx>
      <c:valAx>
        <c:axId val="46370381"/>
        <c:scaling>
          <c:orientation val="minMax"/>
          <c:max val="103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0458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04125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40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'AUG-2012'!$E$3:$E$33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4680246"/>
        <c:axId val="65013351"/>
      </c:barChart>
      <c:catAx>
        <c:axId val="14680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013351"/>
        <c:crosses val="autoZero"/>
        <c:auto val="1"/>
        <c:lblOffset val="100"/>
        <c:noMultiLvlLbl val="0"/>
      </c:catAx>
      <c:valAx>
        <c:axId val="65013351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80246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207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33"/>
          <c:w val="0.9287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'AUG-2012'!$O$3:$O$33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8249248"/>
        <c:axId val="31590049"/>
      </c:barChart>
      <c:catAx>
        <c:axId val="482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590049"/>
        <c:crosses val="autoZero"/>
        <c:auto val="1"/>
        <c:lblOffset val="100"/>
        <c:noMultiLvlLbl val="0"/>
      </c:catAx>
      <c:valAx>
        <c:axId val="31590049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48249248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033"/>
          <c:y val="0.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'SEP-2012'!$B$3:$B$33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'SEP-2012'!$C$3:$C$33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5874986"/>
        <c:axId val="8657147"/>
      </c:lineChart>
      <c:catAx>
        <c:axId val="1587498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57147"/>
        <c:crossesAt val="0"/>
        <c:auto val="1"/>
        <c:lblOffset val="100"/>
        <c:tickLblSkip val="2"/>
        <c:noMultiLvlLbl val="0"/>
      </c:catAx>
      <c:valAx>
        <c:axId val="8657147"/>
        <c:scaling>
          <c:orientation val="minMax"/>
          <c:max val="3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7498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26775"/>
          <c:y val="0.48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'SEP-2012'!$L$3:$L$33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805460"/>
        <c:axId val="30140277"/>
      </c:lineChart>
      <c:catAx>
        <c:axId val="1080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40277"/>
        <c:crossesAt val="1000"/>
        <c:auto val="1"/>
        <c:lblOffset val="100"/>
        <c:tickLblSkip val="2"/>
        <c:noMultiLvlLbl val="0"/>
      </c:catAx>
      <c:valAx>
        <c:axId val="30140277"/>
        <c:scaling>
          <c:orientation val="minMax"/>
          <c:max val="103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0546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55"/>
          <c:w val="0.939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'SEP-2012'!$E$3:$E$33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827038"/>
        <c:axId val="25443343"/>
      </c:barChart>
      <c:catAx>
        <c:axId val="282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443343"/>
        <c:crosses val="autoZero"/>
        <c:auto val="1"/>
        <c:lblOffset val="100"/>
        <c:noMultiLvlLbl val="0"/>
      </c:catAx>
      <c:valAx>
        <c:axId val="25443343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7038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19675"/>
          <c:y val="0.2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'SEP-2012'!$O$3:$O$33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7663496"/>
        <c:axId val="47644873"/>
      </c:barChart>
      <c:catAx>
        <c:axId val="2766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644873"/>
        <c:crosses val="autoZero"/>
        <c:auto val="1"/>
        <c:lblOffset val="100"/>
        <c:noMultiLvlLbl val="0"/>
      </c:catAx>
      <c:valAx>
        <c:axId val="47644873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7663496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4325"/>
          <c:y val="0.2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'OCT-2012'!$B$3:$B$33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'OCT-2012'!$C$3:$C$33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6150674"/>
        <c:axId val="34029475"/>
      </c:lineChart>
      <c:catAx>
        <c:axId val="2615067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029475"/>
        <c:crosses val="autoZero"/>
        <c:auto val="1"/>
        <c:lblOffset val="100"/>
        <c:tickLblSkip val="2"/>
        <c:noMultiLvlLbl val="0"/>
      </c:catAx>
      <c:valAx>
        <c:axId val="34029475"/>
        <c:scaling>
          <c:orientation val="minMax"/>
          <c:max val="30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50674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925"/>
          <c:y val="0.6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38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'OCT-2012'!$L$3:$L$33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829820"/>
        <c:axId val="4924061"/>
      </c:lineChart>
      <c:catAx>
        <c:axId val="3782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4061"/>
        <c:crossesAt val="997"/>
        <c:auto val="1"/>
        <c:lblOffset val="100"/>
        <c:tickLblSkip val="2"/>
        <c:noMultiLvlLbl val="0"/>
      </c:catAx>
      <c:valAx>
        <c:axId val="4924061"/>
        <c:scaling>
          <c:orientation val="minMax"/>
          <c:max val="1027"/>
          <c:min val="99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2982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1205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9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'OCT-2012'!$E$3:$E$33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4316550"/>
        <c:axId val="63304631"/>
      </c:barChart>
      <c:catAx>
        <c:axId val="44316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304631"/>
        <c:crosses val="autoZero"/>
        <c:auto val="1"/>
        <c:lblOffset val="100"/>
        <c:noMultiLvlLbl val="0"/>
      </c:catAx>
      <c:valAx>
        <c:axId val="63304631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16550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137"/>
          <c:y val="0.3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29"/>
          <c:w val="0.9302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'JAN-2012'!$O$3:$O$33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66125128"/>
        <c:axId val="58255241"/>
      </c:barChart>
      <c:catAx>
        <c:axId val="6612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255241"/>
        <c:crosses val="autoZero"/>
        <c:auto val="1"/>
        <c:lblOffset val="100"/>
        <c:noMultiLvlLbl val="0"/>
      </c:catAx>
      <c:valAx>
        <c:axId val="58255241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6612512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241"/>
          <c:y val="0.26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'OCT-2012'!$O$3:$O$33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2870768"/>
        <c:axId val="27401457"/>
      </c:barChart>
      <c:catAx>
        <c:axId val="3287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401457"/>
        <c:crosses val="autoZero"/>
        <c:auto val="1"/>
        <c:lblOffset val="100"/>
        <c:noMultiLvlLbl val="0"/>
      </c:catAx>
      <c:valAx>
        <c:axId val="27401457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32870768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39"/>
          <c:y val="0.6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'NOV-2012'!$B$3:$B$33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'NOV-2012'!$C$3:$C$33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5286522"/>
        <c:axId val="4925515"/>
      </c:lineChart>
      <c:catAx>
        <c:axId val="4528652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25515"/>
        <c:crosses val="autoZero"/>
        <c:auto val="1"/>
        <c:lblOffset val="100"/>
        <c:tickLblSkip val="2"/>
        <c:noMultiLvlLbl val="0"/>
      </c:catAx>
      <c:valAx>
        <c:axId val="4925515"/>
        <c:scaling>
          <c:orientation val="minMax"/>
          <c:max val="12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652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4625"/>
          <c:y val="0.4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1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'NOV-2012'!$L$3:$L$33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329636"/>
        <c:axId val="63422405"/>
      </c:lineChart>
      <c:catAx>
        <c:axId val="4432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2405"/>
        <c:crossesAt val="988"/>
        <c:auto val="1"/>
        <c:lblOffset val="100"/>
        <c:tickLblSkip val="2"/>
        <c:noMultiLvlLbl val="0"/>
      </c:catAx>
      <c:valAx>
        <c:axId val="63422405"/>
        <c:scaling>
          <c:orientation val="minMax"/>
          <c:max val="1038"/>
          <c:min val="988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29636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02575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29"/>
          <c:w val="0.939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'NOV-2012'!$E$3:$E$33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3930734"/>
        <c:axId val="36941151"/>
      </c:barChart>
      <c:catAx>
        <c:axId val="3393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941151"/>
        <c:crosses val="autoZero"/>
        <c:auto val="1"/>
        <c:lblOffset val="100"/>
        <c:noMultiLvlLbl val="0"/>
      </c:catAx>
      <c:valAx>
        <c:axId val="36941151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3073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2245"/>
          <c:y val="0.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125"/>
          <c:w val="0.931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'NOV-2012'!$O$3:$O$33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64034904"/>
        <c:axId val="39443225"/>
      </c:barChart>
      <c:catAx>
        <c:axId val="6403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443225"/>
        <c:crosses val="autoZero"/>
        <c:auto val="1"/>
        <c:lblOffset val="100"/>
        <c:noMultiLvlLbl val="0"/>
      </c:catAx>
      <c:valAx>
        <c:axId val="39443225"/>
        <c:scaling>
          <c:orientation val="minMax"/>
          <c:max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64034904"/>
        <c:crossesAt val="1"/>
        <c:crossBetween val="between"/>
        <c:dispUnits/>
        <c:majorUnit val="2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05775"/>
          <c:y val="0.6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5"/>
          <c:w val="0.936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'DEC-2012'!$B$3:$B$33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'DEC-2012'!$C$3:$C$33</c:f>
              <c:numCache/>
            </c:numRef>
          </c:val>
          <c:smooth val="0"/>
        </c:ser>
        <c:marker val="1"/>
        <c:axId val="19444706"/>
        <c:axId val="40784627"/>
      </c:lineChart>
      <c:catAx>
        <c:axId val="1944470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784627"/>
        <c:crosses val="autoZero"/>
        <c:auto val="1"/>
        <c:lblOffset val="100"/>
        <c:tickLblSkip val="2"/>
        <c:noMultiLvlLbl val="0"/>
      </c:catAx>
      <c:valAx>
        <c:axId val="40784627"/>
        <c:scaling>
          <c:orientation val="minMax"/>
          <c:max val="18"/>
          <c:min val="-1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44706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04"/>
          <c:y val="0.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'DEC-2012'!$L$3:$L$33</c:f>
              <c:numCache/>
            </c:numRef>
          </c:val>
          <c:smooth val="0"/>
        </c:ser>
        <c:axId val="31517324"/>
        <c:axId val="15220461"/>
      </c:lineChart>
      <c:catAx>
        <c:axId val="31517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20461"/>
        <c:crossesAt val="996"/>
        <c:auto val="1"/>
        <c:lblOffset val="100"/>
        <c:tickLblSkip val="2"/>
        <c:noMultiLvlLbl val="0"/>
      </c:catAx>
      <c:valAx>
        <c:axId val="15220461"/>
        <c:scaling>
          <c:orientation val="minMax"/>
          <c:max val="1032"/>
          <c:min val="99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17324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05475"/>
          <c:y val="0.3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725"/>
          <c:w val="0.939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'DEC-2012'!$E$3:$E$33</c:f>
              <c:numCache/>
            </c:numRef>
          </c:val>
        </c:ser>
        <c:gapWidth val="80"/>
        <c:axId val="2766422"/>
        <c:axId val="24897799"/>
      </c:barChart>
      <c:catAx>
        <c:axId val="276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897799"/>
        <c:crosses val="autoZero"/>
        <c:auto val="1"/>
        <c:lblOffset val="100"/>
        <c:noMultiLvlLbl val="0"/>
      </c:catAx>
      <c:valAx>
        <c:axId val="24897799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642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0075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"/>
          <c:w val="0.920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'DEC-2012'!$O$3:$O$33</c:f>
              <c:numCache/>
            </c:numRef>
          </c:val>
        </c:ser>
        <c:gapWidth val="80"/>
        <c:axId val="22753600"/>
        <c:axId val="3455809"/>
      </c:barChart>
      <c:catAx>
        <c:axId val="2275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55809"/>
        <c:crosses val="autoZero"/>
        <c:auto val="1"/>
        <c:lblOffset val="100"/>
        <c:noMultiLvlLbl val="0"/>
      </c:catAx>
      <c:valAx>
        <c:axId val="3455809"/>
        <c:scaling>
          <c:orientation val="minMax"/>
          <c:max val="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2753600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065"/>
          <c:y val="0.49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775"/>
          <c:w val="0.935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'FEB-2012'!$B$3:$B$33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'FEB-2012'!$C$3:$C$33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4535122"/>
        <c:axId val="21054051"/>
      </c:lineChart>
      <c:catAx>
        <c:axId val="5453512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054051"/>
        <c:crosses val="autoZero"/>
        <c:auto val="1"/>
        <c:lblOffset val="100"/>
        <c:tickLblSkip val="2"/>
        <c:noMultiLvlLbl val="0"/>
      </c:catAx>
      <c:valAx>
        <c:axId val="21054051"/>
        <c:scaling>
          <c:orientation val="minMax"/>
          <c:max val="14"/>
          <c:min val="-2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5122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207"/>
          <c:y val="0.4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75"/>
          <c:w val="0.94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'FEB-2012'!$L$3:$L$33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268732"/>
        <c:axId val="27656541"/>
      </c:lineChart>
      <c:catAx>
        <c:axId val="5526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56541"/>
        <c:crossesAt val="995"/>
        <c:auto val="1"/>
        <c:lblOffset val="100"/>
        <c:tickLblSkip val="2"/>
        <c:noMultiLvlLbl val="0"/>
      </c:catAx>
      <c:valAx>
        <c:axId val="27656541"/>
        <c:scaling>
          <c:orientation val="minMax"/>
          <c:max val="1045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68732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98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2075"/>
          <c:w val="0.945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'FEB-2012'!$E$3:$E$33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7582278"/>
        <c:axId val="25587319"/>
      </c:barChart>
      <c:catAx>
        <c:axId val="475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587319"/>
        <c:crosses val="autoZero"/>
        <c:auto val="1"/>
        <c:lblOffset val="100"/>
        <c:noMultiLvlLbl val="0"/>
      </c:catAx>
      <c:valAx>
        <c:axId val="25587319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2278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67"/>
          <c:y val="0.0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0425"/>
          <c:w val="0.929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'FEB-2012'!$O$3:$O$33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8959280"/>
        <c:axId val="59306929"/>
      </c:barChart>
      <c:catAx>
        <c:axId val="28959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306929"/>
        <c:crosses val="autoZero"/>
        <c:auto val="1"/>
        <c:lblOffset val="100"/>
        <c:noMultiLvlLbl val="0"/>
      </c:catAx>
      <c:valAx>
        <c:axId val="59306929"/>
        <c:scaling>
          <c:orientation val="minMax"/>
          <c:max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8959280"/>
        <c:crossesAt val="1"/>
        <c:crossBetween val="between"/>
        <c:dispUnits/>
        <c:majorUnit val="2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26975"/>
          <c:y val="0.2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'MAR-2012'!$B$3:$B$33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'MAR-2012'!$C$3:$C$33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4000314"/>
        <c:axId val="39131915"/>
      </c:lineChart>
      <c:catAx>
        <c:axId val="6400031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131915"/>
        <c:crosses val="autoZero"/>
        <c:auto val="1"/>
        <c:lblOffset val="100"/>
        <c:tickLblSkip val="2"/>
        <c:noMultiLvlLbl val="0"/>
      </c:catAx>
      <c:valAx>
        <c:axId val="39131915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0031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image" Target="../media/image5.png" /><Relationship Id="rId10" Type="http://schemas.openxmlformats.org/officeDocument/2006/relationships/image" Target="../media/image6.png" /><Relationship Id="rId11" Type="http://schemas.openxmlformats.org/officeDocument/2006/relationships/image" Target="../media/image7.png" /><Relationship Id="rId12" Type="http://schemas.openxmlformats.org/officeDocument/2006/relationships/image" Target="../media/image8.png" /><Relationship Id="rId13" Type="http://schemas.openxmlformats.org/officeDocument/2006/relationships/image" Target="../media/image9.png" /><Relationship Id="rId14" Type="http://schemas.openxmlformats.org/officeDocument/2006/relationships/image" Target="../media/image10.png" /><Relationship Id="rId15" Type="http://schemas.openxmlformats.org/officeDocument/2006/relationships/image" Target="../media/image11.png" /><Relationship Id="rId16" Type="http://schemas.openxmlformats.org/officeDocument/2006/relationships/image" Target="../media/image12.png" /><Relationship Id="rId17" Type="http://schemas.openxmlformats.org/officeDocument/2006/relationships/image" Target="../media/image13.png" /><Relationship Id="rId18" Type="http://schemas.openxmlformats.org/officeDocument/2006/relationships/image" Target="../media/image14.png" /><Relationship Id="rId19" Type="http://schemas.openxmlformats.org/officeDocument/2006/relationships/image" Target="../media/image15.png" /><Relationship Id="rId20" Type="http://schemas.openxmlformats.org/officeDocument/2006/relationships/image" Target="../media/image1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image" Target="../media/image3.png" /><Relationship Id="rId6" Type="http://schemas.openxmlformats.org/officeDocument/2006/relationships/image" Target="../media/image16.png" /><Relationship Id="rId7" Type="http://schemas.openxmlformats.org/officeDocument/2006/relationships/image" Target="../media/image2.png" /><Relationship Id="rId8" Type="http://schemas.openxmlformats.org/officeDocument/2006/relationships/image" Target="../media/image31.png" /><Relationship Id="rId9" Type="http://schemas.openxmlformats.org/officeDocument/2006/relationships/image" Target="../media/image7.png" /><Relationship Id="rId10" Type="http://schemas.openxmlformats.org/officeDocument/2006/relationships/image" Target="../media/image20.png" /><Relationship Id="rId11" Type="http://schemas.openxmlformats.org/officeDocument/2006/relationships/image" Target="../media/image24.png" /><Relationship Id="rId12" Type="http://schemas.openxmlformats.org/officeDocument/2006/relationships/image" Target="../media/image11.png" /><Relationship Id="rId13" Type="http://schemas.openxmlformats.org/officeDocument/2006/relationships/image" Target="../media/image36.png" /><Relationship Id="rId14" Type="http://schemas.openxmlformats.org/officeDocument/2006/relationships/image" Target="../media/image14.png" /><Relationship Id="rId15" Type="http://schemas.openxmlformats.org/officeDocument/2006/relationships/image" Target="../media/image3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image" Target="../media/image1.png" /><Relationship Id="rId6" Type="http://schemas.openxmlformats.org/officeDocument/2006/relationships/image" Target="../media/image20.png" /><Relationship Id="rId7" Type="http://schemas.openxmlformats.org/officeDocument/2006/relationships/image" Target="../media/image38.png" /><Relationship Id="rId8" Type="http://schemas.openxmlformats.org/officeDocument/2006/relationships/image" Target="../media/image7.png" /><Relationship Id="rId9" Type="http://schemas.openxmlformats.org/officeDocument/2006/relationships/image" Target="../media/image3.png" /><Relationship Id="rId10" Type="http://schemas.openxmlformats.org/officeDocument/2006/relationships/image" Target="../media/image22.png" /><Relationship Id="rId11" Type="http://schemas.openxmlformats.org/officeDocument/2006/relationships/image" Target="../media/image39.png" /><Relationship Id="rId12" Type="http://schemas.openxmlformats.org/officeDocument/2006/relationships/image" Target="../media/image11.png" /><Relationship Id="rId13" Type="http://schemas.openxmlformats.org/officeDocument/2006/relationships/image" Target="../media/image2.png" /><Relationship Id="rId14" Type="http://schemas.openxmlformats.org/officeDocument/2006/relationships/image" Target="../media/image24.png" /><Relationship Id="rId15" Type="http://schemas.openxmlformats.org/officeDocument/2006/relationships/image" Target="../media/image40.png" /><Relationship Id="rId16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image" Target="../media/image11.png" /><Relationship Id="rId6" Type="http://schemas.openxmlformats.org/officeDocument/2006/relationships/image" Target="../media/image2.png" /><Relationship Id="rId7" Type="http://schemas.openxmlformats.org/officeDocument/2006/relationships/image" Target="../media/image41.png" /><Relationship Id="rId8" Type="http://schemas.openxmlformats.org/officeDocument/2006/relationships/image" Target="../media/image5.png" /><Relationship Id="rId9" Type="http://schemas.openxmlformats.org/officeDocument/2006/relationships/image" Target="../media/image42.png" /><Relationship Id="rId10" Type="http://schemas.openxmlformats.org/officeDocument/2006/relationships/image" Target="../media/image16.png" /><Relationship Id="rId11" Type="http://schemas.openxmlformats.org/officeDocument/2006/relationships/image" Target="../media/image18.png" /><Relationship Id="rId12" Type="http://schemas.openxmlformats.org/officeDocument/2006/relationships/image" Target="../media/image14.png" /><Relationship Id="rId13" Type="http://schemas.openxmlformats.org/officeDocument/2006/relationships/image" Target="../media/image13.png" /><Relationship Id="rId14" Type="http://schemas.openxmlformats.org/officeDocument/2006/relationships/image" Target="../media/image7.png" /><Relationship Id="rId15" Type="http://schemas.openxmlformats.org/officeDocument/2006/relationships/image" Target="../media/image1.png" /><Relationship Id="rId16" Type="http://schemas.openxmlformats.org/officeDocument/2006/relationships/image" Target="../media/image36.png" /><Relationship Id="rId17" Type="http://schemas.openxmlformats.org/officeDocument/2006/relationships/image" Target="../media/image3.png" /><Relationship Id="rId18" Type="http://schemas.openxmlformats.org/officeDocument/2006/relationships/image" Target="../media/image4.png" /><Relationship Id="rId19" Type="http://schemas.openxmlformats.org/officeDocument/2006/relationships/image" Target="../media/image20.png" /><Relationship Id="rId20" Type="http://schemas.openxmlformats.org/officeDocument/2006/relationships/image" Target="../media/image2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11.png" /><Relationship Id="rId6" Type="http://schemas.openxmlformats.org/officeDocument/2006/relationships/image" Target="../media/image13.png" /><Relationship Id="rId7" Type="http://schemas.openxmlformats.org/officeDocument/2006/relationships/image" Target="../media/image2.png" /><Relationship Id="rId8" Type="http://schemas.openxmlformats.org/officeDocument/2006/relationships/image" Target="../media/image14.png" /><Relationship Id="rId9" Type="http://schemas.openxmlformats.org/officeDocument/2006/relationships/image" Target="../media/image16.png" /><Relationship Id="rId10" Type="http://schemas.openxmlformats.org/officeDocument/2006/relationships/image" Target="../media/image17.png" /><Relationship Id="rId11" Type="http://schemas.openxmlformats.org/officeDocument/2006/relationships/image" Target="../media/image18.png" /><Relationship Id="rId12" Type="http://schemas.openxmlformats.org/officeDocument/2006/relationships/image" Target="../media/image3.png" /><Relationship Id="rId13" Type="http://schemas.openxmlformats.org/officeDocument/2006/relationships/image" Target="../media/image4.png" /><Relationship Id="rId14" Type="http://schemas.openxmlformats.org/officeDocument/2006/relationships/image" Target="../media/image6.png" /><Relationship Id="rId15" Type="http://schemas.openxmlformats.org/officeDocument/2006/relationships/image" Target="../media/image15.png" /><Relationship Id="rId16" Type="http://schemas.openxmlformats.org/officeDocument/2006/relationships/image" Target="../media/image19.png" /><Relationship Id="rId17" Type="http://schemas.openxmlformats.org/officeDocument/2006/relationships/image" Target="../media/image1.png" /><Relationship Id="rId18" Type="http://schemas.openxmlformats.org/officeDocument/2006/relationships/image" Target="../media/image20.png" /><Relationship Id="rId19" Type="http://schemas.openxmlformats.org/officeDocument/2006/relationships/image" Target="../media/image21.png" /><Relationship Id="rId20" Type="http://schemas.openxmlformats.org/officeDocument/2006/relationships/image" Target="../media/image2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23.png" /><Relationship Id="rId6" Type="http://schemas.openxmlformats.org/officeDocument/2006/relationships/image" Target="../media/image24.png" /><Relationship Id="rId7" Type="http://schemas.openxmlformats.org/officeDocument/2006/relationships/image" Target="../media/image2.png" /><Relationship Id="rId8" Type="http://schemas.openxmlformats.org/officeDocument/2006/relationships/image" Target="../media/image16.png" /><Relationship Id="rId9" Type="http://schemas.openxmlformats.org/officeDocument/2006/relationships/image" Target="../media/image4.png" /><Relationship Id="rId10" Type="http://schemas.openxmlformats.org/officeDocument/2006/relationships/image" Target="../media/image7.png" /><Relationship Id="rId11" Type="http://schemas.openxmlformats.org/officeDocument/2006/relationships/image" Target="../media/image1.png" /><Relationship Id="rId12" Type="http://schemas.openxmlformats.org/officeDocument/2006/relationships/image" Target="../media/image11.png" /><Relationship Id="rId13" Type="http://schemas.openxmlformats.org/officeDocument/2006/relationships/image" Target="../media/image20.png" /><Relationship Id="rId14" Type="http://schemas.openxmlformats.org/officeDocument/2006/relationships/image" Target="../media/image22.png" /><Relationship Id="rId15" Type="http://schemas.openxmlformats.org/officeDocument/2006/relationships/image" Target="../media/image2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7.png" /><Relationship Id="rId8" Type="http://schemas.openxmlformats.org/officeDocument/2006/relationships/image" Target="../media/image24.png" /><Relationship Id="rId9" Type="http://schemas.openxmlformats.org/officeDocument/2006/relationships/image" Target="../media/image26.png" /><Relationship Id="rId10" Type="http://schemas.openxmlformats.org/officeDocument/2006/relationships/image" Target="../media/image16.png" /><Relationship Id="rId11" Type="http://schemas.openxmlformats.org/officeDocument/2006/relationships/image" Target="../media/image20.png" /><Relationship Id="rId12" Type="http://schemas.openxmlformats.org/officeDocument/2006/relationships/image" Target="../media/image27.png" /><Relationship Id="rId13" Type="http://schemas.openxmlformats.org/officeDocument/2006/relationships/image" Target="../media/image1.png" /><Relationship Id="rId14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16.png" /><Relationship Id="rId6" Type="http://schemas.openxmlformats.org/officeDocument/2006/relationships/image" Target="../media/image28.png" /><Relationship Id="rId7" Type="http://schemas.openxmlformats.org/officeDocument/2006/relationships/image" Target="../media/image7.png" /><Relationship Id="rId8" Type="http://schemas.openxmlformats.org/officeDocument/2006/relationships/image" Target="../media/image22.png" /><Relationship Id="rId9" Type="http://schemas.openxmlformats.org/officeDocument/2006/relationships/image" Target="../media/image2.png" /><Relationship Id="rId10" Type="http://schemas.openxmlformats.org/officeDocument/2006/relationships/image" Target="../media/image3.png" /><Relationship Id="rId11" Type="http://schemas.openxmlformats.org/officeDocument/2006/relationships/image" Target="../media/image29.png" /><Relationship Id="rId12" Type="http://schemas.openxmlformats.org/officeDocument/2006/relationships/image" Target="../media/image20.png" /><Relationship Id="rId13" Type="http://schemas.openxmlformats.org/officeDocument/2006/relationships/image" Target="../media/image11.png" /><Relationship Id="rId14" Type="http://schemas.openxmlformats.org/officeDocument/2006/relationships/image" Target="../media/image3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../media/image22.png" /><Relationship Id="rId6" Type="http://schemas.openxmlformats.org/officeDocument/2006/relationships/image" Target="../media/image27.png" /><Relationship Id="rId7" Type="http://schemas.openxmlformats.org/officeDocument/2006/relationships/image" Target="../media/image31.png" /><Relationship Id="rId8" Type="http://schemas.openxmlformats.org/officeDocument/2006/relationships/image" Target="../media/image7.png" /><Relationship Id="rId9" Type="http://schemas.openxmlformats.org/officeDocument/2006/relationships/image" Target="../media/image20.png" /><Relationship Id="rId10" Type="http://schemas.openxmlformats.org/officeDocument/2006/relationships/image" Target="../media/image3.png" /><Relationship Id="rId11" Type="http://schemas.openxmlformats.org/officeDocument/2006/relationships/image" Target="../media/image24.png" /><Relationship Id="rId12" Type="http://schemas.openxmlformats.org/officeDocument/2006/relationships/image" Target="../media/image16.png" /><Relationship Id="rId13" Type="http://schemas.openxmlformats.org/officeDocument/2006/relationships/image" Target="../media/image28.png" /><Relationship Id="rId14" Type="http://schemas.openxmlformats.org/officeDocument/2006/relationships/image" Target="../media/image32.png" /><Relationship Id="rId15" Type="http://schemas.openxmlformats.org/officeDocument/2006/relationships/image" Target="../media/image33.png" /><Relationship Id="rId16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image" Target="../media/image32.png" /><Relationship Id="rId6" Type="http://schemas.openxmlformats.org/officeDocument/2006/relationships/image" Target="../media/image33.png" /><Relationship Id="rId7" Type="http://schemas.openxmlformats.org/officeDocument/2006/relationships/image" Target="../media/image2.png" /><Relationship Id="rId8" Type="http://schemas.openxmlformats.org/officeDocument/2006/relationships/image" Target="../media/image29.png" /><Relationship Id="rId9" Type="http://schemas.openxmlformats.org/officeDocument/2006/relationships/image" Target="../media/image28.png" /><Relationship Id="rId10" Type="http://schemas.openxmlformats.org/officeDocument/2006/relationships/image" Target="../media/image7.png" /><Relationship Id="rId11" Type="http://schemas.openxmlformats.org/officeDocument/2006/relationships/image" Target="../media/image16.png" /><Relationship Id="rId12" Type="http://schemas.openxmlformats.org/officeDocument/2006/relationships/image" Target="../media/image19.png" /><Relationship Id="rId13" Type="http://schemas.openxmlformats.org/officeDocument/2006/relationships/image" Target="../media/image34.png" /><Relationship Id="rId14" Type="http://schemas.openxmlformats.org/officeDocument/2006/relationships/image" Target="../media/image20.png" /><Relationship Id="rId15" Type="http://schemas.openxmlformats.org/officeDocument/2006/relationships/image" Target="../media/image11.png" /><Relationship Id="rId16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image" Target="../media/image16.png" /><Relationship Id="rId6" Type="http://schemas.openxmlformats.org/officeDocument/2006/relationships/image" Target="../media/image28.png" /><Relationship Id="rId7" Type="http://schemas.openxmlformats.org/officeDocument/2006/relationships/image" Target="../media/image20.png" /><Relationship Id="rId8" Type="http://schemas.openxmlformats.org/officeDocument/2006/relationships/image" Target="../media/image7.png" /><Relationship Id="rId9" Type="http://schemas.openxmlformats.org/officeDocument/2006/relationships/image" Target="../media/image3.png" /><Relationship Id="rId10" Type="http://schemas.openxmlformats.org/officeDocument/2006/relationships/image" Target="../media/image11.png" /><Relationship Id="rId11" Type="http://schemas.openxmlformats.org/officeDocument/2006/relationships/image" Target="../media/image29.png" /><Relationship Id="rId12" Type="http://schemas.openxmlformats.org/officeDocument/2006/relationships/image" Target="../media/image8.png" /><Relationship Id="rId13" Type="http://schemas.openxmlformats.org/officeDocument/2006/relationships/image" Target="../media/image2.png" /><Relationship Id="rId14" Type="http://schemas.openxmlformats.org/officeDocument/2006/relationships/image" Target="../media/image2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image" Target="../media/image7.png" /><Relationship Id="rId6" Type="http://schemas.openxmlformats.org/officeDocument/2006/relationships/image" Target="../media/image3.png" /><Relationship Id="rId7" Type="http://schemas.openxmlformats.org/officeDocument/2006/relationships/image" Target="../media/image16.png" /><Relationship Id="rId8" Type="http://schemas.openxmlformats.org/officeDocument/2006/relationships/image" Target="../media/image20.png" /><Relationship Id="rId9" Type="http://schemas.openxmlformats.org/officeDocument/2006/relationships/image" Target="../media/image2.png" /><Relationship Id="rId10" Type="http://schemas.openxmlformats.org/officeDocument/2006/relationships/image" Target="../media/image11.png" /><Relationship Id="rId11" Type="http://schemas.openxmlformats.org/officeDocument/2006/relationships/image" Target="../media/image28.png" /><Relationship Id="rId12" Type="http://schemas.openxmlformats.org/officeDocument/2006/relationships/image" Target="../media/image22.png" /><Relationship Id="rId13" Type="http://schemas.openxmlformats.org/officeDocument/2006/relationships/image" Target="../media/image24.png" /><Relationship Id="rId14" Type="http://schemas.openxmlformats.org/officeDocument/2006/relationships/image" Target="../media/image3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171450</xdr:colOff>
      <xdr:row>2</xdr:row>
      <xdr:rowOff>104775</xdr:rowOff>
    </xdr:from>
    <xdr:to>
      <xdr:col>10</xdr:col>
      <xdr:colOff>647700</xdr:colOff>
      <xdr:row>2</xdr:row>
      <xdr:rowOff>438150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</xdr:row>
      <xdr:rowOff>104775</xdr:rowOff>
    </xdr:from>
    <xdr:to>
      <xdr:col>10</xdr:col>
      <xdr:colOff>647700</xdr:colOff>
      <xdr:row>3</xdr:row>
      <xdr:rowOff>438150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4</xdr:row>
      <xdr:rowOff>104775</xdr:rowOff>
    </xdr:from>
    <xdr:to>
      <xdr:col>10</xdr:col>
      <xdr:colOff>628650</xdr:colOff>
      <xdr:row>4</xdr:row>
      <xdr:rowOff>438150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10525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</xdr:row>
      <xdr:rowOff>114300</xdr:rowOff>
    </xdr:from>
    <xdr:to>
      <xdr:col>10</xdr:col>
      <xdr:colOff>657225</xdr:colOff>
      <xdr:row>5</xdr:row>
      <xdr:rowOff>447675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95250</xdr:rowOff>
    </xdr:from>
    <xdr:to>
      <xdr:col>10</xdr:col>
      <xdr:colOff>647700</xdr:colOff>
      <xdr:row>6</xdr:row>
      <xdr:rowOff>428625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3295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7</xdr:row>
      <xdr:rowOff>123825</xdr:rowOff>
    </xdr:from>
    <xdr:to>
      <xdr:col>10</xdr:col>
      <xdr:colOff>638175</xdr:colOff>
      <xdr:row>7</xdr:row>
      <xdr:rowOff>457200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385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</xdr:row>
      <xdr:rowOff>95250</xdr:rowOff>
    </xdr:from>
    <xdr:to>
      <xdr:col>10</xdr:col>
      <xdr:colOff>657225</xdr:colOff>
      <xdr:row>8</xdr:row>
      <xdr:rowOff>428625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4362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95250</xdr:rowOff>
    </xdr:from>
    <xdr:to>
      <xdr:col>10</xdr:col>
      <xdr:colOff>647700</xdr:colOff>
      <xdr:row>9</xdr:row>
      <xdr:rowOff>428625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4895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95250</xdr:rowOff>
    </xdr:from>
    <xdr:to>
      <xdr:col>10</xdr:col>
      <xdr:colOff>647700</xdr:colOff>
      <xdr:row>10</xdr:row>
      <xdr:rowOff>428625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5429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11</xdr:row>
      <xdr:rowOff>85725</xdr:rowOff>
    </xdr:from>
    <xdr:to>
      <xdr:col>10</xdr:col>
      <xdr:colOff>638175</xdr:colOff>
      <xdr:row>11</xdr:row>
      <xdr:rowOff>419100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5953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12</xdr:row>
      <xdr:rowOff>95250</xdr:rowOff>
    </xdr:from>
    <xdr:to>
      <xdr:col>10</xdr:col>
      <xdr:colOff>638175</xdr:colOff>
      <xdr:row>12</xdr:row>
      <xdr:rowOff>428625</xdr:rowOff>
    </xdr:to>
    <xdr:pic>
      <xdr:nvPicPr>
        <xdr:cNvPr id="15" name="Picture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0050" y="6496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13</xdr:row>
      <xdr:rowOff>95250</xdr:rowOff>
    </xdr:from>
    <xdr:to>
      <xdr:col>10</xdr:col>
      <xdr:colOff>638175</xdr:colOff>
      <xdr:row>13</xdr:row>
      <xdr:rowOff>428625</xdr:rowOff>
    </xdr:to>
    <xdr:pic>
      <xdr:nvPicPr>
        <xdr:cNvPr id="16" name="Picture 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0050" y="7029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14</xdr:row>
      <xdr:rowOff>104775</xdr:rowOff>
    </xdr:from>
    <xdr:to>
      <xdr:col>10</xdr:col>
      <xdr:colOff>647700</xdr:colOff>
      <xdr:row>14</xdr:row>
      <xdr:rowOff>438150</xdr:rowOff>
    </xdr:to>
    <xdr:pic>
      <xdr:nvPicPr>
        <xdr:cNvPr id="17" name="Picture 4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9575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104775</xdr:rowOff>
    </xdr:from>
    <xdr:to>
      <xdr:col>10</xdr:col>
      <xdr:colOff>628650</xdr:colOff>
      <xdr:row>15</xdr:row>
      <xdr:rowOff>438150</xdr:rowOff>
    </xdr:to>
    <xdr:pic>
      <xdr:nvPicPr>
        <xdr:cNvPr id="18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10525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16</xdr:row>
      <xdr:rowOff>85725</xdr:rowOff>
    </xdr:from>
    <xdr:to>
      <xdr:col>10</xdr:col>
      <xdr:colOff>638175</xdr:colOff>
      <xdr:row>16</xdr:row>
      <xdr:rowOff>419100</xdr:rowOff>
    </xdr:to>
    <xdr:pic>
      <xdr:nvPicPr>
        <xdr:cNvPr id="19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8620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17</xdr:row>
      <xdr:rowOff>85725</xdr:rowOff>
    </xdr:from>
    <xdr:to>
      <xdr:col>10</xdr:col>
      <xdr:colOff>638175</xdr:colOff>
      <xdr:row>17</xdr:row>
      <xdr:rowOff>419100</xdr:rowOff>
    </xdr:to>
    <xdr:pic>
      <xdr:nvPicPr>
        <xdr:cNvPr id="20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9153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18</xdr:row>
      <xdr:rowOff>114300</xdr:rowOff>
    </xdr:from>
    <xdr:to>
      <xdr:col>10</xdr:col>
      <xdr:colOff>685800</xdr:colOff>
      <xdr:row>18</xdr:row>
      <xdr:rowOff>447675</xdr:rowOff>
    </xdr:to>
    <xdr:pic>
      <xdr:nvPicPr>
        <xdr:cNvPr id="21" name="Picture 5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19</xdr:row>
      <xdr:rowOff>104775</xdr:rowOff>
    </xdr:from>
    <xdr:to>
      <xdr:col>10</xdr:col>
      <xdr:colOff>638175</xdr:colOff>
      <xdr:row>19</xdr:row>
      <xdr:rowOff>438150</xdr:rowOff>
    </xdr:to>
    <xdr:pic>
      <xdr:nvPicPr>
        <xdr:cNvPr id="22" name="Picture 5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20050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20</xdr:row>
      <xdr:rowOff>104775</xdr:rowOff>
    </xdr:from>
    <xdr:to>
      <xdr:col>10</xdr:col>
      <xdr:colOff>628650</xdr:colOff>
      <xdr:row>20</xdr:row>
      <xdr:rowOff>438150</xdr:rowOff>
    </xdr:to>
    <xdr:pic>
      <xdr:nvPicPr>
        <xdr:cNvPr id="23" name="Picture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10525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21</xdr:row>
      <xdr:rowOff>114300</xdr:rowOff>
    </xdr:from>
    <xdr:to>
      <xdr:col>10</xdr:col>
      <xdr:colOff>666750</xdr:colOff>
      <xdr:row>21</xdr:row>
      <xdr:rowOff>447675</xdr:rowOff>
    </xdr:to>
    <xdr:pic>
      <xdr:nvPicPr>
        <xdr:cNvPr id="24" name="Picture 5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48625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22</xdr:row>
      <xdr:rowOff>95250</xdr:rowOff>
    </xdr:from>
    <xdr:to>
      <xdr:col>10</xdr:col>
      <xdr:colOff>647700</xdr:colOff>
      <xdr:row>22</xdr:row>
      <xdr:rowOff>428625</xdr:rowOff>
    </xdr:to>
    <xdr:pic>
      <xdr:nvPicPr>
        <xdr:cNvPr id="25" name="Picture 5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11830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23</xdr:row>
      <xdr:rowOff>95250</xdr:rowOff>
    </xdr:from>
    <xdr:to>
      <xdr:col>10</xdr:col>
      <xdr:colOff>619125</xdr:colOff>
      <xdr:row>23</xdr:row>
      <xdr:rowOff>428625</xdr:rowOff>
    </xdr:to>
    <xdr:pic>
      <xdr:nvPicPr>
        <xdr:cNvPr id="26" name="Picture 5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0" y="12363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24</xdr:row>
      <xdr:rowOff>104775</xdr:rowOff>
    </xdr:from>
    <xdr:to>
      <xdr:col>10</xdr:col>
      <xdr:colOff>647700</xdr:colOff>
      <xdr:row>24</xdr:row>
      <xdr:rowOff>438150</xdr:rowOff>
    </xdr:to>
    <xdr:pic>
      <xdr:nvPicPr>
        <xdr:cNvPr id="27" name="Picture 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29575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25</xdr:row>
      <xdr:rowOff>85725</xdr:rowOff>
    </xdr:from>
    <xdr:to>
      <xdr:col>10</xdr:col>
      <xdr:colOff>647700</xdr:colOff>
      <xdr:row>25</xdr:row>
      <xdr:rowOff>419100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29575" y="134207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26</xdr:row>
      <xdr:rowOff>114300</xdr:rowOff>
    </xdr:from>
    <xdr:to>
      <xdr:col>10</xdr:col>
      <xdr:colOff>647700</xdr:colOff>
      <xdr:row>26</xdr:row>
      <xdr:rowOff>447675</xdr:rowOff>
    </xdr:to>
    <xdr:pic>
      <xdr:nvPicPr>
        <xdr:cNvPr id="29" name="Picture 6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29575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27</xdr:row>
      <xdr:rowOff>104775</xdr:rowOff>
    </xdr:from>
    <xdr:to>
      <xdr:col>10</xdr:col>
      <xdr:colOff>638175</xdr:colOff>
      <xdr:row>27</xdr:row>
      <xdr:rowOff>438150</xdr:rowOff>
    </xdr:to>
    <xdr:pic>
      <xdr:nvPicPr>
        <xdr:cNvPr id="30" name="Picture 6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20050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28</xdr:row>
      <xdr:rowOff>114300</xdr:rowOff>
    </xdr:from>
    <xdr:to>
      <xdr:col>10</xdr:col>
      <xdr:colOff>657225</xdr:colOff>
      <xdr:row>28</xdr:row>
      <xdr:rowOff>447675</xdr:rowOff>
    </xdr:to>
    <xdr:pic>
      <xdr:nvPicPr>
        <xdr:cNvPr id="31" name="Picture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29</xdr:row>
      <xdr:rowOff>104775</xdr:rowOff>
    </xdr:from>
    <xdr:to>
      <xdr:col>10</xdr:col>
      <xdr:colOff>628650</xdr:colOff>
      <xdr:row>29</xdr:row>
      <xdr:rowOff>438150</xdr:rowOff>
    </xdr:to>
    <xdr:pic>
      <xdr:nvPicPr>
        <xdr:cNvPr id="32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10525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30</xdr:row>
      <xdr:rowOff>104775</xdr:rowOff>
    </xdr:from>
    <xdr:to>
      <xdr:col>10</xdr:col>
      <xdr:colOff>647700</xdr:colOff>
      <xdr:row>30</xdr:row>
      <xdr:rowOff>438150</xdr:rowOff>
    </xdr:to>
    <xdr:pic>
      <xdr:nvPicPr>
        <xdr:cNvPr id="33" name="Picture 6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029575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31</xdr:row>
      <xdr:rowOff>104775</xdr:rowOff>
    </xdr:from>
    <xdr:to>
      <xdr:col>10</xdr:col>
      <xdr:colOff>638175</xdr:colOff>
      <xdr:row>31</xdr:row>
      <xdr:rowOff>438150</xdr:rowOff>
    </xdr:to>
    <xdr:pic>
      <xdr:nvPicPr>
        <xdr:cNvPr id="34" name="Picture 6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20050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32</xdr:row>
      <xdr:rowOff>104775</xdr:rowOff>
    </xdr:from>
    <xdr:to>
      <xdr:col>10</xdr:col>
      <xdr:colOff>638175</xdr:colOff>
      <xdr:row>32</xdr:row>
      <xdr:rowOff>438150</xdr:rowOff>
    </xdr:to>
    <xdr:pic>
      <xdr:nvPicPr>
        <xdr:cNvPr id="35" name="Picture 6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20050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161925</xdr:colOff>
      <xdr:row>2</xdr:row>
      <xdr:rowOff>104775</xdr:rowOff>
    </xdr:from>
    <xdr:to>
      <xdr:col>10</xdr:col>
      <xdr:colOff>638175</xdr:colOff>
      <xdr:row>2</xdr:row>
      <xdr:rowOff>438150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</xdr:row>
      <xdr:rowOff>104775</xdr:rowOff>
    </xdr:from>
    <xdr:to>
      <xdr:col>10</xdr:col>
      <xdr:colOff>638175</xdr:colOff>
      <xdr:row>3</xdr:row>
      <xdr:rowOff>438150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</xdr:row>
      <xdr:rowOff>104775</xdr:rowOff>
    </xdr:from>
    <xdr:to>
      <xdr:col>10</xdr:col>
      <xdr:colOff>647700</xdr:colOff>
      <xdr:row>4</xdr:row>
      <xdr:rowOff>438150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</xdr:row>
      <xdr:rowOff>104775</xdr:rowOff>
    </xdr:from>
    <xdr:to>
      <xdr:col>10</xdr:col>
      <xdr:colOff>657225</xdr:colOff>
      <xdr:row>5</xdr:row>
      <xdr:rowOff>438150</xdr:rowOff>
    </xdr:to>
    <xdr:pic>
      <xdr:nvPicPr>
        <xdr:cNvPr id="8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95250</xdr:rowOff>
    </xdr:from>
    <xdr:to>
      <xdr:col>10</xdr:col>
      <xdr:colOff>628650</xdr:colOff>
      <xdr:row>6</xdr:row>
      <xdr:rowOff>428625</xdr:rowOff>
    </xdr:to>
    <xdr:pic>
      <xdr:nvPicPr>
        <xdr:cNvPr id="9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10525" y="3295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85725</xdr:rowOff>
    </xdr:from>
    <xdr:to>
      <xdr:col>10</xdr:col>
      <xdr:colOff>628650</xdr:colOff>
      <xdr:row>7</xdr:row>
      <xdr:rowOff>419100</xdr:rowOff>
    </xdr:to>
    <xdr:pic>
      <xdr:nvPicPr>
        <xdr:cNvPr id="10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10525" y="3819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85725</xdr:rowOff>
    </xdr:from>
    <xdr:to>
      <xdr:col>10</xdr:col>
      <xdr:colOff>628650</xdr:colOff>
      <xdr:row>8</xdr:row>
      <xdr:rowOff>419100</xdr:rowOff>
    </xdr:to>
    <xdr:pic>
      <xdr:nvPicPr>
        <xdr:cNvPr id="11" name="Picture 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10525" y="4352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9</xdr:row>
      <xdr:rowOff>104775</xdr:rowOff>
    </xdr:from>
    <xdr:to>
      <xdr:col>10</xdr:col>
      <xdr:colOff>638175</xdr:colOff>
      <xdr:row>9</xdr:row>
      <xdr:rowOff>438150</xdr:rowOff>
    </xdr:to>
    <xdr:pic>
      <xdr:nvPicPr>
        <xdr:cNvPr id="12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85725</xdr:rowOff>
    </xdr:from>
    <xdr:to>
      <xdr:col>10</xdr:col>
      <xdr:colOff>628650</xdr:colOff>
      <xdr:row>13</xdr:row>
      <xdr:rowOff>419100</xdr:rowOff>
    </xdr:to>
    <xdr:pic>
      <xdr:nvPicPr>
        <xdr:cNvPr id="13" name="Picture 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10525" y="7019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104775</xdr:rowOff>
    </xdr:from>
    <xdr:to>
      <xdr:col>10</xdr:col>
      <xdr:colOff>647700</xdr:colOff>
      <xdr:row>12</xdr:row>
      <xdr:rowOff>438150</xdr:rowOff>
    </xdr:to>
    <xdr:pic>
      <xdr:nvPicPr>
        <xdr:cNvPr id="14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11</xdr:row>
      <xdr:rowOff>114300</xdr:rowOff>
    </xdr:from>
    <xdr:to>
      <xdr:col>10</xdr:col>
      <xdr:colOff>666750</xdr:colOff>
      <xdr:row>11</xdr:row>
      <xdr:rowOff>447675</xdr:rowOff>
    </xdr:to>
    <xdr:pic>
      <xdr:nvPicPr>
        <xdr:cNvPr id="15" name="Picture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104775</xdr:rowOff>
    </xdr:from>
    <xdr:to>
      <xdr:col>10</xdr:col>
      <xdr:colOff>647700</xdr:colOff>
      <xdr:row>10</xdr:row>
      <xdr:rowOff>438150</xdr:rowOff>
    </xdr:to>
    <xdr:pic>
      <xdr:nvPicPr>
        <xdr:cNvPr id="16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14</xdr:row>
      <xdr:rowOff>104775</xdr:rowOff>
    </xdr:from>
    <xdr:to>
      <xdr:col>10</xdr:col>
      <xdr:colOff>638175</xdr:colOff>
      <xdr:row>14</xdr:row>
      <xdr:rowOff>438150</xdr:rowOff>
    </xdr:to>
    <xdr:pic>
      <xdr:nvPicPr>
        <xdr:cNvPr id="17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15</xdr:row>
      <xdr:rowOff>104775</xdr:rowOff>
    </xdr:from>
    <xdr:to>
      <xdr:col>10</xdr:col>
      <xdr:colOff>638175</xdr:colOff>
      <xdr:row>15</xdr:row>
      <xdr:rowOff>438150</xdr:rowOff>
    </xdr:to>
    <xdr:pic>
      <xdr:nvPicPr>
        <xdr:cNvPr id="18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16</xdr:row>
      <xdr:rowOff>114300</xdr:rowOff>
    </xdr:from>
    <xdr:to>
      <xdr:col>10</xdr:col>
      <xdr:colOff>666750</xdr:colOff>
      <xdr:row>16</xdr:row>
      <xdr:rowOff>447675</xdr:rowOff>
    </xdr:to>
    <xdr:pic>
      <xdr:nvPicPr>
        <xdr:cNvPr id="19" name="Picture 5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17</xdr:row>
      <xdr:rowOff>104775</xdr:rowOff>
    </xdr:from>
    <xdr:to>
      <xdr:col>10</xdr:col>
      <xdr:colOff>647700</xdr:colOff>
      <xdr:row>17</xdr:row>
      <xdr:rowOff>438150</xdr:rowOff>
    </xdr:to>
    <xdr:pic>
      <xdr:nvPicPr>
        <xdr:cNvPr id="20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18</xdr:row>
      <xdr:rowOff>104775</xdr:rowOff>
    </xdr:from>
    <xdr:to>
      <xdr:col>10</xdr:col>
      <xdr:colOff>638175</xdr:colOff>
      <xdr:row>18</xdr:row>
      <xdr:rowOff>438150</xdr:rowOff>
    </xdr:to>
    <xdr:pic>
      <xdr:nvPicPr>
        <xdr:cNvPr id="21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19</xdr:row>
      <xdr:rowOff>104775</xdr:rowOff>
    </xdr:from>
    <xdr:to>
      <xdr:col>10</xdr:col>
      <xdr:colOff>638175</xdr:colOff>
      <xdr:row>19</xdr:row>
      <xdr:rowOff>438150</xdr:rowOff>
    </xdr:to>
    <xdr:pic>
      <xdr:nvPicPr>
        <xdr:cNvPr id="22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20</xdr:row>
      <xdr:rowOff>104775</xdr:rowOff>
    </xdr:from>
    <xdr:to>
      <xdr:col>10</xdr:col>
      <xdr:colOff>647700</xdr:colOff>
      <xdr:row>20</xdr:row>
      <xdr:rowOff>438150</xdr:rowOff>
    </xdr:to>
    <xdr:pic>
      <xdr:nvPicPr>
        <xdr:cNvPr id="23" name="Picture 6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9575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21</xdr:row>
      <xdr:rowOff>104775</xdr:rowOff>
    </xdr:from>
    <xdr:to>
      <xdr:col>10</xdr:col>
      <xdr:colOff>647700</xdr:colOff>
      <xdr:row>21</xdr:row>
      <xdr:rowOff>438150</xdr:rowOff>
    </xdr:to>
    <xdr:pic>
      <xdr:nvPicPr>
        <xdr:cNvPr id="24" name="Picture 6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9575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22</xdr:row>
      <xdr:rowOff>104775</xdr:rowOff>
    </xdr:from>
    <xdr:to>
      <xdr:col>10</xdr:col>
      <xdr:colOff>647700</xdr:colOff>
      <xdr:row>22</xdr:row>
      <xdr:rowOff>438150</xdr:rowOff>
    </xdr:to>
    <xdr:pic>
      <xdr:nvPicPr>
        <xdr:cNvPr id="25" name="Picture 6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9575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23</xdr:row>
      <xdr:rowOff>104775</xdr:rowOff>
    </xdr:from>
    <xdr:to>
      <xdr:col>10</xdr:col>
      <xdr:colOff>666750</xdr:colOff>
      <xdr:row>23</xdr:row>
      <xdr:rowOff>438150</xdr:rowOff>
    </xdr:to>
    <xdr:pic>
      <xdr:nvPicPr>
        <xdr:cNvPr id="26" name="Picture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24</xdr:row>
      <xdr:rowOff>104775</xdr:rowOff>
    </xdr:from>
    <xdr:to>
      <xdr:col>10</xdr:col>
      <xdr:colOff>666750</xdr:colOff>
      <xdr:row>24</xdr:row>
      <xdr:rowOff>438150</xdr:rowOff>
    </xdr:to>
    <xdr:pic>
      <xdr:nvPicPr>
        <xdr:cNvPr id="27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25</xdr:row>
      <xdr:rowOff>123825</xdr:rowOff>
    </xdr:from>
    <xdr:to>
      <xdr:col>10</xdr:col>
      <xdr:colOff>638175</xdr:colOff>
      <xdr:row>25</xdr:row>
      <xdr:rowOff>457200</xdr:rowOff>
    </xdr:to>
    <xdr:pic>
      <xdr:nvPicPr>
        <xdr:cNvPr id="28" name="Picture 6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0050" y="13458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26</xdr:row>
      <xdr:rowOff>123825</xdr:rowOff>
    </xdr:from>
    <xdr:to>
      <xdr:col>10</xdr:col>
      <xdr:colOff>638175</xdr:colOff>
      <xdr:row>26</xdr:row>
      <xdr:rowOff>457200</xdr:rowOff>
    </xdr:to>
    <xdr:pic>
      <xdr:nvPicPr>
        <xdr:cNvPr id="29" name="Picture 6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0050" y="13992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28</xdr:row>
      <xdr:rowOff>114300</xdr:rowOff>
    </xdr:from>
    <xdr:to>
      <xdr:col>10</xdr:col>
      <xdr:colOff>638175</xdr:colOff>
      <xdr:row>28</xdr:row>
      <xdr:rowOff>447675</xdr:rowOff>
    </xdr:to>
    <xdr:pic>
      <xdr:nvPicPr>
        <xdr:cNvPr id="30" name="Picture 6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2005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27</xdr:row>
      <xdr:rowOff>95250</xdr:rowOff>
    </xdr:from>
    <xdr:to>
      <xdr:col>10</xdr:col>
      <xdr:colOff>628650</xdr:colOff>
      <xdr:row>27</xdr:row>
      <xdr:rowOff>428625</xdr:rowOff>
    </xdr:to>
    <xdr:pic>
      <xdr:nvPicPr>
        <xdr:cNvPr id="31" name="Picture 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10525" y="14497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29</xdr:row>
      <xdr:rowOff>104775</xdr:rowOff>
    </xdr:from>
    <xdr:to>
      <xdr:col>10</xdr:col>
      <xdr:colOff>647700</xdr:colOff>
      <xdr:row>29</xdr:row>
      <xdr:rowOff>438150</xdr:rowOff>
    </xdr:to>
    <xdr:pic>
      <xdr:nvPicPr>
        <xdr:cNvPr id="32" name="Picture 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30</xdr:row>
      <xdr:rowOff>104775</xdr:rowOff>
    </xdr:from>
    <xdr:to>
      <xdr:col>10</xdr:col>
      <xdr:colOff>638175</xdr:colOff>
      <xdr:row>30</xdr:row>
      <xdr:rowOff>438150</xdr:rowOff>
    </xdr:to>
    <xdr:pic>
      <xdr:nvPicPr>
        <xdr:cNvPr id="33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31</xdr:row>
      <xdr:rowOff>104775</xdr:rowOff>
    </xdr:from>
    <xdr:to>
      <xdr:col>10</xdr:col>
      <xdr:colOff>647700</xdr:colOff>
      <xdr:row>31</xdr:row>
      <xdr:rowOff>438150</xdr:rowOff>
    </xdr:to>
    <xdr:pic>
      <xdr:nvPicPr>
        <xdr:cNvPr id="34" name="Picture 7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29575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32</xdr:row>
      <xdr:rowOff>104775</xdr:rowOff>
    </xdr:from>
    <xdr:to>
      <xdr:col>10</xdr:col>
      <xdr:colOff>647700</xdr:colOff>
      <xdr:row>32</xdr:row>
      <xdr:rowOff>438150</xdr:rowOff>
    </xdr:to>
    <xdr:pic>
      <xdr:nvPicPr>
        <xdr:cNvPr id="35" name="Picture 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161925</xdr:colOff>
      <xdr:row>2</xdr:row>
      <xdr:rowOff>104775</xdr:rowOff>
    </xdr:from>
    <xdr:to>
      <xdr:col>10</xdr:col>
      <xdr:colOff>638175</xdr:colOff>
      <xdr:row>2</xdr:row>
      <xdr:rowOff>438150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</xdr:row>
      <xdr:rowOff>104775</xdr:rowOff>
    </xdr:from>
    <xdr:to>
      <xdr:col>10</xdr:col>
      <xdr:colOff>638175</xdr:colOff>
      <xdr:row>3</xdr:row>
      <xdr:rowOff>438150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4</xdr:row>
      <xdr:rowOff>104775</xdr:rowOff>
    </xdr:from>
    <xdr:to>
      <xdr:col>10</xdr:col>
      <xdr:colOff>638175</xdr:colOff>
      <xdr:row>4</xdr:row>
      <xdr:rowOff>438150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5</xdr:row>
      <xdr:rowOff>104775</xdr:rowOff>
    </xdr:from>
    <xdr:to>
      <xdr:col>10</xdr:col>
      <xdr:colOff>638175</xdr:colOff>
      <xdr:row>5</xdr:row>
      <xdr:rowOff>438150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104775</xdr:rowOff>
    </xdr:from>
    <xdr:to>
      <xdr:col>10</xdr:col>
      <xdr:colOff>628650</xdr:colOff>
      <xdr:row>6</xdr:row>
      <xdr:rowOff>438150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10525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7</xdr:row>
      <xdr:rowOff>104775</xdr:rowOff>
    </xdr:from>
    <xdr:to>
      <xdr:col>10</xdr:col>
      <xdr:colOff>638175</xdr:colOff>
      <xdr:row>7</xdr:row>
      <xdr:rowOff>438150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8</xdr:row>
      <xdr:rowOff>104775</xdr:rowOff>
    </xdr:from>
    <xdr:to>
      <xdr:col>10</xdr:col>
      <xdr:colOff>638175</xdr:colOff>
      <xdr:row>8</xdr:row>
      <xdr:rowOff>438150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9</xdr:row>
      <xdr:rowOff>85725</xdr:rowOff>
    </xdr:from>
    <xdr:to>
      <xdr:col>10</xdr:col>
      <xdr:colOff>638175</xdr:colOff>
      <xdr:row>9</xdr:row>
      <xdr:rowOff>419100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4886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104775</xdr:rowOff>
    </xdr:from>
    <xdr:to>
      <xdr:col>10</xdr:col>
      <xdr:colOff>628650</xdr:colOff>
      <xdr:row>10</xdr:row>
      <xdr:rowOff>438150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10525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11</xdr:row>
      <xdr:rowOff>104775</xdr:rowOff>
    </xdr:from>
    <xdr:to>
      <xdr:col>10</xdr:col>
      <xdr:colOff>638175</xdr:colOff>
      <xdr:row>11</xdr:row>
      <xdr:rowOff>438150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5972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104775</xdr:rowOff>
    </xdr:from>
    <xdr:to>
      <xdr:col>10</xdr:col>
      <xdr:colOff>666750</xdr:colOff>
      <xdr:row>12</xdr:row>
      <xdr:rowOff>438150</xdr:rowOff>
    </xdr:to>
    <xdr:pic>
      <xdr:nvPicPr>
        <xdr:cNvPr id="15" name="Picture 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13</xdr:row>
      <xdr:rowOff>85725</xdr:rowOff>
    </xdr:from>
    <xdr:to>
      <xdr:col>10</xdr:col>
      <xdr:colOff>638175</xdr:colOff>
      <xdr:row>13</xdr:row>
      <xdr:rowOff>419100</xdr:rowOff>
    </xdr:to>
    <xdr:pic>
      <xdr:nvPicPr>
        <xdr:cNvPr id="16" name="Picture 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7019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114300</xdr:rowOff>
    </xdr:from>
    <xdr:to>
      <xdr:col>10</xdr:col>
      <xdr:colOff>657225</xdr:colOff>
      <xdr:row>14</xdr:row>
      <xdr:rowOff>447675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15</xdr:row>
      <xdr:rowOff>104775</xdr:rowOff>
    </xdr:from>
    <xdr:to>
      <xdr:col>10</xdr:col>
      <xdr:colOff>638175</xdr:colOff>
      <xdr:row>15</xdr:row>
      <xdr:rowOff>438150</xdr:rowOff>
    </xdr:to>
    <xdr:pic>
      <xdr:nvPicPr>
        <xdr:cNvPr id="18" name="Picture 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0050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16</xdr:row>
      <xdr:rowOff>104775</xdr:rowOff>
    </xdr:from>
    <xdr:to>
      <xdr:col>10</xdr:col>
      <xdr:colOff>638175</xdr:colOff>
      <xdr:row>16</xdr:row>
      <xdr:rowOff>438150</xdr:rowOff>
    </xdr:to>
    <xdr:pic>
      <xdr:nvPicPr>
        <xdr:cNvPr id="19" name="Picture 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0050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114300</xdr:rowOff>
    </xdr:from>
    <xdr:to>
      <xdr:col>10</xdr:col>
      <xdr:colOff>657225</xdr:colOff>
      <xdr:row>17</xdr:row>
      <xdr:rowOff>447675</xdr:rowOff>
    </xdr:to>
    <xdr:pic>
      <xdr:nvPicPr>
        <xdr:cNvPr id="20" name="Picture 5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18</xdr:row>
      <xdr:rowOff>104775</xdr:rowOff>
    </xdr:from>
    <xdr:to>
      <xdr:col>10</xdr:col>
      <xdr:colOff>638175</xdr:colOff>
      <xdr:row>18</xdr:row>
      <xdr:rowOff>438150</xdr:rowOff>
    </xdr:to>
    <xdr:pic>
      <xdr:nvPicPr>
        <xdr:cNvPr id="21" name="Picture 5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0050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19</xdr:row>
      <xdr:rowOff>114300</xdr:rowOff>
    </xdr:from>
    <xdr:to>
      <xdr:col>10</xdr:col>
      <xdr:colOff>685800</xdr:colOff>
      <xdr:row>19</xdr:row>
      <xdr:rowOff>447675</xdr:rowOff>
    </xdr:to>
    <xdr:pic>
      <xdr:nvPicPr>
        <xdr:cNvPr id="22" name="Picture 5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114300</xdr:rowOff>
    </xdr:from>
    <xdr:to>
      <xdr:col>10</xdr:col>
      <xdr:colOff>657225</xdr:colOff>
      <xdr:row>20</xdr:row>
      <xdr:rowOff>447675</xdr:rowOff>
    </xdr:to>
    <xdr:pic>
      <xdr:nvPicPr>
        <xdr:cNvPr id="23" name="Picture 5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21</xdr:row>
      <xdr:rowOff>104775</xdr:rowOff>
    </xdr:from>
    <xdr:to>
      <xdr:col>10</xdr:col>
      <xdr:colOff>647700</xdr:colOff>
      <xdr:row>21</xdr:row>
      <xdr:rowOff>438150</xdr:rowOff>
    </xdr:to>
    <xdr:pic>
      <xdr:nvPicPr>
        <xdr:cNvPr id="24" name="Picture 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29575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114300</xdr:rowOff>
    </xdr:from>
    <xdr:to>
      <xdr:col>10</xdr:col>
      <xdr:colOff>657225</xdr:colOff>
      <xdr:row>22</xdr:row>
      <xdr:rowOff>447675</xdr:rowOff>
    </xdr:to>
    <xdr:pic>
      <xdr:nvPicPr>
        <xdr:cNvPr id="25" name="Picture 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23</xdr:row>
      <xdr:rowOff>114300</xdr:rowOff>
    </xdr:from>
    <xdr:to>
      <xdr:col>10</xdr:col>
      <xdr:colOff>657225</xdr:colOff>
      <xdr:row>23</xdr:row>
      <xdr:rowOff>447675</xdr:rowOff>
    </xdr:to>
    <xdr:pic>
      <xdr:nvPicPr>
        <xdr:cNvPr id="26" name="Picture 5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24</xdr:row>
      <xdr:rowOff>114300</xdr:rowOff>
    </xdr:from>
    <xdr:to>
      <xdr:col>10</xdr:col>
      <xdr:colOff>657225</xdr:colOff>
      <xdr:row>24</xdr:row>
      <xdr:rowOff>447675</xdr:rowOff>
    </xdr:to>
    <xdr:pic>
      <xdr:nvPicPr>
        <xdr:cNvPr id="27" name="Picture 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12915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25</xdr:row>
      <xdr:rowOff>114300</xdr:rowOff>
    </xdr:from>
    <xdr:to>
      <xdr:col>10</xdr:col>
      <xdr:colOff>657225</xdr:colOff>
      <xdr:row>25</xdr:row>
      <xdr:rowOff>447675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114300</xdr:rowOff>
    </xdr:from>
    <xdr:to>
      <xdr:col>10</xdr:col>
      <xdr:colOff>657225</xdr:colOff>
      <xdr:row>26</xdr:row>
      <xdr:rowOff>447675</xdr:rowOff>
    </xdr:to>
    <xdr:pic>
      <xdr:nvPicPr>
        <xdr:cNvPr id="29" name="Picture 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27</xdr:row>
      <xdr:rowOff>114300</xdr:rowOff>
    </xdr:from>
    <xdr:to>
      <xdr:col>10</xdr:col>
      <xdr:colOff>657225</xdr:colOff>
      <xdr:row>27</xdr:row>
      <xdr:rowOff>447675</xdr:rowOff>
    </xdr:to>
    <xdr:pic>
      <xdr:nvPicPr>
        <xdr:cNvPr id="30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28</xdr:row>
      <xdr:rowOff>114300</xdr:rowOff>
    </xdr:from>
    <xdr:to>
      <xdr:col>10</xdr:col>
      <xdr:colOff>685800</xdr:colOff>
      <xdr:row>28</xdr:row>
      <xdr:rowOff>447675</xdr:rowOff>
    </xdr:to>
    <xdr:pic>
      <xdr:nvPicPr>
        <xdr:cNvPr id="31" name="Picture 6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29</xdr:row>
      <xdr:rowOff>104775</xdr:rowOff>
    </xdr:from>
    <xdr:to>
      <xdr:col>10</xdr:col>
      <xdr:colOff>638175</xdr:colOff>
      <xdr:row>29</xdr:row>
      <xdr:rowOff>438150</xdr:rowOff>
    </xdr:to>
    <xdr:pic>
      <xdr:nvPicPr>
        <xdr:cNvPr id="32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30</xdr:row>
      <xdr:rowOff>114300</xdr:rowOff>
    </xdr:from>
    <xdr:to>
      <xdr:col>10</xdr:col>
      <xdr:colOff>647700</xdr:colOff>
      <xdr:row>30</xdr:row>
      <xdr:rowOff>447675</xdr:rowOff>
    </xdr:to>
    <xdr:pic>
      <xdr:nvPicPr>
        <xdr:cNvPr id="33" name="Picture 6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29575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31</xdr:row>
      <xdr:rowOff>114300</xdr:rowOff>
    </xdr:from>
    <xdr:to>
      <xdr:col>10</xdr:col>
      <xdr:colOff>676275</xdr:colOff>
      <xdr:row>31</xdr:row>
      <xdr:rowOff>447675</xdr:rowOff>
    </xdr:to>
    <xdr:pic>
      <xdr:nvPicPr>
        <xdr:cNvPr id="34" name="Picture 6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58150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180975</xdr:colOff>
      <xdr:row>2</xdr:row>
      <xdr:rowOff>95250</xdr:rowOff>
    </xdr:from>
    <xdr:to>
      <xdr:col>10</xdr:col>
      <xdr:colOff>657225</xdr:colOff>
      <xdr:row>2</xdr:row>
      <xdr:rowOff>428625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162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</xdr:row>
      <xdr:rowOff>104775</xdr:rowOff>
    </xdr:from>
    <xdr:to>
      <xdr:col>10</xdr:col>
      <xdr:colOff>638175</xdr:colOff>
      <xdr:row>3</xdr:row>
      <xdr:rowOff>438150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4</xdr:row>
      <xdr:rowOff>104775</xdr:rowOff>
    </xdr:from>
    <xdr:to>
      <xdr:col>10</xdr:col>
      <xdr:colOff>638175</xdr:colOff>
      <xdr:row>4</xdr:row>
      <xdr:rowOff>438150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95250</xdr:rowOff>
    </xdr:from>
    <xdr:to>
      <xdr:col>10</xdr:col>
      <xdr:colOff>666750</xdr:colOff>
      <xdr:row>5</xdr:row>
      <xdr:rowOff>428625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95250</xdr:rowOff>
    </xdr:from>
    <xdr:to>
      <xdr:col>10</xdr:col>
      <xdr:colOff>666750</xdr:colOff>
      <xdr:row>6</xdr:row>
      <xdr:rowOff>428625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3295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104775</xdr:rowOff>
    </xdr:from>
    <xdr:to>
      <xdr:col>10</xdr:col>
      <xdr:colOff>657225</xdr:colOff>
      <xdr:row>7</xdr:row>
      <xdr:rowOff>438150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</xdr:row>
      <xdr:rowOff>95250</xdr:rowOff>
    </xdr:from>
    <xdr:to>
      <xdr:col>10</xdr:col>
      <xdr:colOff>657225</xdr:colOff>
      <xdr:row>8</xdr:row>
      <xdr:rowOff>428625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4362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95250</xdr:rowOff>
    </xdr:from>
    <xdr:to>
      <xdr:col>10</xdr:col>
      <xdr:colOff>657225</xdr:colOff>
      <xdr:row>9</xdr:row>
      <xdr:rowOff>428625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4895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104775</xdr:rowOff>
    </xdr:from>
    <xdr:to>
      <xdr:col>10</xdr:col>
      <xdr:colOff>638175</xdr:colOff>
      <xdr:row>10</xdr:row>
      <xdr:rowOff>438150</xdr:rowOff>
    </xdr:to>
    <xdr:pic>
      <xdr:nvPicPr>
        <xdr:cNvPr id="13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005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11</xdr:row>
      <xdr:rowOff>95250</xdr:rowOff>
    </xdr:from>
    <xdr:to>
      <xdr:col>10</xdr:col>
      <xdr:colOff>638175</xdr:colOff>
      <xdr:row>11</xdr:row>
      <xdr:rowOff>428625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0050" y="5962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12</xdr:row>
      <xdr:rowOff>95250</xdr:rowOff>
    </xdr:from>
    <xdr:to>
      <xdr:col>10</xdr:col>
      <xdr:colOff>638175</xdr:colOff>
      <xdr:row>12</xdr:row>
      <xdr:rowOff>428625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0050" y="6496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95250</xdr:rowOff>
    </xdr:from>
    <xdr:to>
      <xdr:col>10</xdr:col>
      <xdr:colOff>628650</xdr:colOff>
      <xdr:row>13</xdr:row>
      <xdr:rowOff>428625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10525" y="7029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14</xdr:row>
      <xdr:rowOff>104775</xdr:rowOff>
    </xdr:from>
    <xdr:to>
      <xdr:col>10</xdr:col>
      <xdr:colOff>638175</xdr:colOff>
      <xdr:row>14</xdr:row>
      <xdr:rowOff>438150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15</xdr:row>
      <xdr:rowOff>104775</xdr:rowOff>
    </xdr:from>
    <xdr:to>
      <xdr:col>10</xdr:col>
      <xdr:colOff>638175</xdr:colOff>
      <xdr:row>15</xdr:row>
      <xdr:rowOff>438150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16</xdr:row>
      <xdr:rowOff>114300</xdr:rowOff>
    </xdr:from>
    <xdr:to>
      <xdr:col>10</xdr:col>
      <xdr:colOff>638175</xdr:colOff>
      <xdr:row>16</xdr:row>
      <xdr:rowOff>447675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2005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17</xdr:row>
      <xdr:rowOff>114300</xdr:rowOff>
    </xdr:from>
    <xdr:to>
      <xdr:col>10</xdr:col>
      <xdr:colOff>638175</xdr:colOff>
      <xdr:row>17</xdr:row>
      <xdr:rowOff>447675</xdr:rowOff>
    </xdr:to>
    <xdr:pic>
      <xdr:nvPicPr>
        <xdr:cNvPr id="20" name="Picture 3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20050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18</xdr:row>
      <xdr:rowOff>85725</xdr:rowOff>
    </xdr:from>
    <xdr:to>
      <xdr:col>10</xdr:col>
      <xdr:colOff>638175</xdr:colOff>
      <xdr:row>18</xdr:row>
      <xdr:rowOff>419100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20050" y="9686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19</xdr:row>
      <xdr:rowOff>85725</xdr:rowOff>
    </xdr:from>
    <xdr:to>
      <xdr:col>10</xdr:col>
      <xdr:colOff>638175</xdr:colOff>
      <xdr:row>19</xdr:row>
      <xdr:rowOff>419100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20050" y="10220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20</xdr:row>
      <xdr:rowOff>104775</xdr:rowOff>
    </xdr:from>
    <xdr:to>
      <xdr:col>10</xdr:col>
      <xdr:colOff>666750</xdr:colOff>
      <xdr:row>20</xdr:row>
      <xdr:rowOff>438150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48625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21</xdr:row>
      <xdr:rowOff>104775</xdr:rowOff>
    </xdr:from>
    <xdr:to>
      <xdr:col>10</xdr:col>
      <xdr:colOff>647700</xdr:colOff>
      <xdr:row>21</xdr:row>
      <xdr:rowOff>438150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29575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22</xdr:row>
      <xdr:rowOff>104775</xdr:rowOff>
    </xdr:from>
    <xdr:to>
      <xdr:col>10</xdr:col>
      <xdr:colOff>647700</xdr:colOff>
      <xdr:row>22</xdr:row>
      <xdr:rowOff>438150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29575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23</xdr:row>
      <xdr:rowOff>76200</xdr:rowOff>
    </xdr:from>
    <xdr:to>
      <xdr:col>10</xdr:col>
      <xdr:colOff>666750</xdr:colOff>
      <xdr:row>23</xdr:row>
      <xdr:rowOff>409575</xdr:rowOff>
    </xdr:to>
    <xdr:pic>
      <xdr:nvPicPr>
        <xdr:cNvPr id="26" name="Picture 4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48625" y="123444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24</xdr:row>
      <xdr:rowOff>104775</xdr:rowOff>
    </xdr:from>
    <xdr:to>
      <xdr:col>10</xdr:col>
      <xdr:colOff>676275</xdr:colOff>
      <xdr:row>24</xdr:row>
      <xdr:rowOff>438150</xdr:rowOff>
    </xdr:to>
    <xdr:pic>
      <xdr:nvPicPr>
        <xdr:cNvPr id="27" name="Picture 4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5815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25</xdr:row>
      <xdr:rowOff>114300</xdr:rowOff>
    </xdr:from>
    <xdr:to>
      <xdr:col>10</xdr:col>
      <xdr:colOff>638175</xdr:colOff>
      <xdr:row>25</xdr:row>
      <xdr:rowOff>447675</xdr:rowOff>
    </xdr:to>
    <xdr:pic>
      <xdr:nvPicPr>
        <xdr:cNvPr id="28" name="Picture 4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2005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104775</xdr:rowOff>
    </xdr:from>
    <xdr:to>
      <xdr:col>10</xdr:col>
      <xdr:colOff>657225</xdr:colOff>
      <xdr:row>26</xdr:row>
      <xdr:rowOff>438150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39100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27</xdr:row>
      <xdr:rowOff>114300</xdr:rowOff>
    </xdr:from>
    <xdr:to>
      <xdr:col>10</xdr:col>
      <xdr:colOff>638175</xdr:colOff>
      <xdr:row>27</xdr:row>
      <xdr:rowOff>447675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20050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28</xdr:row>
      <xdr:rowOff>104775</xdr:rowOff>
    </xdr:from>
    <xdr:to>
      <xdr:col>10</xdr:col>
      <xdr:colOff>657225</xdr:colOff>
      <xdr:row>28</xdr:row>
      <xdr:rowOff>438150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39100" y="15039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29</xdr:row>
      <xdr:rowOff>95250</xdr:rowOff>
    </xdr:from>
    <xdr:to>
      <xdr:col>10</xdr:col>
      <xdr:colOff>638175</xdr:colOff>
      <xdr:row>29</xdr:row>
      <xdr:rowOff>428625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020050" y="15563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30</xdr:row>
      <xdr:rowOff>95250</xdr:rowOff>
    </xdr:from>
    <xdr:to>
      <xdr:col>10</xdr:col>
      <xdr:colOff>657225</xdr:colOff>
      <xdr:row>30</xdr:row>
      <xdr:rowOff>428625</xdr:rowOff>
    </xdr:to>
    <xdr:pic>
      <xdr:nvPicPr>
        <xdr:cNvPr id="33" name="Picture 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16097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31</xdr:row>
      <xdr:rowOff>114300</xdr:rowOff>
    </xdr:from>
    <xdr:to>
      <xdr:col>10</xdr:col>
      <xdr:colOff>638175</xdr:colOff>
      <xdr:row>31</xdr:row>
      <xdr:rowOff>447675</xdr:rowOff>
    </xdr:to>
    <xdr:pic>
      <xdr:nvPicPr>
        <xdr:cNvPr id="34" name="Picture 5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20050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32</xdr:row>
      <xdr:rowOff>114300</xdr:rowOff>
    </xdr:from>
    <xdr:to>
      <xdr:col>10</xdr:col>
      <xdr:colOff>657225</xdr:colOff>
      <xdr:row>32</xdr:row>
      <xdr:rowOff>447675</xdr:rowOff>
    </xdr:to>
    <xdr:pic>
      <xdr:nvPicPr>
        <xdr:cNvPr id="35" name="Picture 5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39100" y="17183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161925</xdr:colOff>
      <xdr:row>2</xdr:row>
      <xdr:rowOff>114300</xdr:rowOff>
    </xdr:from>
    <xdr:to>
      <xdr:col>10</xdr:col>
      <xdr:colOff>638175</xdr:colOff>
      <xdr:row>2</xdr:row>
      <xdr:rowOff>447675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</xdr:row>
      <xdr:rowOff>114300</xdr:rowOff>
    </xdr:from>
    <xdr:to>
      <xdr:col>10</xdr:col>
      <xdr:colOff>638175</xdr:colOff>
      <xdr:row>3</xdr:row>
      <xdr:rowOff>447675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1714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4</xdr:row>
      <xdr:rowOff>114300</xdr:rowOff>
    </xdr:from>
    <xdr:to>
      <xdr:col>10</xdr:col>
      <xdr:colOff>638175</xdr:colOff>
      <xdr:row>4</xdr:row>
      <xdr:rowOff>447675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2247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</xdr:row>
      <xdr:rowOff>104775</xdr:rowOff>
    </xdr:from>
    <xdr:to>
      <xdr:col>10</xdr:col>
      <xdr:colOff>657225</xdr:colOff>
      <xdr:row>5</xdr:row>
      <xdr:rowOff>438150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</xdr:row>
      <xdr:rowOff>114300</xdr:rowOff>
    </xdr:from>
    <xdr:to>
      <xdr:col>10</xdr:col>
      <xdr:colOff>638175</xdr:colOff>
      <xdr:row>6</xdr:row>
      <xdr:rowOff>447675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7</xdr:row>
      <xdr:rowOff>114300</xdr:rowOff>
    </xdr:from>
    <xdr:to>
      <xdr:col>10</xdr:col>
      <xdr:colOff>638175</xdr:colOff>
      <xdr:row>7</xdr:row>
      <xdr:rowOff>447675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</xdr:row>
      <xdr:rowOff>104775</xdr:rowOff>
    </xdr:from>
    <xdr:to>
      <xdr:col>10</xdr:col>
      <xdr:colOff>657225</xdr:colOff>
      <xdr:row>8</xdr:row>
      <xdr:rowOff>438150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9</xdr:row>
      <xdr:rowOff>95250</xdr:rowOff>
    </xdr:from>
    <xdr:to>
      <xdr:col>10</xdr:col>
      <xdr:colOff>638175</xdr:colOff>
      <xdr:row>9</xdr:row>
      <xdr:rowOff>428625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4895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85725</xdr:rowOff>
    </xdr:from>
    <xdr:to>
      <xdr:col>10</xdr:col>
      <xdr:colOff>638175</xdr:colOff>
      <xdr:row>10</xdr:row>
      <xdr:rowOff>419100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0050" y="54197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11</xdr:row>
      <xdr:rowOff>95250</xdr:rowOff>
    </xdr:from>
    <xdr:to>
      <xdr:col>10</xdr:col>
      <xdr:colOff>638175</xdr:colOff>
      <xdr:row>11</xdr:row>
      <xdr:rowOff>428625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5962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114300</xdr:rowOff>
    </xdr:from>
    <xdr:to>
      <xdr:col>10</xdr:col>
      <xdr:colOff>647700</xdr:colOff>
      <xdr:row>12</xdr:row>
      <xdr:rowOff>447675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13</xdr:row>
      <xdr:rowOff>114300</xdr:rowOff>
    </xdr:from>
    <xdr:to>
      <xdr:col>10</xdr:col>
      <xdr:colOff>638175</xdr:colOff>
      <xdr:row>13</xdr:row>
      <xdr:rowOff>447675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14</xdr:row>
      <xdr:rowOff>104775</xdr:rowOff>
    </xdr:from>
    <xdr:to>
      <xdr:col>10</xdr:col>
      <xdr:colOff>647700</xdr:colOff>
      <xdr:row>14</xdr:row>
      <xdr:rowOff>438150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17</xdr:row>
      <xdr:rowOff>95250</xdr:rowOff>
    </xdr:from>
    <xdr:to>
      <xdr:col>10</xdr:col>
      <xdr:colOff>638175</xdr:colOff>
      <xdr:row>17</xdr:row>
      <xdr:rowOff>428625</xdr:rowOff>
    </xdr:to>
    <xdr:pic>
      <xdr:nvPicPr>
        <xdr:cNvPr id="18" name="Picture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9163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16</xdr:row>
      <xdr:rowOff>104775</xdr:rowOff>
    </xdr:from>
    <xdr:to>
      <xdr:col>10</xdr:col>
      <xdr:colOff>638175</xdr:colOff>
      <xdr:row>16</xdr:row>
      <xdr:rowOff>438150</xdr:rowOff>
    </xdr:to>
    <xdr:pic>
      <xdr:nvPicPr>
        <xdr:cNvPr id="19" name="Picture 5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0050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95250</xdr:rowOff>
    </xdr:from>
    <xdr:to>
      <xdr:col>10</xdr:col>
      <xdr:colOff>628650</xdr:colOff>
      <xdr:row>15</xdr:row>
      <xdr:rowOff>428625</xdr:rowOff>
    </xdr:to>
    <xdr:pic>
      <xdr:nvPicPr>
        <xdr:cNvPr id="20" name="Picture 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10525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95250</xdr:rowOff>
    </xdr:from>
    <xdr:to>
      <xdr:col>10</xdr:col>
      <xdr:colOff>628650</xdr:colOff>
      <xdr:row>18</xdr:row>
      <xdr:rowOff>428625</xdr:rowOff>
    </xdr:to>
    <xdr:pic>
      <xdr:nvPicPr>
        <xdr:cNvPr id="21" name="Picture 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10525" y="9696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19</xdr:row>
      <xdr:rowOff>95250</xdr:rowOff>
    </xdr:from>
    <xdr:to>
      <xdr:col>10</xdr:col>
      <xdr:colOff>638175</xdr:colOff>
      <xdr:row>19</xdr:row>
      <xdr:rowOff>428625</xdr:rowOff>
    </xdr:to>
    <xdr:pic>
      <xdr:nvPicPr>
        <xdr:cNvPr id="22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10229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20</xdr:row>
      <xdr:rowOff>104775</xdr:rowOff>
    </xdr:from>
    <xdr:to>
      <xdr:col>10</xdr:col>
      <xdr:colOff>619125</xdr:colOff>
      <xdr:row>20</xdr:row>
      <xdr:rowOff>438150</xdr:rowOff>
    </xdr:to>
    <xdr:pic>
      <xdr:nvPicPr>
        <xdr:cNvPr id="23" name="Picture 5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0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21</xdr:row>
      <xdr:rowOff>95250</xdr:rowOff>
    </xdr:from>
    <xdr:to>
      <xdr:col>10</xdr:col>
      <xdr:colOff>638175</xdr:colOff>
      <xdr:row>21</xdr:row>
      <xdr:rowOff>428625</xdr:rowOff>
    </xdr:to>
    <xdr:pic>
      <xdr:nvPicPr>
        <xdr:cNvPr id="24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1129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22</xdr:row>
      <xdr:rowOff>104775</xdr:rowOff>
    </xdr:from>
    <xdr:to>
      <xdr:col>10</xdr:col>
      <xdr:colOff>638175</xdr:colOff>
      <xdr:row>22</xdr:row>
      <xdr:rowOff>438150</xdr:rowOff>
    </xdr:to>
    <xdr:pic>
      <xdr:nvPicPr>
        <xdr:cNvPr id="25" name="Picture 6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20050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23</xdr:row>
      <xdr:rowOff>104775</xdr:rowOff>
    </xdr:from>
    <xdr:to>
      <xdr:col>10</xdr:col>
      <xdr:colOff>657225</xdr:colOff>
      <xdr:row>23</xdr:row>
      <xdr:rowOff>438150</xdr:rowOff>
    </xdr:to>
    <xdr:pic>
      <xdr:nvPicPr>
        <xdr:cNvPr id="26" name="Picture 6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39100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24</xdr:row>
      <xdr:rowOff>104775</xdr:rowOff>
    </xdr:from>
    <xdr:to>
      <xdr:col>10</xdr:col>
      <xdr:colOff>647700</xdr:colOff>
      <xdr:row>24</xdr:row>
      <xdr:rowOff>438150</xdr:rowOff>
    </xdr:to>
    <xdr:pic>
      <xdr:nvPicPr>
        <xdr:cNvPr id="27" name="Picture 6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29575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104775</xdr:rowOff>
    </xdr:from>
    <xdr:to>
      <xdr:col>10</xdr:col>
      <xdr:colOff>657225</xdr:colOff>
      <xdr:row>26</xdr:row>
      <xdr:rowOff>438150</xdr:rowOff>
    </xdr:to>
    <xdr:pic>
      <xdr:nvPicPr>
        <xdr:cNvPr id="28" name="Picture 6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39100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25</xdr:row>
      <xdr:rowOff>104775</xdr:rowOff>
    </xdr:from>
    <xdr:to>
      <xdr:col>10</xdr:col>
      <xdr:colOff>647700</xdr:colOff>
      <xdr:row>25</xdr:row>
      <xdr:rowOff>438150</xdr:rowOff>
    </xdr:to>
    <xdr:pic>
      <xdr:nvPicPr>
        <xdr:cNvPr id="29" name="Picture 6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29575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27</xdr:row>
      <xdr:rowOff>95250</xdr:rowOff>
    </xdr:from>
    <xdr:to>
      <xdr:col>10</xdr:col>
      <xdr:colOff>638175</xdr:colOff>
      <xdr:row>27</xdr:row>
      <xdr:rowOff>428625</xdr:rowOff>
    </xdr:to>
    <xdr:pic>
      <xdr:nvPicPr>
        <xdr:cNvPr id="30" name="Picture 6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20050" y="14497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28</xdr:row>
      <xdr:rowOff>95250</xdr:rowOff>
    </xdr:from>
    <xdr:to>
      <xdr:col>10</xdr:col>
      <xdr:colOff>638175</xdr:colOff>
      <xdr:row>28</xdr:row>
      <xdr:rowOff>428625</xdr:rowOff>
    </xdr:to>
    <xdr:pic>
      <xdr:nvPicPr>
        <xdr:cNvPr id="31" name="Picture 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15030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29</xdr:row>
      <xdr:rowOff>95250</xdr:rowOff>
    </xdr:from>
    <xdr:to>
      <xdr:col>10</xdr:col>
      <xdr:colOff>638175</xdr:colOff>
      <xdr:row>29</xdr:row>
      <xdr:rowOff>428625</xdr:rowOff>
    </xdr:to>
    <xdr:pic>
      <xdr:nvPicPr>
        <xdr:cNvPr id="32" name="Picture 6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020050" y="15563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30</xdr:row>
      <xdr:rowOff>104775</xdr:rowOff>
    </xdr:from>
    <xdr:to>
      <xdr:col>10</xdr:col>
      <xdr:colOff>647700</xdr:colOff>
      <xdr:row>30</xdr:row>
      <xdr:rowOff>438150</xdr:rowOff>
    </xdr:to>
    <xdr:pic>
      <xdr:nvPicPr>
        <xdr:cNvPr id="33" name="Picture 7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29575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114300</xdr:rowOff>
    </xdr:from>
    <xdr:to>
      <xdr:col>10</xdr:col>
      <xdr:colOff>676275</xdr:colOff>
      <xdr:row>2</xdr:row>
      <xdr:rowOff>447675</xdr:rowOff>
    </xdr:to>
    <xdr:pic>
      <xdr:nvPicPr>
        <xdr:cNvPr id="5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</xdr:row>
      <xdr:rowOff>104775</xdr:rowOff>
    </xdr:from>
    <xdr:to>
      <xdr:col>10</xdr:col>
      <xdr:colOff>628650</xdr:colOff>
      <xdr:row>3</xdr:row>
      <xdr:rowOff>438150</xdr:rowOff>
    </xdr:to>
    <xdr:pic>
      <xdr:nvPicPr>
        <xdr:cNvPr id="6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10525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4</xdr:row>
      <xdr:rowOff>114300</xdr:rowOff>
    </xdr:from>
    <xdr:to>
      <xdr:col>10</xdr:col>
      <xdr:colOff>628650</xdr:colOff>
      <xdr:row>4</xdr:row>
      <xdr:rowOff>447675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2247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104775</xdr:rowOff>
    </xdr:from>
    <xdr:to>
      <xdr:col>10</xdr:col>
      <xdr:colOff>628650</xdr:colOff>
      <xdr:row>5</xdr:row>
      <xdr:rowOff>438150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10525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95250</xdr:rowOff>
    </xdr:from>
    <xdr:to>
      <xdr:col>10</xdr:col>
      <xdr:colOff>657225</xdr:colOff>
      <xdr:row>6</xdr:row>
      <xdr:rowOff>428625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3295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95250</xdr:rowOff>
    </xdr:from>
    <xdr:to>
      <xdr:col>10</xdr:col>
      <xdr:colOff>657225</xdr:colOff>
      <xdr:row>7</xdr:row>
      <xdr:rowOff>428625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</xdr:row>
      <xdr:rowOff>95250</xdr:rowOff>
    </xdr:from>
    <xdr:to>
      <xdr:col>10</xdr:col>
      <xdr:colOff>657225</xdr:colOff>
      <xdr:row>8</xdr:row>
      <xdr:rowOff>428625</xdr:rowOff>
    </xdr:to>
    <xdr:pic>
      <xdr:nvPicPr>
        <xdr:cNvPr id="11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4362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9</xdr:row>
      <xdr:rowOff>95250</xdr:rowOff>
    </xdr:from>
    <xdr:to>
      <xdr:col>10</xdr:col>
      <xdr:colOff>638175</xdr:colOff>
      <xdr:row>9</xdr:row>
      <xdr:rowOff>428625</xdr:rowOff>
    </xdr:to>
    <xdr:pic>
      <xdr:nvPicPr>
        <xdr:cNvPr id="12" name="Picture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4895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114300</xdr:rowOff>
    </xdr:from>
    <xdr:to>
      <xdr:col>10</xdr:col>
      <xdr:colOff>628650</xdr:colOff>
      <xdr:row>10</xdr:row>
      <xdr:rowOff>447675</xdr:rowOff>
    </xdr:to>
    <xdr:pic>
      <xdr:nvPicPr>
        <xdr:cNvPr id="13" name="Picture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11</xdr:row>
      <xdr:rowOff>114300</xdr:rowOff>
    </xdr:from>
    <xdr:to>
      <xdr:col>10</xdr:col>
      <xdr:colOff>657225</xdr:colOff>
      <xdr:row>11</xdr:row>
      <xdr:rowOff>447675</xdr:rowOff>
    </xdr:to>
    <xdr:pic>
      <xdr:nvPicPr>
        <xdr:cNvPr id="14" name="Picture 5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12</xdr:row>
      <xdr:rowOff>114300</xdr:rowOff>
    </xdr:from>
    <xdr:to>
      <xdr:col>10</xdr:col>
      <xdr:colOff>676275</xdr:colOff>
      <xdr:row>12</xdr:row>
      <xdr:rowOff>447675</xdr:rowOff>
    </xdr:to>
    <xdr:pic>
      <xdr:nvPicPr>
        <xdr:cNvPr id="15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114300</xdr:rowOff>
    </xdr:from>
    <xdr:to>
      <xdr:col>10</xdr:col>
      <xdr:colOff>676275</xdr:colOff>
      <xdr:row>13</xdr:row>
      <xdr:rowOff>447675</xdr:rowOff>
    </xdr:to>
    <xdr:pic>
      <xdr:nvPicPr>
        <xdr:cNvPr id="16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14</xdr:row>
      <xdr:rowOff>114300</xdr:rowOff>
    </xdr:from>
    <xdr:to>
      <xdr:col>10</xdr:col>
      <xdr:colOff>676275</xdr:colOff>
      <xdr:row>14</xdr:row>
      <xdr:rowOff>447675</xdr:rowOff>
    </xdr:to>
    <xdr:pic>
      <xdr:nvPicPr>
        <xdr:cNvPr id="17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15</xdr:row>
      <xdr:rowOff>95250</xdr:rowOff>
    </xdr:from>
    <xdr:to>
      <xdr:col>10</xdr:col>
      <xdr:colOff>657225</xdr:colOff>
      <xdr:row>15</xdr:row>
      <xdr:rowOff>428625</xdr:rowOff>
    </xdr:to>
    <xdr:pic>
      <xdr:nvPicPr>
        <xdr:cNvPr id="18" name="Picture 5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114300</xdr:rowOff>
    </xdr:from>
    <xdr:to>
      <xdr:col>10</xdr:col>
      <xdr:colOff>628650</xdr:colOff>
      <xdr:row>16</xdr:row>
      <xdr:rowOff>447675</xdr:rowOff>
    </xdr:to>
    <xdr:pic>
      <xdr:nvPicPr>
        <xdr:cNvPr id="19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95250</xdr:rowOff>
    </xdr:from>
    <xdr:to>
      <xdr:col>10</xdr:col>
      <xdr:colOff>657225</xdr:colOff>
      <xdr:row>17</xdr:row>
      <xdr:rowOff>428625</xdr:rowOff>
    </xdr:to>
    <xdr:pic>
      <xdr:nvPicPr>
        <xdr:cNvPr id="20" name="Picture 5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9163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18</xdr:row>
      <xdr:rowOff>114300</xdr:rowOff>
    </xdr:from>
    <xdr:to>
      <xdr:col>10</xdr:col>
      <xdr:colOff>638175</xdr:colOff>
      <xdr:row>18</xdr:row>
      <xdr:rowOff>447675</xdr:rowOff>
    </xdr:to>
    <xdr:pic>
      <xdr:nvPicPr>
        <xdr:cNvPr id="21" name="Picture 5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0050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19</xdr:row>
      <xdr:rowOff>95250</xdr:rowOff>
    </xdr:from>
    <xdr:to>
      <xdr:col>10</xdr:col>
      <xdr:colOff>628650</xdr:colOff>
      <xdr:row>19</xdr:row>
      <xdr:rowOff>428625</xdr:rowOff>
    </xdr:to>
    <xdr:pic>
      <xdr:nvPicPr>
        <xdr:cNvPr id="22" name="Picture 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10525" y="10229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95250</xdr:rowOff>
    </xdr:from>
    <xdr:to>
      <xdr:col>10</xdr:col>
      <xdr:colOff>657225</xdr:colOff>
      <xdr:row>20</xdr:row>
      <xdr:rowOff>428625</xdr:rowOff>
    </xdr:to>
    <xdr:pic>
      <xdr:nvPicPr>
        <xdr:cNvPr id="23" name="Picture 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10763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21</xdr:row>
      <xdr:rowOff>114300</xdr:rowOff>
    </xdr:from>
    <xdr:to>
      <xdr:col>10</xdr:col>
      <xdr:colOff>638175</xdr:colOff>
      <xdr:row>21</xdr:row>
      <xdr:rowOff>447675</xdr:rowOff>
    </xdr:to>
    <xdr:pic>
      <xdr:nvPicPr>
        <xdr:cNvPr id="24" name="Picture 6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0050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95250</xdr:rowOff>
    </xdr:from>
    <xdr:to>
      <xdr:col>10</xdr:col>
      <xdr:colOff>657225</xdr:colOff>
      <xdr:row>22</xdr:row>
      <xdr:rowOff>428625</xdr:rowOff>
    </xdr:to>
    <xdr:pic>
      <xdr:nvPicPr>
        <xdr:cNvPr id="25" name="Picture 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11830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114300</xdr:rowOff>
    </xdr:from>
    <xdr:to>
      <xdr:col>10</xdr:col>
      <xdr:colOff>628650</xdr:colOff>
      <xdr:row>23</xdr:row>
      <xdr:rowOff>447675</xdr:rowOff>
    </xdr:to>
    <xdr:pic>
      <xdr:nvPicPr>
        <xdr:cNvPr id="26" name="Picture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25</xdr:row>
      <xdr:rowOff>114300</xdr:rowOff>
    </xdr:from>
    <xdr:to>
      <xdr:col>10</xdr:col>
      <xdr:colOff>638175</xdr:colOff>
      <xdr:row>25</xdr:row>
      <xdr:rowOff>447675</xdr:rowOff>
    </xdr:to>
    <xdr:pic>
      <xdr:nvPicPr>
        <xdr:cNvPr id="27" name="Picture 6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0050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24</xdr:row>
      <xdr:rowOff>95250</xdr:rowOff>
    </xdr:from>
    <xdr:to>
      <xdr:col>10</xdr:col>
      <xdr:colOff>657225</xdr:colOff>
      <xdr:row>24</xdr:row>
      <xdr:rowOff>428625</xdr:rowOff>
    </xdr:to>
    <xdr:pic>
      <xdr:nvPicPr>
        <xdr:cNvPr id="28" name="Picture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12896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26</xdr:row>
      <xdr:rowOff>114300</xdr:rowOff>
    </xdr:from>
    <xdr:to>
      <xdr:col>10</xdr:col>
      <xdr:colOff>638175</xdr:colOff>
      <xdr:row>26</xdr:row>
      <xdr:rowOff>447675</xdr:rowOff>
    </xdr:to>
    <xdr:pic>
      <xdr:nvPicPr>
        <xdr:cNvPr id="29" name="Picture 6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005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27</xdr:row>
      <xdr:rowOff>114300</xdr:rowOff>
    </xdr:from>
    <xdr:to>
      <xdr:col>10</xdr:col>
      <xdr:colOff>638175</xdr:colOff>
      <xdr:row>27</xdr:row>
      <xdr:rowOff>447675</xdr:rowOff>
    </xdr:to>
    <xdr:pic>
      <xdr:nvPicPr>
        <xdr:cNvPr id="30" name="Picture 7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0050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28</xdr:row>
      <xdr:rowOff>95250</xdr:rowOff>
    </xdr:from>
    <xdr:to>
      <xdr:col>10</xdr:col>
      <xdr:colOff>657225</xdr:colOff>
      <xdr:row>28</xdr:row>
      <xdr:rowOff>428625</xdr:rowOff>
    </xdr:to>
    <xdr:pic>
      <xdr:nvPicPr>
        <xdr:cNvPr id="31" name="Picture 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15030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29</xdr:row>
      <xdr:rowOff>114300</xdr:rowOff>
    </xdr:from>
    <xdr:to>
      <xdr:col>10</xdr:col>
      <xdr:colOff>638175</xdr:colOff>
      <xdr:row>29</xdr:row>
      <xdr:rowOff>447675</xdr:rowOff>
    </xdr:to>
    <xdr:pic>
      <xdr:nvPicPr>
        <xdr:cNvPr id="32" name="Picture 7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005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114300</xdr:rowOff>
    </xdr:from>
    <xdr:to>
      <xdr:col>10</xdr:col>
      <xdr:colOff>676275</xdr:colOff>
      <xdr:row>30</xdr:row>
      <xdr:rowOff>447675</xdr:rowOff>
    </xdr:to>
    <xdr:pic>
      <xdr:nvPicPr>
        <xdr:cNvPr id="33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95250</xdr:rowOff>
    </xdr:from>
    <xdr:to>
      <xdr:col>10</xdr:col>
      <xdr:colOff>657225</xdr:colOff>
      <xdr:row>31</xdr:row>
      <xdr:rowOff>428625</xdr:rowOff>
    </xdr:to>
    <xdr:pic>
      <xdr:nvPicPr>
        <xdr:cNvPr id="34" name="Picture 7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39100" y="16630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32</xdr:row>
      <xdr:rowOff>104775</xdr:rowOff>
    </xdr:from>
    <xdr:to>
      <xdr:col>10</xdr:col>
      <xdr:colOff>647700</xdr:colOff>
      <xdr:row>32</xdr:row>
      <xdr:rowOff>438150</xdr:rowOff>
    </xdr:to>
    <xdr:pic>
      <xdr:nvPicPr>
        <xdr:cNvPr id="35" name="Picture 7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29575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171450</xdr:colOff>
      <xdr:row>2</xdr:row>
      <xdr:rowOff>104775</xdr:rowOff>
    </xdr:from>
    <xdr:to>
      <xdr:col>10</xdr:col>
      <xdr:colOff>647700</xdr:colOff>
      <xdr:row>2</xdr:row>
      <xdr:rowOff>438150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</xdr:row>
      <xdr:rowOff>104775</xdr:rowOff>
    </xdr:from>
    <xdr:to>
      <xdr:col>10</xdr:col>
      <xdr:colOff>628650</xdr:colOff>
      <xdr:row>3</xdr:row>
      <xdr:rowOff>438150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10525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</xdr:row>
      <xdr:rowOff>104775</xdr:rowOff>
    </xdr:from>
    <xdr:to>
      <xdr:col>10</xdr:col>
      <xdr:colOff>647700</xdr:colOff>
      <xdr:row>4</xdr:row>
      <xdr:rowOff>438150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</xdr:row>
      <xdr:rowOff>104775</xdr:rowOff>
    </xdr:from>
    <xdr:to>
      <xdr:col>10</xdr:col>
      <xdr:colOff>657225</xdr:colOff>
      <xdr:row>5</xdr:row>
      <xdr:rowOff>438150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114300</xdr:rowOff>
    </xdr:from>
    <xdr:to>
      <xdr:col>10</xdr:col>
      <xdr:colOff>657225</xdr:colOff>
      <xdr:row>6</xdr:row>
      <xdr:rowOff>447675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114300</xdr:rowOff>
    </xdr:from>
    <xdr:to>
      <xdr:col>10</xdr:col>
      <xdr:colOff>657225</xdr:colOff>
      <xdr:row>7</xdr:row>
      <xdr:rowOff>447675</xdr:rowOff>
    </xdr:to>
    <xdr:pic>
      <xdr:nvPicPr>
        <xdr:cNvPr id="10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8</xdr:row>
      <xdr:rowOff>104775</xdr:rowOff>
    </xdr:from>
    <xdr:to>
      <xdr:col>10</xdr:col>
      <xdr:colOff>638175</xdr:colOff>
      <xdr:row>8</xdr:row>
      <xdr:rowOff>438150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104775</xdr:rowOff>
    </xdr:from>
    <xdr:to>
      <xdr:col>10</xdr:col>
      <xdr:colOff>647700</xdr:colOff>
      <xdr:row>9</xdr:row>
      <xdr:rowOff>438150</xdr:rowOff>
    </xdr:to>
    <xdr:pic>
      <xdr:nvPicPr>
        <xdr:cNvPr id="12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104775</xdr:rowOff>
    </xdr:from>
    <xdr:to>
      <xdr:col>10</xdr:col>
      <xdr:colOff>638175</xdr:colOff>
      <xdr:row>10</xdr:row>
      <xdr:rowOff>438150</xdr:rowOff>
    </xdr:to>
    <xdr:pic>
      <xdr:nvPicPr>
        <xdr:cNvPr id="13" name="Picture 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005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11</xdr:row>
      <xdr:rowOff>95250</xdr:rowOff>
    </xdr:from>
    <xdr:to>
      <xdr:col>10</xdr:col>
      <xdr:colOff>647700</xdr:colOff>
      <xdr:row>11</xdr:row>
      <xdr:rowOff>428625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9575" y="5962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12</xdr:row>
      <xdr:rowOff>104775</xdr:rowOff>
    </xdr:from>
    <xdr:to>
      <xdr:col>10</xdr:col>
      <xdr:colOff>657225</xdr:colOff>
      <xdr:row>12</xdr:row>
      <xdr:rowOff>438150</xdr:rowOff>
    </xdr:to>
    <xdr:pic>
      <xdr:nvPicPr>
        <xdr:cNvPr id="15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13</xdr:row>
      <xdr:rowOff>95250</xdr:rowOff>
    </xdr:from>
    <xdr:to>
      <xdr:col>10</xdr:col>
      <xdr:colOff>647700</xdr:colOff>
      <xdr:row>13</xdr:row>
      <xdr:rowOff>428625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9575" y="7029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14</xdr:row>
      <xdr:rowOff>114300</xdr:rowOff>
    </xdr:from>
    <xdr:to>
      <xdr:col>10</xdr:col>
      <xdr:colOff>676275</xdr:colOff>
      <xdr:row>14</xdr:row>
      <xdr:rowOff>447675</xdr:rowOff>
    </xdr:to>
    <xdr:pic>
      <xdr:nvPicPr>
        <xdr:cNvPr id="17" name="Picture 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15</xdr:row>
      <xdr:rowOff>104775</xdr:rowOff>
    </xdr:from>
    <xdr:to>
      <xdr:col>10</xdr:col>
      <xdr:colOff>638175</xdr:colOff>
      <xdr:row>15</xdr:row>
      <xdr:rowOff>438150</xdr:rowOff>
    </xdr:to>
    <xdr:pic>
      <xdr:nvPicPr>
        <xdr:cNvPr id="18" name="Picture 5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0050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16</xdr:row>
      <xdr:rowOff>95250</xdr:rowOff>
    </xdr:from>
    <xdr:to>
      <xdr:col>10</xdr:col>
      <xdr:colOff>666750</xdr:colOff>
      <xdr:row>16</xdr:row>
      <xdr:rowOff>428625</xdr:rowOff>
    </xdr:to>
    <xdr:pic>
      <xdr:nvPicPr>
        <xdr:cNvPr id="19" name="Picture 5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48625" y="8629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17</xdr:row>
      <xdr:rowOff>114300</xdr:rowOff>
    </xdr:from>
    <xdr:to>
      <xdr:col>10</xdr:col>
      <xdr:colOff>676275</xdr:colOff>
      <xdr:row>17</xdr:row>
      <xdr:rowOff>447675</xdr:rowOff>
    </xdr:to>
    <xdr:pic>
      <xdr:nvPicPr>
        <xdr:cNvPr id="20" name="Picture 5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18</xdr:row>
      <xdr:rowOff>104775</xdr:rowOff>
    </xdr:from>
    <xdr:to>
      <xdr:col>10</xdr:col>
      <xdr:colOff>647700</xdr:colOff>
      <xdr:row>18</xdr:row>
      <xdr:rowOff>438150</xdr:rowOff>
    </xdr:to>
    <xdr:pic>
      <xdr:nvPicPr>
        <xdr:cNvPr id="21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19</xdr:row>
      <xdr:rowOff>114300</xdr:rowOff>
    </xdr:from>
    <xdr:to>
      <xdr:col>10</xdr:col>
      <xdr:colOff>676275</xdr:colOff>
      <xdr:row>19</xdr:row>
      <xdr:rowOff>447675</xdr:rowOff>
    </xdr:to>
    <xdr:pic>
      <xdr:nvPicPr>
        <xdr:cNvPr id="22" name="Picture 5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20</xdr:row>
      <xdr:rowOff>95250</xdr:rowOff>
    </xdr:from>
    <xdr:to>
      <xdr:col>10</xdr:col>
      <xdr:colOff>647700</xdr:colOff>
      <xdr:row>20</xdr:row>
      <xdr:rowOff>428625</xdr:rowOff>
    </xdr:to>
    <xdr:pic>
      <xdr:nvPicPr>
        <xdr:cNvPr id="23" name="Picture 5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9575" y="10763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21</xdr:row>
      <xdr:rowOff>95250</xdr:rowOff>
    </xdr:from>
    <xdr:to>
      <xdr:col>10</xdr:col>
      <xdr:colOff>647700</xdr:colOff>
      <xdr:row>21</xdr:row>
      <xdr:rowOff>428625</xdr:rowOff>
    </xdr:to>
    <xdr:pic>
      <xdr:nvPicPr>
        <xdr:cNvPr id="24" name="Picture 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9575" y="1129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22</xdr:row>
      <xdr:rowOff>95250</xdr:rowOff>
    </xdr:from>
    <xdr:to>
      <xdr:col>10</xdr:col>
      <xdr:colOff>647700</xdr:colOff>
      <xdr:row>22</xdr:row>
      <xdr:rowOff>428625</xdr:rowOff>
    </xdr:to>
    <xdr:pic>
      <xdr:nvPicPr>
        <xdr:cNvPr id="25" name="Picture 5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9575" y="11830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23</xdr:row>
      <xdr:rowOff>95250</xdr:rowOff>
    </xdr:from>
    <xdr:to>
      <xdr:col>10</xdr:col>
      <xdr:colOff>647700</xdr:colOff>
      <xdr:row>23</xdr:row>
      <xdr:rowOff>428625</xdr:rowOff>
    </xdr:to>
    <xdr:pic>
      <xdr:nvPicPr>
        <xdr:cNvPr id="26" name="Picture 6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9575" y="12363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24</xdr:row>
      <xdr:rowOff>95250</xdr:rowOff>
    </xdr:from>
    <xdr:to>
      <xdr:col>10</xdr:col>
      <xdr:colOff>647700</xdr:colOff>
      <xdr:row>24</xdr:row>
      <xdr:rowOff>428625</xdr:rowOff>
    </xdr:to>
    <xdr:pic>
      <xdr:nvPicPr>
        <xdr:cNvPr id="27" name="Picture 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9575" y="12896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25</xdr:row>
      <xdr:rowOff>95250</xdr:rowOff>
    </xdr:from>
    <xdr:to>
      <xdr:col>10</xdr:col>
      <xdr:colOff>647700</xdr:colOff>
      <xdr:row>25</xdr:row>
      <xdr:rowOff>428625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9575" y="13430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26</xdr:row>
      <xdr:rowOff>114300</xdr:rowOff>
    </xdr:from>
    <xdr:to>
      <xdr:col>10</xdr:col>
      <xdr:colOff>676275</xdr:colOff>
      <xdr:row>26</xdr:row>
      <xdr:rowOff>447675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27</xdr:row>
      <xdr:rowOff>104775</xdr:rowOff>
    </xdr:from>
    <xdr:to>
      <xdr:col>10</xdr:col>
      <xdr:colOff>638175</xdr:colOff>
      <xdr:row>27</xdr:row>
      <xdr:rowOff>438150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0050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28</xdr:row>
      <xdr:rowOff>104775</xdr:rowOff>
    </xdr:from>
    <xdr:to>
      <xdr:col>10</xdr:col>
      <xdr:colOff>638175</xdr:colOff>
      <xdr:row>28</xdr:row>
      <xdr:rowOff>438150</xdr:rowOff>
    </xdr:to>
    <xdr:pic>
      <xdr:nvPicPr>
        <xdr:cNvPr id="31" name="Picture 6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0050" y="15039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29</xdr:row>
      <xdr:rowOff>104775</xdr:rowOff>
    </xdr:from>
    <xdr:to>
      <xdr:col>10</xdr:col>
      <xdr:colOff>638175</xdr:colOff>
      <xdr:row>29</xdr:row>
      <xdr:rowOff>438150</xdr:rowOff>
    </xdr:to>
    <xdr:pic>
      <xdr:nvPicPr>
        <xdr:cNvPr id="32" name="Picture 6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20050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114300</xdr:rowOff>
    </xdr:from>
    <xdr:to>
      <xdr:col>10</xdr:col>
      <xdr:colOff>676275</xdr:colOff>
      <xdr:row>30</xdr:row>
      <xdr:rowOff>447675</xdr:rowOff>
    </xdr:to>
    <xdr:pic>
      <xdr:nvPicPr>
        <xdr:cNvPr id="33" name="Picture 6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31</xdr:row>
      <xdr:rowOff>104775</xdr:rowOff>
    </xdr:from>
    <xdr:to>
      <xdr:col>10</xdr:col>
      <xdr:colOff>638175</xdr:colOff>
      <xdr:row>31</xdr:row>
      <xdr:rowOff>438150</xdr:rowOff>
    </xdr:to>
    <xdr:pic>
      <xdr:nvPicPr>
        <xdr:cNvPr id="34" name="Picture 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0050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161925</xdr:colOff>
      <xdr:row>2</xdr:row>
      <xdr:rowOff>95250</xdr:rowOff>
    </xdr:from>
    <xdr:to>
      <xdr:col>10</xdr:col>
      <xdr:colOff>638175</xdr:colOff>
      <xdr:row>2</xdr:row>
      <xdr:rowOff>428625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1162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</xdr:row>
      <xdr:rowOff>104775</xdr:rowOff>
    </xdr:from>
    <xdr:to>
      <xdr:col>10</xdr:col>
      <xdr:colOff>647700</xdr:colOff>
      <xdr:row>3</xdr:row>
      <xdr:rowOff>438150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4</xdr:row>
      <xdr:rowOff>85725</xdr:rowOff>
    </xdr:from>
    <xdr:to>
      <xdr:col>10</xdr:col>
      <xdr:colOff>638175</xdr:colOff>
      <xdr:row>4</xdr:row>
      <xdr:rowOff>419100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2219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5</xdr:row>
      <xdr:rowOff>95250</xdr:rowOff>
    </xdr:from>
    <xdr:to>
      <xdr:col>10</xdr:col>
      <xdr:colOff>638175</xdr:colOff>
      <xdr:row>5</xdr:row>
      <xdr:rowOff>428625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104775</xdr:rowOff>
    </xdr:from>
    <xdr:to>
      <xdr:col>10</xdr:col>
      <xdr:colOff>647700</xdr:colOff>
      <xdr:row>6</xdr:row>
      <xdr:rowOff>438150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104775</xdr:rowOff>
    </xdr:from>
    <xdr:to>
      <xdr:col>10</xdr:col>
      <xdr:colOff>666750</xdr:colOff>
      <xdr:row>7</xdr:row>
      <xdr:rowOff>438150</xdr:rowOff>
    </xdr:to>
    <xdr:pic>
      <xdr:nvPicPr>
        <xdr:cNvPr id="10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8</xdr:row>
      <xdr:rowOff>85725</xdr:rowOff>
    </xdr:from>
    <xdr:to>
      <xdr:col>10</xdr:col>
      <xdr:colOff>638175</xdr:colOff>
      <xdr:row>8</xdr:row>
      <xdr:rowOff>419100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4352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9</xdr:row>
      <xdr:rowOff>114300</xdr:rowOff>
    </xdr:from>
    <xdr:to>
      <xdr:col>10</xdr:col>
      <xdr:colOff>628650</xdr:colOff>
      <xdr:row>9</xdr:row>
      <xdr:rowOff>447675</xdr:rowOff>
    </xdr:to>
    <xdr:pic>
      <xdr:nvPicPr>
        <xdr:cNvPr id="12" name="Picture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10525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104775</xdr:rowOff>
    </xdr:from>
    <xdr:to>
      <xdr:col>10</xdr:col>
      <xdr:colOff>638175</xdr:colOff>
      <xdr:row>10</xdr:row>
      <xdr:rowOff>438150</xdr:rowOff>
    </xdr:to>
    <xdr:pic>
      <xdr:nvPicPr>
        <xdr:cNvPr id="13" name="Picture 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005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11</xdr:row>
      <xdr:rowOff>95250</xdr:rowOff>
    </xdr:from>
    <xdr:to>
      <xdr:col>10</xdr:col>
      <xdr:colOff>638175</xdr:colOff>
      <xdr:row>11</xdr:row>
      <xdr:rowOff>428625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5962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12</xdr:row>
      <xdr:rowOff>104775</xdr:rowOff>
    </xdr:from>
    <xdr:to>
      <xdr:col>10</xdr:col>
      <xdr:colOff>638175</xdr:colOff>
      <xdr:row>12</xdr:row>
      <xdr:rowOff>438150</xdr:rowOff>
    </xdr:to>
    <xdr:pic>
      <xdr:nvPicPr>
        <xdr:cNvPr id="15" name="Picture 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0050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13</xdr:row>
      <xdr:rowOff>85725</xdr:rowOff>
    </xdr:from>
    <xdr:to>
      <xdr:col>10</xdr:col>
      <xdr:colOff>638175</xdr:colOff>
      <xdr:row>13</xdr:row>
      <xdr:rowOff>419100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7019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14</xdr:row>
      <xdr:rowOff>85725</xdr:rowOff>
    </xdr:from>
    <xdr:to>
      <xdr:col>10</xdr:col>
      <xdr:colOff>638175</xdr:colOff>
      <xdr:row>14</xdr:row>
      <xdr:rowOff>419100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7553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15</xdr:row>
      <xdr:rowOff>95250</xdr:rowOff>
    </xdr:from>
    <xdr:to>
      <xdr:col>10</xdr:col>
      <xdr:colOff>638175</xdr:colOff>
      <xdr:row>15</xdr:row>
      <xdr:rowOff>428625</xdr:rowOff>
    </xdr:to>
    <xdr:pic>
      <xdr:nvPicPr>
        <xdr:cNvPr id="18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104775</xdr:rowOff>
    </xdr:from>
    <xdr:to>
      <xdr:col>10</xdr:col>
      <xdr:colOff>657225</xdr:colOff>
      <xdr:row>16</xdr:row>
      <xdr:rowOff>438150</xdr:rowOff>
    </xdr:to>
    <xdr:pic>
      <xdr:nvPicPr>
        <xdr:cNvPr id="19" name="Picture 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17</xdr:row>
      <xdr:rowOff>85725</xdr:rowOff>
    </xdr:from>
    <xdr:to>
      <xdr:col>10</xdr:col>
      <xdr:colOff>638175</xdr:colOff>
      <xdr:row>17</xdr:row>
      <xdr:rowOff>419100</xdr:rowOff>
    </xdr:to>
    <xdr:pic>
      <xdr:nvPicPr>
        <xdr:cNvPr id="20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9153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114300</xdr:rowOff>
    </xdr:from>
    <xdr:to>
      <xdr:col>10</xdr:col>
      <xdr:colOff>628650</xdr:colOff>
      <xdr:row>18</xdr:row>
      <xdr:rowOff>447675</xdr:rowOff>
    </xdr:to>
    <xdr:pic>
      <xdr:nvPicPr>
        <xdr:cNvPr id="21" name="Picture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10525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19</xdr:row>
      <xdr:rowOff>114300</xdr:rowOff>
    </xdr:from>
    <xdr:to>
      <xdr:col>10</xdr:col>
      <xdr:colOff>628650</xdr:colOff>
      <xdr:row>19</xdr:row>
      <xdr:rowOff>447675</xdr:rowOff>
    </xdr:to>
    <xdr:pic>
      <xdr:nvPicPr>
        <xdr:cNvPr id="22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10525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20</xdr:row>
      <xdr:rowOff>104775</xdr:rowOff>
    </xdr:from>
    <xdr:to>
      <xdr:col>10</xdr:col>
      <xdr:colOff>638175</xdr:colOff>
      <xdr:row>20</xdr:row>
      <xdr:rowOff>438150</xdr:rowOff>
    </xdr:to>
    <xdr:pic>
      <xdr:nvPicPr>
        <xdr:cNvPr id="23" name="Picture 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005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21</xdr:row>
      <xdr:rowOff>104775</xdr:rowOff>
    </xdr:from>
    <xdr:to>
      <xdr:col>10</xdr:col>
      <xdr:colOff>638175</xdr:colOff>
      <xdr:row>21</xdr:row>
      <xdr:rowOff>438150</xdr:rowOff>
    </xdr:to>
    <xdr:pic>
      <xdr:nvPicPr>
        <xdr:cNvPr id="24" name="Picture 5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0050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22</xdr:row>
      <xdr:rowOff>104775</xdr:rowOff>
    </xdr:from>
    <xdr:to>
      <xdr:col>10</xdr:col>
      <xdr:colOff>638175</xdr:colOff>
      <xdr:row>22</xdr:row>
      <xdr:rowOff>438150</xdr:rowOff>
    </xdr:to>
    <xdr:pic>
      <xdr:nvPicPr>
        <xdr:cNvPr id="25" name="Picture 5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0050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23</xdr:row>
      <xdr:rowOff>104775</xdr:rowOff>
    </xdr:from>
    <xdr:to>
      <xdr:col>10</xdr:col>
      <xdr:colOff>628650</xdr:colOff>
      <xdr:row>23</xdr:row>
      <xdr:rowOff>438150</xdr:rowOff>
    </xdr:to>
    <xdr:pic>
      <xdr:nvPicPr>
        <xdr:cNvPr id="26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10525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24</xdr:row>
      <xdr:rowOff>95250</xdr:rowOff>
    </xdr:from>
    <xdr:to>
      <xdr:col>10</xdr:col>
      <xdr:colOff>638175</xdr:colOff>
      <xdr:row>24</xdr:row>
      <xdr:rowOff>428625</xdr:rowOff>
    </xdr:to>
    <xdr:pic>
      <xdr:nvPicPr>
        <xdr:cNvPr id="27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12896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25</xdr:row>
      <xdr:rowOff>114300</xdr:rowOff>
    </xdr:from>
    <xdr:to>
      <xdr:col>10</xdr:col>
      <xdr:colOff>628650</xdr:colOff>
      <xdr:row>25</xdr:row>
      <xdr:rowOff>447675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10525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26</xdr:row>
      <xdr:rowOff>104775</xdr:rowOff>
    </xdr:from>
    <xdr:to>
      <xdr:col>10</xdr:col>
      <xdr:colOff>638175</xdr:colOff>
      <xdr:row>26</xdr:row>
      <xdr:rowOff>438150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0050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27</xdr:row>
      <xdr:rowOff>95250</xdr:rowOff>
    </xdr:from>
    <xdr:to>
      <xdr:col>10</xdr:col>
      <xdr:colOff>638175</xdr:colOff>
      <xdr:row>27</xdr:row>
      <xdr:rowOff>428625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14497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28</xdr:row>
      <xdr:rowOff>95250</xdr:rowOff>
    </xdr:from>
    <xdr:to>
      <xdr:col>10</xdr:col>
      <xdr:colOff>647700</xdr:colOff>
      <xdr:row>28</xdr:row>
      <xdr:rowOff>428625</xdr:rowOff>
    </xdr:to>
    <xdr:pic>
      <xdr:nvPicPr>
        <xdr:cNvPr id="31" name="Picture 6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9575" y="15030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29</xdr:row>
      <xdr:rowOff>114300</xdr:rowOff>
    </xdr:from>
    <xdr:to>
      <xdr:col>10</xdr:col>
      <xdr:colOff>628650</xdr:colOff>
      <xdr:row>29</xdr:row>
      <xdr:rowOff>447675</xdr:rowOff>
    </xdr:to>
    <xdr:pic>
      <xdr:nvPicPr>
        <xdr:cNvPr id="32" name="Picture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10525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30</xdr:row>
      <xdr:rowOff>114300</xdr:rowOff>
    </xdr:from>
    <xdr:to>
      <xdr:col>10</xdr:col>
      <xdr:colOff>628650</xdr:colOff>
      <xdr:row>30</xdr:row>
      <xdr:rowOff>447675</xdr:rowOff>
    </xdr:to>
    <xdr:pic>
      <xdr:nvPicPr>
        <xdr:cNvPr id="33" name="Picture 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10525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31</xdr:row>
      <xdr:rowOff>95250</xdr:rowOff>
    </xdr:from>
    <xdr:to>
      <xdr:col>10</xdr:col>
      <xdr:colOff>638175</xdr:colOff>
      <xdr:row>31</xdr:row>
      <xdr:rowOff>428625</xdr:rowOff>
    </xdr:to>
    <xdr:pic>
      <xdr:nvPicPr>
        <xdr:cNvPr id="34" name="Picture 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16630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32</xdr:row>
      <xdr:rowOff>85725</xdr:rowOff>
    </xdr:from>
    <xdr:to>
      <xdr:col>10</xdr:col>
      <xdr:colOff>638175</xdr:colOff>
      <xdr:row>32</xdr:row>
      <xdr:rowOff>419100</xdr:rowOff>
    </xdr:to>
    <xdr:pic>
      <xdr:nvPicPr>
        <xdr:cNvPr id="35" name="Picture 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20050" y="17154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695325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9525" y="17621250"/>
        <a:ext cx="9324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84</xdr:row>
      <xdr:rowOff>142875</xdr:rowOff>
    </xdr:to>
    <xdr:graphicFrame>
      <xdr:nvGraphicFramePr>
        <xdr:cNvPr id="2" name="Chart 2"/>
        <xdr:cNvGraphicFramePr/>
      </xdr:nvGraphicFramePr>
      <xdr:xfrm>
        <a:off x="9525" y="23269575"/>
        <a:ext cx="93345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152400</xdr:colOff>
      <xdr:row>2</xdr:row>
      <xdr:rowOff>95250</xdr:rowOff>
    </xdr:from>
    <xdr:to>
      <xdr:col>10</xdr:col>
      <xdr:colOff>628650</xdr:colOff>
      <xdr:row>2</xdr:row>
      <xdr:rowOff>428625</xdr:rowOff>
    </xdr:to>
    <xdr:pic>
      <xdr:nvPicPr>
        <xdr:cNvPr id="5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10525" y="1162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</xdr:row>
      <xdr:rowOff>104775</xdr:rowOff>
    </xdr:from>
    <xdr:to>
      <xdr:col>10</xdr:col>
      <xdr:colOff>619125</xdr:colOff>
      <xdr:row>3</xdr:row>
      <xdr:rowOff>438150</xdr:rowOff>
    </xdr:to>
    <xdr:pic>
      <xdr:nvPicPr>
        <xdr:cNvPr id="6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0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</xdr:row>
      <xdr:rowOff>95250</xdr:rowOff>
    </xdr:from>
    <xdr:to>
      <xdr:col>10</xdr:col>
      <xdr:colOff>647700</xdr:colOff>
      <xdr:row>4</xdr:row>
      <xdr:rowOff>428625</xdr:rowOff>
    </xdr:to>
    <xdr:pic>
      <xdr:nvPicPr>
        <xdr:cNvPr id="7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2228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5</xdr:row>
      <xdr:rowOff>95250</xdr:rowOff>
    </xdr:from>
    <xdr:to>
      <xdr:col>10</xdr:col>
      <xdr:colOff>638175</xdr:colOff>
      <xdr:row>5</xdr:row>
      <xdr:rowOff>428625</xdr:rowOff>
    </xdr:to>
    <xdr:pic>
      <xdr:nvPicPr>
        <xdr:cNvPr id="8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0050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95250</xdr:rowOff>
    </xdr:from>
    <xdr:to>
      <xdr:col>10</xdr:col>
      <xdr:colOff>647700</xdr:colOff>
      <xdr:row>6</xdr:row>
      <xdr:rowOff>428625</xdr:rowOff>
    </xdr:to>
    <xdr:pic>
      <xdr:nvPicPr>
        <xdr:cNvPr id="9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3295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7</xdr:row>
      <xdr:rowOff>95250</xdr:rowOff>
    </xdr:from>
    <xdr:to>
      <xdr:col>10</xdr:col>
      <xdr:colOff>647700</xdr:colOff>
      <xdr:row>7</xdr:row>
      <xdr:rowOff>428625</xdr:rowOff>
    </xdr:to>
    <xdr:pic>
      <xdr:nvPicPr>
        <xdr:cNvPr id="10" name="Picture 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8</xdr:row>
      <xdr:rowOff>95250</xdr:rowOff>
    </xdr:from>
    <xdr:to>
      <xdr:col>10</xdr:col>
      <xdr:colOff>647700</xdr:colOff>
      <xdr:row>8</xdr:row>
      <xdr:rowOff>428625</xdr:rowOff>
    </xdr:to>
    <xdr:pic>
      <xdr:nvPicPr>
        <xdr:cNvPr id="11" name="Picture 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4362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95250</xdr:rowOff>
    </xdr:from>
    <xdr:to>
      <xdr:col>10</xdr:col>
      <xdr:colOff>647700</xdr:colOff>
      <xdr:row>9</xdr:row>
      <xdr:rowOff>428625</xdr:rowOff>
    </xdr:to>
    <xdr:pic>
      <xdr:nvPicPr>
        <xdr:cNvPr id="12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4895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95250</xdr:rowOff>
    </xdr:from>
    <xdr:to>
      <xdr:col>10</xdr:col>
      <xdr:colOff>647700</xdr:colOff>
      <xdr:row>10</xdr:row>
      <xdr:rowOff>428625</xdr:rowOff>
    </xdr:to>
    <xdr:pic>
      <xdr:nvPicPr>
        <xdr:cNvPr id="13" name="Picture 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5429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11</xdr:row>
      <xdr:rowOff>104775</xdr:rowOff>
    </xdr:from>
    <xdr:to>
      <xdr:col>10</xdr:col>
      <xdr:colOff>638175</xdr:colOff>
      <xdr:row>11</xdr:row>
      <xdr:rowOff>438150</xdr:rowOff>
    </xdr:to>
    <xdr:pic>
      <xdr:nvPicPr>
        <xdr:cNvPr id="14" name="Picture 6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0050" y="5972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12</xdr:row>
      <xdr:rowOff>95250</xdr:rowOff>
    </xdr:from>
    <xdr:to>
      <xdr:col>10</xdr:col>
      <xdr:colOff>638175</xdr:colOff>
      <xdr:row>12</xdr:row>
      <xdr:rowOff>428625</xdr:rowOff>
    </xdr:to>
    <xdr:pic>
      <xdr:nvPicPr>
        <xdr:cNvPr id="15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0050" y="6496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13</xdr:row>
      <xdr:rowOff>114300</xdr:rowOff>
    </xdr:from>
    <xdr:to>
      <xdr:col>10</xdr:col>
      <xdr:colOff>638175</xdr:colOff>
      <xdr:row>13</xdr:row>
      <xdr:rowOff>447675</xdr:rowOff>
    </xdr:to>
    <xdr:pic>
      <xdr:nvPicPr>
        <xdr:cNvPr id="16" name="Picture 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14</xdr:row>
      <xdr:rowOff>95250</xdr:rowOff>
    </xdr:from>
    <xdr:to>
      <xdr:col>10</xdr:col>
      <xdr:colOff>647700</xdr:colOff>
      <xdr:row>14</xdr:row>
      <xdr:rowOff>428625</xdr:rowOff>
    </xdr:to>
    <xdr:pic>
      <xdr:nvPicPr>
        <xdr:cNvPr id="17" name="Picture 6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9575" y="7562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15</xdr:row>
      <xdr:rowOff>95250</xdr:rowOff>
    </xdr:from>
    <xdr:to>
      <xdr:col>10</xdr:col>
      <xdr:colOff>676275</xdr:colOff>
      <xdr:row>15</xdr:row>
      <xdr:rowOff>428625</xdr:rowOff>
    </xdr:to>
    <xdr:pic>
      <xdr:nvPicPr>
        <xdr:cNvPr id="18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104775</xdr:rowOff>
    </xdr:from>
    <xdr:to>
      <xdr:col>10</xdr:col>
      <xdr:colOff>628650</xdr:colOff>
      <xdr:row>16</xdr:row>
      <xdr:rowOff>438150</xdr:rowOff>
    </xdr:to>
    <xdr:pic>
      <xdr:nvPicPr>
        <xdr:cNvPr id="19" name="Picture 7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10525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17</xdr:row>
      <xdr:rowOff>95250</xdr:rowOff>
    </xdr:from>
    <xdr:to>
      <xdr:col>10</xdr:col>
      <xdr:colOff>638175</xdr:colOff>
      <xdr:row>17</xdr:row>
      <xdr:rowOff>428625</xdr:rowOff>
    </xdr:to>
    <xdr:pic>
      <xdr:nvPicPr>
        <xdr:cNvPr id="20" name="Picture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0050" y="9163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18</xdr:row>
      <xdr:rowOff>104775</xdr:rowOff>
    </xdr:from>
    <xdr:to>
      <xdr:col>10</xdr:col>
      <xdr:colOff>619125</xdr:colOff>
      <xdr:row>18</xdr:row>
      <xdr:rowOff>438150</xdr:rowOff>
    </xdr:to>
    <xdr:pic>
      <xdr:nvPicPr>
        <xdr:cNvPr id="21" name="Picture 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0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19</xdr:row>
      <xdr:rowOff>95250</xdr:rowOff>
    </xdr:from>
    <xdr:to>
      <xdr:col>10</xdr:col>
      <xdr:colOff>638175</xdr:colOff>
      <xdr:row>19</xdr:row>
      <xdr:rowOff>428625</xdr:rowOff>
    </xdr:to>
    <xdr:pic>
      <xdr:nvPicPr>
        <xdr:cNvPr id="22" name="Picture 7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0050" y="10229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20</xdr:row>
      <xdr:rowOff>104775</xdr:rowOff>
    </xdr:from>
    <xdr:to>
      <xdr:col>10</xdr:col>
      <xdr:colOff>619125</xdr:colOff>
      <xdr:row>20</xdr:row>
      <xdr:rowOff>438150</xdr:rowOff>
    </xdr:to>
    <xdr:pic>
      <xdr:nvPicPr>
        <xdr:cNvPr id="23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21</xdr:row>
      <xdr:rowOff>104775</xdr:rowOff>
    </xdr:from>
    <xdr:to>
      <xdr:col>10</xdr:col>
      <xdr:colOff>657225</xdr:colOff>
      <xdr:row>21</xdr:row>
      <xdr:rowOff>438150</xdr:rowOff>
    </xdr:to>
    <xdr:pic>
      <xdr:nvPicPr>
        <xdr:cNvPr id="24" name="Picture 7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39100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22</xdr:row>
      <xdr:rowOff>114300</xdr:rowOff>
    </xdr:from>
    <xdr:to>
      <xdr:col>10</xdr:col>
      <xdr:colOff>704850</xdr:colOff>
      <xdr:row>22</xdr:row>
      <xdr:rowOff>447675</xdr:rowOff>
    </xdr:to>
    <xdr:pic>
      <xdr:nvPicPr>
        <xdr:cNvPr id="25" name="Picture 7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86725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23</xdr:row>
      <xdr:rowOff>95250</xdr:rowOff>
    </xdr:from>
    <xdr:to>
      <xdr:col>10</xdr:col>
      <xdr:colOff>647700</xdr:colOff>
      <xdr:row>23</xdr:row>
      <xdr:rowOff>428625</xdr:rowOff>
    </xdr:to>
    <xdr:pic>
      <xdr:nvPicPr>
        <xdr:cNvPr id="26" name="Picture 7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29575" y="12363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24</xdr:row>
      <xdr:rowOff>104775</xdr:rowOff>
    </xdr:from>
    <xdr:to>
      <xdr:col>10</xdr:col>
      <xdr:colOff>628650</xdr:colOff>
      <xdr:row>24</xdr:row>
      <xdr:rowOff>438150</xdr:rowOff>
    </xdr:to>
    <xdr:pic>
      <xdr:nvPicPr>
        <xdr:cNvPr id="27" name="Picture 7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10525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25</xdr:row>
      <xdr:rowOff>95250</xdr:rowOff>
    </xdr:from>
    <xdr:to>
      <xdr:col>10</xdr:col>
      <xdr:colOff>647700</xdr:colOff>
      <xdr:row>25</xdr:row>
      <xdr:rowOff>428625</xdr:rowOff>
    </xdr:to>
    <xdr:pic>
      <xdr:nvPicPr>
        <xdr:cNvPr id="28" name="Picture 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13430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26</xdr:row>
      <xdr:rowOff>104775</xdr:rowOff>
    </xdr:from>
    <xdr:to>
      <xdr:col>10</xdr:col>
      <xdr:colOff>666750</xdr:colOff>
      <xdr:row>26</xdr:row>
      <xdr:rowOff>438150</xdr:rowOff>
    </xdr:to>
    <xdr:pic>
      <xdr:nvPicPr>
        <xdr:cNvPr id="29" name="Picture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27</xdr:row>
      <xdr:rowOff>104775</xdr:rowOff>
    </xdr:from>
    <xdr:to>
      <xdr:col>10</xdr:col>
      <xdr:colOff>647700</xdr:colOff>
      <xdr:row>27</xdr:row>
      <xdr:rowOff>438150</xdr:rowOff>
    </xdr:to>
    <xdr:pic>
      <xdr:nvPicPr>
        <xdr:cNvPr id="30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28</xdr:row>
      <xdr:rowOff>95250</xdr:rowOff>
    </xdr:from>
    <xdr:to>
      <xdr:col>10</xdr:col>
      <xdr:colOff>647700</xdr:colOff>
      <xdr:row>28</xdr:row>
      <xdr:rowOff>428625</xdr:rowOff>
    </xdr:to>
    <xdr:pic>
      <xdr:nvPicPr>
        <xdr:cNvPr id="31" name="Picture 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15030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29</xdr:row>
      <xdr:rowOff>104775</xdr:rowOff>
    </xdr:from>
    <xdr:to>
      <xdr:col>10</xdr:col>
      <xdr:colOff>647700</xdr:colOff>
      <xdr:row>29</xdr:row>
      <xdr:rowOff>438150</xdr:rowOff>
    </xdr:to>
    <xdr:pic>
      <xdr:nvPicPr>
        <xdr:cNvPr id="32" name="Picture 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30</xdr:row>
      <xdr:rowOff>104775</xdr:rowOff>
    </xdr:from>
    <xdr:to>
      <xdr:col>10</xdr:col>
      <xdr:colOff>628650</xdr:colOff>
      <xdr:row>30</xdr:row>
      <xdr:rowOff>438150</xdr:rowOff>
    </xdr:to>
    <xdr:pic>
      <xdr:nvPicPr>
        <xdr:cNvPr id="33" name="Picture 8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10525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31</xdr:row>
      <xdr:rowOff>95250</xdr:rowOff>
    </xdr:from>
    <xdr:to>
      <xdr:col>10</xdr:col>
      <xdr:colOff>638175</xdr:colOff>
      <xdr:row>31</xdr:row>
      <xdr:rowOff>428625</xdr:rowOff>
    </xdr:to>
    <xdr:pic>
      <xdr:nvPicPr>
        <xdr:cNvPr id="34" name="Picture 8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0050" y="16630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104775</xdr:rowOff>
    </xdr:from>
    <xdr:to>
      <xdr:col>10</xdr:col>
      <xdr:colOff>676275</xdr:colOff>
      <xdr:row>2</xdr:row>
      <xdr:rowOff>438150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104775</xdr:rowOff>
    </xdr:from>
    <xdr:to>
      <xdr:col>10</xdr:col>
      <xdr:colOff>676275</xdr:colOff>
      <xdr:row>3</xdr:row>
      <xdr:rowOff>438150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4</xdr:row>
      <xdr:rowOff>95250</xdr:rowOff>
    </xdr:from>
    <xdr:to>
      <xdr:col>10</xdr:col>
      <xdr:colOff>695325</xdr:colOff>
      <xdr:row>4</xdr:row>
      <xdr:rowOff>428625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2228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5</xdr:row>
      <xdr:rowOff>95250</xdr:rowOff>
    </xdr:from>
    <xdr:to>
      <xdr:col>10</xdr:col>
      <xdr:colOff>638175</xdr:colOff>
      <xdr:row>5</xdr:row>
      <xdr:rowOff>428625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104775</xdr:rowOff>
    </xdr:from>
    <xdr:to>
      <xdr:col>10</xdr:col>
      <xdr:colOff>657225</xdr:colOff>
      <xdr:row>6</xdr:row>
      <xdr:rowOff>438150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7</xdr:row>
      <xdr:rowOff>95250</xdr:rowOff>
    </xdr:from>
    <xdr:to>
      <xdr:col>10</xdr:col>
      <xdr:colOff>647700</xdr:colOff>
      <xdr:row>7</xdr:row>
      <xdr:rowOff>428625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</xdr:row>
      <xdr:rowOff>76200</xdr:rowOff>
    </xdr:from>
    <xdr:to>
      <xdr:col>10</xdr:col>
      <xdr:colOff>657225</xdr:colOff>
      <xdr:row>8</xdr:row>
      <xdr:rowOff>409575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43434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95250</xdr:rowOff>
    </xdr:from>
    <xdr:to>
      <xdr:col>10</xdr:col>
      <xdr:colOff>638175</xdr:colOff>
      <xdr:row>10</xdr:row>
      <xdr:rowOff>428625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5429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114300</xdr:rowOff>
    </xdr:from>
    <xdr:to>
      <xdr:col>10</xdr:col>
      <xdr:colOff>647700</xdr:colOff>
      <xdr:row>9</xdr:row>
      <xdr:rowOff>447675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11</xdr:row>
      <xdr:rowOff>85725</xdr:rowOff>
    </xdr:from>
    <xdr:to>
      <xdr:col>10</xdr:col>
      <xdr:colOff>638175</xdr:colOff>
      <xdr:row>11</xdr:row>
      <xdr:rowOff>419100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0050" y="5953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12</xdr:row>
      <xdr:rowOff>104775</xdr:rowOff>
    </xdr:from>
    <xdr:to>
      <xdr:col>10</xdr:col>
      <xdr:colOff>638175</xdr:colOff>
      <xdr:row>12</xdr:row>
      <xdr:rowOff>438150</xdr:rowOff>
    </xdr:to>
    <xdr:pic>
      <xdr:nvPicPr>
        <xdr:cNvPr id="15" name="Picture 4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0050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13</xdr:row>
      <xdr:rowOff>114300</xdr:rowOff>
    </xdr:from>
    <xdr:to>
      <xdr:col>10</xdr:col>
      <xdr:colOff>647700</xdr:colOff>
      <xdr:row>13</xdr:row>
      <xdr:rowOff>447675</xdr:rowOff>
    </xdr:to>
    <xdr:pic>
      <xdr:nvPicPr>
        <xdr:cNvPr id="16" name="Picture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15</xdr:row>
      <xdr:rowOff>114300</xdr:rowOff>
    </xdr:from>
    <xdr:to>
      <xdr:col>10</xdr:col>
      <xdr:colOff>647700</xdr:colOff>
      <xdr:row>15</xdr:row>
      <xdr:rowOff>447675</xdr:rowOff>
    </xdr:to>
    <xdr:pic>
      <xdr:nvPicPr>
        <xdr:cNvPr id="17" name="Picture 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18</xdr:row>
      <xdr:rowOff>104775</xdr:rowOff>
    </xdr:from>
    <xdr:to>
      <xdr:col>10</xdr:col>
      <xdr:colOff>657225</xdr:colOff>
      <xdr:row>18</xdr:row>
      <xdr:rowOff>438150</xdr:rowOff>
    </xdr:to>
    <xdr:pic>
      <xdr:nvPicPr>
        <xdr:cNvPr id="18" name="Picture 5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76200</xdr:rowOff>
    </xdr:from>
    <xdr:to>
      <xdr:col>10</xdr:col>
      <xdr:colOff>657225</xdr:colOff>
      <xdr:row>14</xdr:row>
      <xdr:rowOff>409575</xdr:rowOff>
    </xdr:to>
    <xdr:pic>
      <xdr:nvPicPr>
        <xdr:cNvPr id="19" name="Picture 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75438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76200</xdr:rowOff>
    </xdr:from>
    <xdr:to>
      <xdr:col>10</xdr:col>
      <xdr:colOff>657225</xdr:colOff>
      <xdr:row>17</xdr:row>
      <xdr:rowOff>409575</xdr:rowOff>
    </xdr:to>
    <xdr:pic>
      <xdr:nvPicPr>
        <xdr:cNvPr id="20" name="Picture 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91440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20</xdr:row>
      <xdr:rowOff>95250</xdr:rowOff>
    </xdr:from>
    <xdr:to>
      <xdr:col>10</xdr:col>
      <xdr:colOff>638175</xdr:colOff>
      <xdr:row>20</xdr:row>
      <xdr:rowOff>428625</xdr:rowOff>
    </xdr:to>
    <xdr:pic>
      <xdr:nvPicPr>
        <xdr:cNvPr id="21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10763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21</xdr:row>
      <xdr:rowOff>95250</xdr:rowOff>
    </xdr:from>
    <xdr:to>
      <xdr:col>10</xdr:col>
      <xdr:colOff>638175</xdr:colOff>
      <xdr:row>21</xdr:row>
      <xdr:rowOff>428625</xdr:rowOff>
    </xdr:to>
    <xdr:pic>
      <xdr:nvPicPr>
        <xdr:cNvPr id="22" name="Picture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1129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16</xdr:row>
      <xdr:rowOff>104775</xdr:rowOff>
    </xdr:from>
    <xdr:to>
      <xdr:col>10</xdr:col>
      <xdr:colOff>619125</xdr:colOff>
      <xdr:row>16</xdr:row>
      <xdr:rowOff>438150</xdr:rowOff>
    </xdr:to>
    <xdr:pic>
      <xdr:nvPicPr>
        <xdr:cNvPr id="23" name="Picture 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00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19</xdr:row>
      <xdr:rowOff>104775</xdr:rowOff>
    </xdr:from>
    <xdr:to>
      <xdr:col>10</xdr:col>
      <xdr:colOff>619125</xdr:colOff>
      <xdr:row>19</xdr:row>
      <xdr:rowOff>438150</xdr:rowOff>
    </xdr:to>
    <xdr:pic>
      <xdr:nvPicPr>
        <xdr:cNvPr id="24" name="Picture 5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00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22</xdr:row>
      <xdr:rowOff>104775</xdr:rowOff>
    </xdr:from>
    <xdr:to>
      <xdr:col>10</xdr:col>
      <xdr:colOff>619125</xdr:colOff>
      <xdr:row>22</xdr:row>
      <xdr:rowOff>438150</xdr:rowOff>
    </xdr:to>
    <xdr:pic>
      <xdr:nvPicPr>
        <xdr:cNvPr id="25" name="Picture 6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00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23</xdr:row>
      <xdr:rowOff>95250</xdr:rowOff>
    </xdr:from>
    <xdr:to>
      <xdr:col>10</xdr:col>
      <xdr:colOff>638175</xdr:colOff>
      <xdr:row>23</xdr:row>
      <xdr:rowOff>428625</xdr:rowOff>
    </xdr:to>
    <xdr:pic>
      <xdr:nvPicPr>
        <xdr:cNvPr id="26" name="Picture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12363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24</xdr:row>
      <xdr:rowOff>114300</xdr:rowOff>
    </xdr:from>
    <xdr:to>
      <xdr:col>10</xdr:col>
      <xdr:colOff>628650</xdr:colOff>
      <xdr:row>24</xdr:row>
      <xdr:rowOff>447675</xdr:rowOff>
    </xdr:to>
    <xdr:pic>
      <xdr:nvPicPr>
        <xdr:cNvPr id="27" name="Picture 6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10525" y="12915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25</xdr:row>
      <xdr:rowOff>114300</xdr:rowOff>
    </xdr:from>
    <xdr:to>
      <xdr:col>10</xdr:col>
      <xdr:colOff>628650</xdr:colOff>
      <xdr:row>25</xdr:row>
      <xdr:rowOff>447675</xdr:rowOff>
    </xdr:to>
    <xdr:pic>
      <xdr:nvPicPr>
        <xdr:cNvPr id="28" name="Picture 6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10525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26</xdr:row>
      <xdr:rowOff>85725</xdr:rowOff>
    </xdr:from>
    <xdr:to>
      <xdr:col>10</xdr:col>
      <xdr:colOff>638175</xdr:colOff>
      <xdr:row>26</xdr:row>
      <xdr:rowOff>419100</xdr:rowOff>
    </xdr:to>
    <xdr:pic>
      <xdr:nvPicPr>
        <xdr:cNvPr id="29" name="Picture 6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0050" y="13954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27</xdr:row>
      <xdr:rowOff>85725</xdr:rowOff>
    </xdr:from>
    <xdr:to>
      <xdr:col>10</xdr:col>
      <xdr:colOff>638175</xdr:colOff>
      <xdr:row>27</xdr:row>
      <xdr:rowOff>419100</xdr:rowOff>
    </xdr:to>
    <xdr:pic>
      <xdr:nvPicPr>
        <xdr:cNvPr id="30" name="Picture 6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0050" y="14487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28</xdr:row>
      <xdr:rowOff>85725</xdr:rowOff>
    </xdr:from>
    <xdr:to>
      <xdr:col>10</xdr:col>
      <xdr:colOff>638175</xdr:colOff>
      <xdr:row>28</xdr:row>
      <xdr:rowOff>419100</xdr:rowOff>
    </xdr:to>
    <xdr:pic>
      <xdr:nvPicPr>
        <xdr:cNvPr id="31" name="Picture 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0050" y="15020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29</xdr:row>
      <xdr:rowOff>114300</xdr:rowOff>
    </xdr:from>
    <xdr:to>
      <xdr:col>10</xdr:col>
      <xdr:colOff>647700</xdr:colOff>
      <xdr:row>29</xdr:row>
      <xdr:rowOff>447675</xdr:rowOff>
    </xdr:to>
    <xdr:pic>
      <xdr:nvPicPr>
        <xdr:cNvPr id="32" name="Picture 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30</xdr:row>
      <xdr:rowOff>104775</xdr:rowOff>
    </xdr:from>
    <xdr:to>
      <xdr:col>10</xdr:col>
      <xdr:colOff>638175</xdr:colOff>
      <xdr:row>30</xdr:row>
      <xdr:rowOff>438150</xdr:rowOff>
    </xdr:to>
    <xdr:pic>
      <xdr:nvPicPr>
        <xdr:cNvPr id="33" name="Picture 6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20050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31</xdr:row>
      <xdr:rowOff>95250</xdr:rowOff>
    </xdr:from>
    <xdr:to>
      <xdr:col>10</xdr:col>
      <xdr:colOff>638175</xdr:colOff>
      <xdr:row>31</xdr:row>
      <xdr:rowOff>428625</xdr:rowOff>
    </xdr:to>
    <xdr:pic>
      <xdr:nvPicPr>
        <xdr:cNvPr id="34" name="Picture 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16630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32</xdr:row>
      <xdr:rowOff>104775</xdr:rowOff>
    </xdr:from>
    <xdr:to>
      <xdr:col>10</xdr:col>
      <xdr:colOff>619125</xdr:colOff>
      <xdr:row>32</xdr:row>
      <xdr:rowOff>438150</xdr:rowOff>
    </xdr:to>
    <xdr:pic>
      <xdr:nvPicPr>
        <xdr:cNvPr id="35" name="Picture 7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00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161925</xdr:colOff>
      <xdr:row>2</xdr:row>
      <xdr:rowOff>104775</xdr:rowOff>
    </xdr:from>
    <xdr:to>
      <xdr:col>10</xdr:col>
      <xdr:colOff>638175</xdr:colOff>
      <xdr:row>2</xdr:row>
      <xdr:rowOff>438150</xdr:rowOff>
    </xdr:to>
    <xdr:pic>
      <xdr:nvPicPr>
        <xdr:cNvPr id="5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</xdr:row>
      <xdr:rowOff>95250</xdr:rowOff>
    </xdr:from>
    <xdr:to>
      <xdr:col>10</xdr:col>
      <xdr:colOff>638175</xdr:colOff>
      <xdr:row>3</xdr:row>
      <xdr:rowOff>428625</xdr:rowOff>
    </xdr:to>
    <xdr:pic>
      <xdr:nvPicPr>
        <xdr:cNvPr id="6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1695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</xdr:row>
      <xdr:rowOff>114300</xdr:rowOff>
    </xdr:from>
    <xdr:to>
      <xdr:col>10</xdr:col>
      <xdr:colOff>647700</xdr:colOff>
      <xdr:row>4</xdr:row>
      <xdr:rowOff>447675</xdr:rowOff>
    </xdr:to>
    <xdr:pic>
      <xdr:nvPicPr>
        <xdr:cNvPr id="7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2247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5</xdr:row>
      <xdr:rowOff>95250</xdr:rowOff>
    </xdr:from>
    <xdr:to>
      <xdr:col>10</xdr:col>
      <xdr:colOff>638175</xdr:colOff>
      <xdr:row>5</xdr:row>
      <xdr:rowOff>428625</xdr:rowOff>
    </xdr:to>
    <xdr:pic>
      <xdr:nvPicPr>
        <xdr:cNvPr id="8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114300</xdr:rowOff>
    </xdr:from>
    <xdr:to>
      <xdr:col>10</xdr:col>
      <xdr:colOff>647700</xdr:colOff>
      <xdr:row>6</xdr:row>
      <xdr:rowOff>447675</xdr:rowOff>
    </xdr:to>
    <xdr:pic>
      <xdr:nvPicPr>
        <xdr:cNvPr id="9" name="Picture 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7</xdr:row>
      <xdr:rowOff>95250</xdr:rowOff>
    </xdr:from>
    <xdr:to>
      <xdr:col>10</xdr:col>
      <xdr:colOff>638175</xdr:colOff>
      <xdr:row>7</xdr:row>
      <xdr:rowOff>428625</xdr:rowOff>
    </xdr:to>
    <xdr:pic>
      <xdr:nvPicPr>
        <xdr:cNvPr id="10" name="Picture 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0050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8</xdr:row>
      <xdr:rowOff>95250</xdr:rowOff>
    </xdr:from>
    <xdr:to>
      <xdr:col>10</xdr:col>
      <xdr:colOff>638175</xdr:colOff>
      <xdr:row>8</xdr:row>
      <xdr:rowOff>428625</xdr:rowOff>
    </xdr:to>
    <xdr:pic>
      <xdr:nvPicPr>
        <xdr:cNvPr id="11" name="Picture 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0050" y="4362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9</xdr:row>
      <xdr:rowOff>114300</xdr:rowOff>
    </xdr:from>
    <xdr:to>
      <xdr:col>10</xdr:col>
      <xdr:colOff>647700</xdr:colOff>
      <xdr:row>9</xdr:row>
      <xdr:rowOff>447675</xdr:rowOff>
    </xdr:to>
    <xdr:pic>
      <xdr:nvPicPr>
        <xdr:cNvPr id="12" name="Picture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104775</xdr:rowOff>
    </xdr:from>
    <xdr:to>
      <xdr:col>10</xdr:col>
      <xdr:colOff>638175</xdr:colOff>
      <xdr:row>10</xdr:row>
      <xdr:rowOff>438150</xdr:rowOff>
    </xdr:to>
    <xdr:pic>
      <xdr:nvPicPr>
        <xdr:cNvPr id="13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11</xdr:row>
      <xdr:rowOff>104775</xdr:rowOff>
    </xdr:from>
    <xdr:to>
      <xdr:col>10</xdr:col>
      <xdr:colOff>638175</xdr:colOff>
      <xdr:row>11</xdr:row>
      <xdr:rowOff>438150</xdr:rowOff>
    </xdr:to>
    <xdr:pic>
      <xdr:nvPicPr>
        <xdr:cNvPr id="14" name="Picture 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5972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114300</xdr:rowOff>
    </xdr:from>
    <xdr:to>
      <xdr:col>10</xdr:col>
      <xdr:colOff>647700</xdr:colOff>
      <xdr:row>12</xdr:row>
      <xdr:rowOff>447675</xdr:rowOff>
    </xdr:to>
    <xdr:pic>
      <xdr:nvPicPr>
        <xdr:cNvPr id="15" name="Picture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13</xdr:row>
      <xdr:rowOff>104775</xdr:rowOff>
    </xdr:from>
    <xdr:to>
      <xdr:col>10</xdr:col>
      <xdr:colOff>638175</xdr:colOff>
      <xdr:row>13</xdr:row>
      <xdr:rowOff>438150</xdr:rowOff>
    </xdr:to>
    <xdr:pic>
      <xdr:nvPicPr>
        <xdr:cNvPr id="16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14</xdr:row>
      <xdr:rowOff>104775</xdr:rowOff>
    </xdr:from>
    <xdr:to>
      <xdr:col>10</xdr:col>
      <xdr:colOff>638175</xdr:colOff>
      <xdr:row>14</xdr:row>
      <xdr:rowOff>438150</xdr:rowOff>
    </xdr:to>
    <xdr:pic>
      <xdr:nvPicPr>
        <xdr:cNvPr id="17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15</xdr:row>
      <xdr:rowOff>95250</xdr:rowOff>
    </xdr:from>
    <xdr:to>
      <xdr:col>10</xdr:col>
      <xdr:colOff>657225</xdr:colOff>
      <xdr:row>15</xdr:row>
      <xdr:rowOff>428625</xdr:rowOff>
    </xdr:to>
    <xdr:pic>
      <xdr:nvPicPr>
        <xdr:cNvPr id="18" name="Picture 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95250</xdr:rowOff>
    </xdr:from>
    <xdr:to>
      <xdr:col>10</xdr:col>
      <xdr:colOff>657225</xdr:colOff>
      <xdr:row>16</xdr:row>
      <xdr:rowOff>428625</xdr:rowOff>
    </xdr:to>
    <xdr:pic>
      <xdr:nvPicPr>
        <xdr:cNvPr id="19" name="Picture 6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8629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17</xdr:row>
      <xdr:rowOff>104775</xdr:rowOff>
    </xdr:from>
    <xdr:to>
      <xdr:col>10</xdr:col>
      <xdr:colOff>666750</xdr:colOff>
      <xdr:row>17</xdr:row>
      <xdr:rowOff>438150</xdr:rowOff>
    </xdr:to>
    <xdr:pic>
      <xdr:nvPicPr>
        <xdr:cNvPr id="20" name="Picture 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18</xdr:row>
      <xdr:rowOff>104775</xdr:rowOff>
    </xdr:from>
    <xdr:to>
      <xdr:col>10</xdr:col>
      <xdr:colOff>638175</xdr:colOff>
      <xdr:row>18</xdr:row>
      <xdr:rowOff>438150</xdr:rowOff>
    </xdr:to>
    <xdr:pic>
      <xdr:nvPicPr>
        <xdr:cNvPr id="21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19</xdr:row>
      <xdr:rowOff>95250</xdr:rowOff>
    </xdr:from>
    <xdr:to>
      <xdr:col>10</xdr:col>
      <xdr:colOff>657225</xdr:colOff>
      <xdr:row>19</xdr:row>
      <xdr:rowOff>428625</xdr:rowOff>
    </xdr:to>
    <xdr:pic>
      <xdr:nvPicPr>
        <xdr:cNvPr id="22" name="Picture 7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10229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95250</xdr:rowOff>
    </xdr:from>
    <xdr:to>
      <xdr:col>10</xdr:col>
      <xdr:colOff>657225</xdr:colOff>
      <xdr:row>20</xdr:row>
      <xdr:rowOff>428625</xdr:rowOff>
    </xdr:to>
    <xdr:pic>
      <xdr:nvPicPr>
        <xdr:cNvPr id="23" name="Picture 7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10763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21</xdr:row>
      <xdr:rowOff>114300</xdr:rowOff>
    </xdr:from>
    <xdr:to>
      <xdr:col>10</xdr:col>
      <xdr:colOff>647700</xdr:colOff>
      <xdr:row>21</xdr:row>
      <xdr:rowOff>447675</xdr:rowOff>
    </xdr:to>
    <xdr:pic>
      <xdr:nvPicPr>
        <xdr:cNvPr id="24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22</xdr:row>
      <xdr:rowOff>114300</xdr:rowOff>
    </xdr:from>
    <xdr:to>
      <xdr:col>10</xdr:col>
      <xdr:colOff>647700</xdr:colOff>
      <xdr:row>22</xdr:row>
      <xdr:rowOff>447675</xdr:rowOff>
    </xdr:to>
    <xdr:pic>
      <xdr:nvPicPr>
        <xdr:cNvPr id="25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23</xdr:row>
      <xdr:rowOff>104775</xdr:rowOff>
    </xdr:from>
    <xdr:to>
      <xdr:col>10</xdr:col>
      <xdr:colOff>657225</xdr:colOff>
      <xdr:row>23</xdr:row>
      <xdr:rowOff>438150</xdr:rowOff>
    </xdr:to>
    <xdr:pic>
      <xdr:nvPicPr>
        <xdr:cNvPr id="26" name="Picture 7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2372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24</xdr:row>
      <xdr:rowOff>104775</xdr:rowOff>
    </xdr:from>
    <xdr:to>
      <xdr:col>10</xdr:col>
      <xdr:colOff>638175</xdr:colOff>
      <xdr:row>24</xdr:row>
      <xdr:rowOff>438150</xdr:rowOff>
    </xdr:to>
    <xdr:pic>
      <xdr:nvPicPr>
        <xdr:cNvPr id="27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25</xdr:row>
      <xdr:rowOff>95250</xdr:rowOff>
    </xdr:from>
    <xdr:to>
      <xdr:col>10</xdr:col>
      <xdr:colOff>647700</xdr:colOff>
      <xdr:row>25</xdr:row>
      <xdr:rowOff>428625</xdr:rowOff>
    </xdr:to>
    <xdr:pic>
      <xdr:nvPicPr>
        <xdr:cNvPr id="28" name="Picture 7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9575" y="13430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26</xdr:row>
      <xdr:rowOff>95250</xdr:rowOff>
    </xdr:from>
    <xdr:to>
      <xdr:col>10</xdr:col>
      <xdr:colOff>647700</xdr:colOff>
      <xdr:row>26</xdr:row>
      <xdr:rowOff>428625</xdr:rowOff>
    </xdr:to>
    <xdr:pic>
      <xdr:nvPicPr>
        <xdr:cNvPr id="29" name="Picture 8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9575" y="13963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27</xdr:row>
      <xdr:rowOff>114300</xdr:rowOff>
    </xdr:from>
    <xdr:to>
      <xdr:col>10</xdr:col>
      <xdr:colOff>647700</xdr:colOff>
      <xdr:row>27</xdr:row>
      <xdr:rowOff>447675</xdr:rowOff>
    </xdr:to>
    <xdr:pic>
      <xdr:nvPicPr>
        <xdr:cNvPr id="30" name="Picture 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28</xdr:row>
      <xdr:rowOff>114300</xdr:rowOff>
    </xdr:from>
    <xdr:to>
      <xdr:col>10</xdr:col>
      <xdr:colOff>647700</xdr:colOff>
      <xdr:row>28</xdr:row>
      <xdr:rowOff>447675</xdr:rowOff>
    </xdr:to>
    <xdr:pic>
      <xdr:nvPicPr>
        <xdr:cNvPr id="31" name="Picture 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29</xdr:row>
      <xdr:rowOff>95250</xdr:rowOff>
    </xdr:from>
    <xdr:to>
      <xdr:col>10</xdr:col>
      <xdr:colOff>647700</xdr:colOff>
      <xdr:row>29</xdr:row>
      <xdr:rowOff>428625</xdr:rowOff>
    </xdr:to>
    <xdr:pic>
      <xdr:nvPicPr>
        <xdr:cNvPr id="32" name="Picture 8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9575" y="15563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30</xdr:row>
      <xdr:rowOff>95250</xdr:rowOff>
    </xdr:from>
    <xdr:to>
      <xdr:col>10</xdr:col>
      <xdr:colOff>647700</xdr:colOff>
      <xdr:row>30</xdr:row>
      <xdr:rowOff>428625</xdr:rowOff>
    </xdr:to>
    <xdr:pic>
      <xdr:nvPicPr>
        <xdr:cNvPr id="33" name="Picture 8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9575" y="16097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31</xdr:row>
      <xdr:rowOff>95250</xdr:rowOff>
    </xdr:from>
    <xdr:to>
      <xdr:col>10</xdr:col>
      <xdr:colOff>647700</xdr:colOff>
      <xdr:row>31</xdr:row>
      <xdr:rowOff>428625</xdr:rowOff>
    </xdr:to>
    <xdr:pic>
      <xdr:nvPicPr>
        <xdr:cNvPr id="34" name="Picture 8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29575" y="16630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32</xdr:row>
      <xdr:rowOff>76200</xdr:rowOff>
    </xdr:from>
    <xdr:to>
      <xdr:col>10</xdr:col>
      <xdr:colOff>666750</xdr:colOff>
      <xdr:row>32</xdr:row>
      <xdr:rowOff>409575</xdr:rowOff>
    </xdr:to>
    <xdr:pic>
      <xdr:nvPicPr>
        <xdr:cNvPr id="35" name="Picture 8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48625" y="171450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180975</xdr:colOff>
      <xdr:row>2</xdr:row>
      <xdr:rowOff>95250</xdr:rowOff>
    </xdr:from>
    <xdr:to>
      <xdr:col>10</xdr:col>
      <xdr:colOff>657225</xdr:colOff>
      <xdr:row>2</xdr:row>
      <xdr:rowOff>428625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162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</xdr:row>
      <xdr:rowOff>85725</xdr:rowOff>
    </xdr:from>
    <xdr:to>
      <xdr:col>10</xdr:col>
      <xdr:colOff>638175</xdr:colOff>
      <xdr:row>3</xdr:row>
      <xdr:rowOff>419100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1685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4</xdr:row>
      <xdr:rowOff>95250</xdr:rowOff>
    </xdr:from>
    <xdr:to>
      <xdr:col>10</xdr:col>
      <xdr:colOff>628650</xdr:colOff>
      <xdr:row>4</xdr:row>
      <xdr:rowOff>428625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2228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95250</xdr:rowOff>
    </xdr:from>
    <xdr:to>
      <xdr:col>10</xdr:col>
      <xdr:colOff>628650</xdr:colOff>
      <xdr:row>5</xdr:row>
      <xdr:rowOff>428625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6</xdr:row>
      <xdr:rowOff>114300</xdr:rowOff>
    </xdr:from>
    <xdr:to>
      <xdr:col>10</xdr:col>
      <xdr:colOff>638175</xdr:colOff>
      <xdr:row>6</xdr:row>
      <xdr:rowOff>447675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005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9</xdr:row>
      <xdr:rowOff>85725</xdr:rowOff>
    </xdr:from>
    <xdr:to>
      <xdr:col>10</xdr:col>
      <xdr:colOff>638175</xdr:colOff>
      <xdr:row>9</xdr:row>
      <xdr:rowOff>419100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4886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85725</xdr:rowOff>
    </xdr:from>
    <xdr:to>
      <xdr:col>10</xdr:col>
      <xdr:colOff>628650</xdr:colOff>
      <xdr:row>8</xdr:row>
      <xdr:rowOff>419100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10525" y="4352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7</xdr:row>
      <xdr:rowOff>76200</xdr:rowOff>
    </xdr:from>
    <xdr:to>
      <xdr:col>10</xdr:col>
      <xdr:colOff>638175</xdr:colOff>
      <xdr:row>7</xdr:row>
      <xdr:rowOff>409575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38100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104775</xdr:rowOff>
    </xdr:from>
    <xdr:to>
      <xdr:col>10</xdr:col>
      <xdr:colOff>628650</xdr:colOff>
      <xdr:row>10</xdr:row>
      <xdr:rowOff>438150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10525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11</xdr:row>
      <xdr:rowOff>95250</xdr:rowOff>
    </xdr:from>
    <xdr:to>
      <xdr:col>10</xdr:col>
      <xdr:colOff>628650</xdr:colOff>
      <xdr:row>11</xdr:row>
      <xdr:rowOff>428625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5962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12</xdr:row>
      <xdr:rowOff>114300</xdr:rowOff>
    </xdr:from>
    <xdr:to>
      <xdr:col>10</xdr:col>
      <xdr:colOff>638175</xdr:colOff>
      <xdr:row>12</xdr:row>
      <xdr:rowOff>447675</xdr:rowOff>
    </xdr:to>
    <xdr:pic>
      <xdr:nvPicPr>
        <xdr:cNvPr id="15" name="Picture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0050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95250</xdr:rowOff>
    </xdr:from>
    <xdr:to>
      <xdr:col>10</xdr:col>
      <xdr:colOff>676275</xdr:colOff>
      <xdr:row>13</xdr:row>
      <xdr:rowOff>428625</xdr:rowOff>
    </xdr:to>
    <xdr:pic>
      <xdr:nvPicPr>
        <xdr:cNvPr id="16" name="Picture 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7029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85725</xdr:rowOff>
    </xdr:from>
    <xdr:to>
      <xdr:col>10</xdr:col>
      <xdr:colOff>657225</xdr:colOff>
      <xdr:row>14</xdr:row>
      <xdr:rowOff>419100</xdr:rowOff>
    </xdr:to>
    <xdr:pic>
      <xdr:nvPicPr>
        <xdr:cNvPr id="17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7553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95250</xdr:rowOff>
    </xdr:from>
    <xdr:to>
      <xdr:col>10</xdr:col>
      <xdr:colOff>628650</xdr:colOff>
      <xdr:row>15</xdr:row>
      <xdr:rowOff>428625</xdr:rowOff>
    </xdr:to>
    <xdr:pic>
      <xdr:nvPicPr>
        <xdr:cNvPr id="18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16</xdr:row>
      <xdr:rowOff>114300</xdr:rowOff>
    </xdr:from>
    <xdr:to>
      <xdr:col>10</xdr:col>
      <xdr:colOff>638175</xdr:colOff>
      <xdr:row>16</xdr:row>
      <xdr:rowOff>447675</xdr:rowOff>
    </xdr:to>
    <xdr:pic>
      <xdr:nvPicPr>
        <xdr:cNvPr id="19" name="Picture 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0050" y="8648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18</xdr:row>
      <xdr:rowOff>85725</xdr:rowOff>
    </xdr:from>
    <xdr:to>
      <xdr:col>10</xdr:col>
      <xdr:colOff>638175</xdr:colOff>
      <xdr:row>18</xdr:row>
      <xdr:rowOff>419100</xdr:rowOff>
    </xdr:to>
    <xdr:pic>
      <xdr:nvPicPr>
        <xdr:cNvPr id="20" name="Picture 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9686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95250</xdr:rowOff>
    </xdr:from>
    <xdr:to>
      <xdr:col>10</xdr:col>
      <xdr:colOff>628650</xdr:colOff>
      <xdr:row>17</xdr:row>
      <xdr:rowOff>428625</xdr:rowOff>
    </xdr:to>
    <xdr:pic>
      <xdr:nvPicPr>
        <xdr:cNvPr id="21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9163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19</xdr:row>
      <xdr:rowOff>95250</xdr:rowOff>
    </xdr:from>
    <xdr:to>
      <xdr:col>10</xdr:col>
      <xdr:colOff>628650</xdr:colOff>
      <xdr:row>19</xdr:row>
      <xdr:rowOff>428625</xdr:rowOff>
    </xdr:to>
    <xdr:pic>
      <xdr:nvPicPr>
        <xdr:cNvPr id="22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10229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20</xdr:row>
      <xdr:rowOff>85725</xdr:rowOff>
    </xdr:from>
    <xdr:to>
      <xdr:col>10</xdr:col>
      <xdr:colOff>638175</xdr:colOff>
      <xdr:row>20</xdr:row>
      <xdr:rowOff>419100</xdr:rowOff>
    </xdr:to>
    <xdr:pic>
      <xdr:nvPicPr>
        <xdr:cNvPr id="23" name="Picture 5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20050" y="107537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21</xdr:row>
      <xdr:rowOff>85725</xdr:rowOff>
    </xdr:from>
    <xdr:to>
      <xdr:col>10</xdr:col>
      <xdr:colOff>638175</xdr:colOff>
      <xdr:row>21</xdr:row>
      <xdr:rowOff>419100</xdr:rowOff>
    </xdr:to>
    <xdr:pic>
      <xdr:nvPicPr>
        <xdr:cNvPr id="24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1128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22</xdr:row>
      <xdr:rowOff>85725</xdr:rowOff>
    </xdr:from>
    <xdr:to>
      <xdr:col>10</xdr:col>
      <xdr:colOff>638175</xdr:colOff>
      <xdr:row>22</xdr:row>
      <xdr:rowOff>419100</xdr:rowOff>
    </xdr:to>
    <xdr:pic>
      <xdr:nvPicPr>
        <xdr:cNvPr id="25" name="Picture 5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11820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23</xdr:row>
      <xdr:rowOff>85725</xdr:rowOff>
    </xdr:from>
    <xdr:to>
      <xdr:col>10</xdr:col>
      <xdr:colOff>657225</xdr:colOff>
      <xdr:row>23</xdr:row>
      <xdr:rowOff>419100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2353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24</xdr:row>
      <xdr:rowOff>85725</xdr:rowOff>
    </xdr:from>
    <xdr:to>
      <xdr:col>10</xdr:col>
      <xdr:colOff>638175</xdr:colOff>
      <xdr:row>24</xdr:row>
      <xdr:rowOff>419100</xdr:rowOff>
    </xdr:to>
    <xdr:pic>
      <xdr:nvPicPr>
        <xdr:cNvPr id="27" name="Picture 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12887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25</xdr:row>
      <xdr:rowOff>85725</xdr:rowOff>
    </xdr:from>
    <xdr:to>
      <xdr:col>10</xdr:col>
      <xdr:colOff>638175</xdr:colOff>
      <xdr:row>25</xdr:row>
      <xdr:rowOff>419100</xdr:rowOff>
    </xdr:to>
    <xdr:pic>
      <xdr:nvPicPr>
        <xdr:cNvPr id="28" name="Picture 5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134207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26</xdr:row>
      <xdr:rowOff>85725</xdr:rowOff>
    </xdr:from>
    <xdr:to>
      <xdr:col>10</xdr:col>
      <xdr:colOff>638175</xdr:colOff>
      <xdr:row>26</xdr:row>
      <xdr:rowOff>419100</xdr:rowOff>
    </xdr:to>
    <xdr:pic>
      <xdr:nvPicPr>
        <xdr:cNvPr id="29" name="Picture 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13954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27</xdr:row>
      <xdr:rowOff>85725</xdr:rowOff>
    </xdr:from>
    <xdr:to>
      <xdr:col>10</xdr:col>
      <xdr:colOff>638175</xdr:colOff>
      <xdr:row>27</xdr:row>
      <xdr:rowOff>419100</xdr:rowOff>
    </xdr:to>
    <xdr:pic>
      <xdr:nvPicPr>
        <xdr:cNvPr id="30" name="Picture 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14487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28</xdr:row>
      <xdr:rowOff>85725</xdr:rowOff>
    </xdr:from>
    <xdr:to>
      <xdr:col>10</xdr:col>
      <xdr:colOff>638175</xdr:colOff>
      <xdr:row>28</xdr:row>
      <xdr:rowOff>419100</xdr:rowOff>
    </xdr:to>
    <xdr:pic>
      <xdr:nvPicPr>
        <xdr:cNvPr id="31" name="Picture 6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20050" y="15020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29</xdr:row>
      <xdr:rowOff>85725</xdr:rowOff>
    </xdr:from>
    <xdr:to>
      <xdr:col>10</xdr:col>
      <xdr:colOff>638175</xdr:colOff>
      <xdr:row>29</xdr:row>
      <xdr:rowOff>419100</xdr:rowOff>
    </xdr:to>
    <xdr:pic>
      <xdr:nvPicPr>
        <xdr:cNvPr id="32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15554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30</xdr:row>
      <xdr:rowOff>85725</xdr:rowOff>
    </xdr:from>
    <xdr:to>
      <xdr:col>10</xdr:col>
      <xdr:colOff>638175</xdr:colOff>
      <xdr:row>30</xdr:row>
      <xdr:rowOff>419100</xdr:rowOff>
    </xdr:to>
    <xdr:pic>
      <xdr:nvPicPr>
        <xdr:cNvPr id="33" name="Picture 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160877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31</xdr:row>
      <xdr:rowOff>104775</xdr:rowOff>
    </xdr:from>
    <xdr:to>
      <xdr:col>10</xdr:col>
      <xdr:colOff>628650</xdr:colOff>
      <xdr:row>31</xdr:row>
      <xdr:rowOff>438150</xdr:rowOff>
    </xdr:to>
    <xdr:pic>
      <xdr:nvPicPr>
        <xdr:cNvPr id="34" name="Picture 6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10525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5" t="s">
        <v>16</v>
      </c>
      <c r="C1" s="56"/>
      <c r="D1" s="55" t="s">
        <v>17</v>
      </c>
      <c r="E1" s="56"/>
      <c r="F1" s="55" t="s">
        <v>15</v>
      </c>
      <c r="G1" s="69"/>
      <c r="H1" s="70"/>
      <c r="I1" s="55" t="s">
        <v>1</v>
      </c>
      <c r="J1" s="56"/>
      <c r="K1" s="65" t="s">
        <v>8</v>
      </c>
      <c r="L1" s="63" t="s">
        <v>10</v>
      </c>
      <c r="M1" s="67" t="s">
        <v>2</v>
      </c>
      <c r="N1" s="53" t="s">
        <v>19</v>
      </c>
      <c r="O1" s="53" t="s">
        <v>20</v>
      </c>
      <c r="P1" s="61" t="s">
        <v>21</v>
      </c>
      <c r="Q1" s="53" t="s">
        <v>14</v>
      </c>
      <c r="R1" s="53" t="s">
        <v>42</v>
      </c>
      <c r="S1" s="58" t="s">
        <v>46</v>
      </c>
    </row>
    <row r="2" spans="1:19" ht="42" customHeight="1">
      <c r="A2" s="22" t="s">
        <v>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6"/>
      <c r="L2" s="64"/>
      <c r="M2" s="68"/>
      <c r="N2" s="54"/>
      <c r="O2" s="54"/>
      <c r="P2" s="62"/>
      <c r="Q2" s="60"/>
      <c r="R2" s="57"/>
      <c r="S2" s="59"/>
    </row>
    <row r="3" spans="1:19" ht="42" customHeight="1">
      <c r="A3" s="23">
        <v>36892</v>
      </c>
      <c r="B3" s="13">
        <v>1</v>
      </c>
      <c r="C3" s="12">
        <v>8</v>
      </c>
      <c r="D3" s="4" t="s">
        <v>57</v>
      </c>
      <c r="E3" s="10">
        <v>2.8</v>
      </c>
      <c r="F3" s="39">
        <v>3</v>
      </c>
      <c r="G3" s="41" t="s">
        <v>58</v>
      </c>
      <c r="H3" s="15">
        <v>27.4</v>
      </c>
      <c r="I3" s="4" t="s">
        <v>59</v>
      </c>
      <c r="J3" s="5" t="s">
        <v>59</v>
      </c>
      <c r="K3" s="6"/>
      <c r="L3" s="1">
        <v>1016</v>
      </c>
      <c r="M3" s="7" t="s">
        <v>60</v>
      </c>
      <c r="N3" s="8"/>
      <c r="O3" s="8"/>
      <c r="P3" s="9">
        <v>1</v>
      </c>
      <c r="Q3" s="8">
        <v>92</v>
      </c>
      <c r="R3" s="20">
        <v>100</v>
      </c>
      <c r="S3" s="24" t="s">
        <v>61</v>
      </c>
    </row>
    <row r="4" spans="1:19" ht="42" customHeight="1">
      <c r="A4" s="23">
        <v>36893</v>
      </c>
      <c r="B4" s="13">
        <v>5</v>
      </c>
      <c r="C4" s="12">
        <v>10</v>
      </c>
      <c r="D4" s="4" t="s">
        <v>62</v>
      </c>
      <c r="E4" s="10">
        <v>4.5</v>
      </c>
      <c r="F4" s="39">
        <v>4</v>
      </c>
      <c r="G4" s="41" t="s">
        <v>58</v>
      </c>
      <c r="H4" s="15">
        <v>37</v>
      </c>
      <c r="I4" s="4" t="s">
        <v>59</v>
      </c>
      <c r="J4" s="5" t="s">
        <v>59</v>
      </c>
      <c r="K4" s="6"/>
      <c r="L4" s="1">
        <v>1007</v>
      </c>
      <c r="M4" s="7" t="s">
        <v>63</v>
      </c>
      <c r="N4" s="8"/>
      <c r="O4" s="8"/>
      <c r="P4" s="9">
        <v>4</v>
      </c>
      <c r="Q4" s="8">
        <v>86</v>
      </c>
      <c r="R4" s="8">
        <v>98</v>
      </c>
      <c r="S4" s="25" t="s">
        <v>61</v>
      </c>
    </row>
    <row r="5" spans="1:19" ht="42" customHeight="1">
      <c r="A5" s="23">
        <v>3</v>
      </c>
      <c r="B5" s="13">
        <v>1</v>
      </c>
      <c r="C5" s="12">
        <v>8</v>
      </c>
      <c r="D5" s="4"/>
      <c r="E5" s="10">
        <v>0</v>
      </c>
      <c r="F5" s="39">
        <v>7</v>
      </c>
      <c r="G5" s="41" t="s">
        <v>58</v>
      </c>
      <c r="H5" s="15">
        <v>74</v>
      </c>
      <c r="I5" s="4" t="s">
        <v>64</v>
      </c>
      <c r="J5" s="5" t="s">
        <v>64</v>
      </c>
      <c r="K5" s="6"/>
      <c r="L5" s="1">
        <v>1022</v>
      </c>
      <c r="M5" s="7" t="s">
        <v>65</v>
      </c>
      <c r="N5" s="8"/>
      <c r="O5" s="8">
        <v>5</v>
      </c>
      <c r="P5" s="9">
        <v>-1</v>
      </c>
      <c r="Q5" s="8">
        <v>81</v>
      </c>
      <c r="R5" s="8">
        <v>32</v>
      </c>
      <c r="S5" s="25"/>
    </row>
    <row r="6" spans="1:19" ht="42" customHeight="1">
      <c r="A6" s="23">
        <v>4</v>
      </c>
      <c r="B6" s="13">
        <v>2</v>
      </c>
      <c r="C6" s="12">
        <v>7</v>
      </c>
      <c r="D6" s="4"/>
      <c r="E6" s="10">
        <v>0</v>
      </c>
      <c r="F6" s="39">
        <v>6</v>
      </c>
      <c r="G6" s="41" t="s">
        <v>58</v>
      </c>
      <c r="H6" s="15">
        <v>61</v>
      </c>
      <c r="I6" s="4" t="s">
        <v>64</v>
      </c>
      <c r="J6" s="5" t="s">
        <v>66</v>
      </c>
      <c r="K6" s="6"/>
      <c r="L6" s="1">
        <v>1007</v>
      </c>
      <c r="M6" s="7" t="s">
        <v>67</v>
      </c>
      <c r="N6" s="8"/>
      <c r="O6" s="8">
        <v>1</v>
      </c>
      <c r="P6" s="9">
        <v>1</v>
      </c>
      <c r="Q6" s="8">
        <v>81</v>
      </c>
      <c r="R6" s="8">
        <v>77</v>
      </c>
      <c r="S6" s="25"/>
    </row>
    <row r="7" spans="1:19" ht="42" customHeight="1">
      <c r="A7" s="23">
        <v>5</v>
      </c>
      <c r="B7" s="13">
        <v>-1</v>
      </c>
      <c r="C7" s="12">
        <v>5</v>
      </c>
      <c r="D7" s="4" t="s">
        <v>68</v>
      </c>
      <c r="E7" s="10">
        <v>14</v>
      </c>
      <c r="F7" s="39">
        <v>8</v>
      </c>
      <c r="G7" s="41" t="s">
        <v>69</v>
      </c>
      <c r="H7" s="15">
        <v>80.5</v>
      </c>
      <c r="I7" s="4" t="s">
        <v>59</v>
      </c>
      <c r="J7" s="5" t="s">
        <v>59</v>
      </c>
      <c r="K7" s="6"/>
      <c r="L7" s="1">
        <v>985</v>
      </c>
      <c r="M7" s="7" t="s">
        <v>70</v>
      </c>
      <c r="N7" s="8" t="s">
        <v>71</v>
      </c>
      <c r="O7" s="8"/>
      <c r="P7" s="9">
        <v>-1</v>
      </c>
      <c r="Q7" s="8">
        <v>85</v>
      </c>
      <c r="R7" s="8">
        <v>99</v>
      </c>
      <c r="S7" s="25" t="s">
        <v>72</v>
      </c>
    </row>
    <row r="8" spans="1:19" ht="42" customHeight="1">
      <c r="A8" s="23">
        <v>6</v>
      </c>
      <c r="B8" s="13">
        <v>-1</v>
      </c>
      <c r="C8" s="12">
        <v>1</v>
      </c>
      <c r="D8" s="4" t="s">
        <v>73</v>
      </c>
      <c r="E8" s="10">
        <v>1.2</v>
      </c>
      <c r="F8" s="39">
        <v>4</v>
      </c>
      <c r="G8" s="41" t="s">
        <v>74</v>
      </c>
      <c r="H8" s="15">
        <v>37</v>
      </c>
      <c r="I8" s="4" t="s">
        <v>59</v>
      </c>
      <c r="J8" s="5" t="s">
        <v>66</v>
      </c>
      <c r="K8" s="6"/>
      <c r="L8" s="1">
        <v>1020</v>
      </c>
      <c r="M8" s="7" t="s">
        <v>75</v>
      </c>
      <c r="N8" s="8"/>
      <c r="O8" s="8">
        <v>1</v>
      </c>
      <c r="P8" s="9">
        <v>-2</v>
      </c>
      <c r="Q8" s="8">
        <v>81</v>
      </c>
      <c r="R8" s="8">
        <v>87</v>
      </c>
      <c r="S8" s="25" t="s">
        <v>72</v>
      </c>
    </row>
    <row r="9" spans="1:19" ht="42" customHeight="1">
      <c r="A9" s="23">
        <v>7</v>
      </c>
      <c r="B9" s="13">
        <v>0</v>
      </c>
      <c r="C9" s="12">
        <v>3</v>
      </c>
      <c r="D9" s="4" t="s">
        <v>76</v>
      </c>
      <c r="E9" s="10">
        <v>21.5</v>
      </c>
      <c r="F9" s="39">
        <v>4</v>
      </c>
      <c r="G9" s="41" t="s">
        <v>58</v>
      </c>
      <c r="H9" s="15">
        <v>40.2</v>
      </c>
      <c r="I9" s="4" t="s">
        <v>59</v>
      </c>
      <c r="J9" s="5" t="s">
        <v>66</v>
      </c>
      <c r="K9" s="6"/>
      <c r="L9" s="1">
        <v>1010</v>
      </c>
      <c r="M9" s="7" t="s">
        <v>77</v>
      </c>
      <c r="N9" s="8"/>
      <c r="O9" s="8">
        <v>0.5</v>
      </c>
      <c r="P9" s="9">
        <v>0</v>
      </c>
      <c r="Q9" s="8">
        <v>96</v>
      </c>
      <c r="R9" s="8">
        <v>96</v>
      </c>
      <c r="S9" s="25" t="s">
        <v>61</v>
      </c>
    </row>
    <row r="10" spans="1:19" ht="42" customHeight="1">
      <c r="A10" s="23">
        <v>8</v>
      </c>
      <c r="B10" s="13">
        <v>0</v>
      </c>
      <c r="C10" s="12">
        <v>2</v>
      </c>
      <c r="D10" s="4" t="s">
        <v>78</v>
      </c>
      <c r="E10" s="10">
        <v>21</v>
      </c>
      <c r="F10" s="39">
        <v>3</v>
      </c>
      <c r="G10" s="41" t="s">
        <v>79</v>
      </c>
      <c r="H10" s="15">
        <v>27.4</v>
      </c>
      <c r="I10" s="4" t="s">
        <v>59</v>
      </c>
      <c r="J10" s="5" t="s">
        <v>59</v>
      </c>
      <c r="K10" s="6"/>
      <c r="L10" s="1">
        <v>1015</v>
      </c>
      <c r="M10" s="7" t="s">
        <v>80</v>
      </c>
      <c r="N10" s="8"/>
      <c r="O10" s="8"/>
      <c r="P10" s="9">
        <v>0</v>
      </c>
      <c r="Q10" s="8">
        <v>97</v>
      </c>
      <c r="R10" s="8">
        <v>100</v>
      </c>
      <c r="S10" s="25" t="s">
        <v>72</v>
      </c>
    </row>
    <row r="11" spans="1:19" ht="42" customHeight="1">
      <c r="A11" s="23">
        <v>9</v>
      </c>
      <c r="B11" s="13">
        <v>0</v>
      </c>
      <c r="C11" s="12">
        <v>2</v>
      </c>
      <c r="D11" s="4" t="s">
        <v>78</v>
      </c>
      <c r="E11" s="10">
        <v>19</v>
      </c>
      <c r="F11" s="39">
        <v>3</v>
      </c>
      <c r="G11" s="41" t="s">
        <v>74</v>
      </c>
      <c r="H11" s="15">
        <v>29</v>
      </c>
      <c r="I11" s="4" t="s">
        <v>59</v>
      </c>
      <c r="J11" s="5" t="s">
        <v>59</v>
      </c>
      <c r="K11" s="6"/>
      <c r="L11" s="1">
        <v>1027</v>
      </c>
      <c r="M11" s="7" t="s">
        <v>81</v>
      </c>
      <c r="N11" s="8"/>
      <c r="O11" s="8"/>
      <c r="P11" s="9">
        <v>0</v>
      </c>
      <c r="Q11" s="8">
        <v>97</v>
      </c>
      <c r="R11" s="8">
        <v>100</v>
      </c>
      <c r="S11" s="25" t="s">
        <v>72</v>
      </c>
    </row>
    <row r="12" spans="1:19" ht="42" customHeight="1">
      <c r="A12" s="23">
        <v>10</v>
      </c>
      <c r="B12" s="13">
        <v>1</v>
      </c>
      <c r="C12" s="12">
        <v>3</v>
      </c>
      <c r="D12" s="4"/>
      <c r="E12" s="10">
        <v>0</v>
      </c>
      <c r="F12" s="39">
        <v>5</v>
      </c>
      <c r="G12" s="41" t="s">
        <v>74</v>
      </c>
      <c r="H12" s="15">
        <v>49.9</v>
      </c>
      <c r="I12" s="4" t="s">
        <v>59</v>
      </c>
      <c r="J12" s="5" t="s">
        <v>66</v>
      </c>
      <c r="K12" s="6"/>
      <c r="L12" s="1">
        <v>1034</v>
      </c>
      <c r="M12" s="7" t="s">
        <v>82</v>
      </c>
      <c r="N12" s="8"/>
      <c r="O12" s="8">
        <v>1</v>
      </c>
      <c r="P12" s="9">
        <v>1</v>
      </c>
      <c r="Q12" s="8">
        <v>87</v>
      </c>
      <c r="R12" s="8">
        <v>90</v>
      </c>
      <c r="S12" s="25"/>
    </row>
    <row r="13" spans="1:19" ht="42" customHeight="1">
      <c r="A13" s="23">
        <v>11</v>
      </c>
      <c r="B13" s="13">
        <v>2</v>
      </c>
      <c r="C13" s="12">
        <v>5</v>
      </c>
      <c r="D13" s="4" t="s">
        <v>83</v>
      </c>
      <c r="E13" s="10">
        <v>1.1</v>
      </c>
      <c r="F13" s="39">
        <v>3</v>
      </c>
      <c r="G13" s="41" t="s">
        <v>79</v>
      </c>
      <c r="H13" s="15">
        <v>20.9</v>
      </c>
      <c r="I13" s="4" t="s">
        <v>59</v>
      </c>
      <c r="J13" s="5" t="s">
        <v>66</v>
      </c>
      <c r="K13" s="6"/>
      <c r="L13" s="1">
        <v>1031</v>
      </c>
      <c r="M13" s="7" t="s">
        <v>84</v>
      </c>
      <c r="N13" s="8"/>
      <c r="O13" s="8">
        <v>1</v>
      </c>
      <c r="P13" s="9">
        <v>2</v>
      </c>
      <c r="Q13" s="8">
        <v>85</v>
      </c>
      <c r="R13" s="8">
        <v>87</v>
      </c>
      <c r="S13" s="25" t="s">
        <v>61</v>
      </c>
    </row>
    <row r="14" spans="1:19" ht="42" customHeight="1">
      <c r="A14" s="23">
        <v>12</v>
      </c>
      <c r="B14" s="13">
        <v>2</v>
      </c>
      <c r="C14" s="12">
        <v>6</v>
      </c>
      <c r="D14" s="4" t="s">
        <v>85</v>
      </c>
      <c r="E14" s="10">
        <v>4.5</v>
      </c>
      <c r="F14" s="39">
        <v>6</v>
      </c>
      <c r="G14" s="41" t="s">
        <v>79</v>
      </c>
      <c r="H14" s="15">
        <v>61.2</v>
      </c>
      <c r="I14" s="4" t="s">
        <v>59</v>
      </c>
      <c r="J14" s="5" t="s">
        <v>66</v>
      </c>
      <c r="K14" s="6"/>
      <c r="L14" s="1">
        <v>1014</v>
      </c>
      <c r="M14" s="7" t="s">
        <v>86</v>
      </c>
      <c r="N14" s="8" t="s">
        <v>71</v>
      </c>
      <c r="O14" s="8">
        <v>1.5</v>
      </c>
      <c r="P14" s="9">
        <v>1</v>
      </c>
      <c r="Q14" s="8">
        <v>82</v>
      </c>
      <c r="R14" s="8">
        <v>81</v>
      </c>
      <c r="S14" s="25" t="s">
        <v>61</v>
      </c>
    </row>
    <row r="15" spans="1:19" ht="42" customHeight="1">
      <c r="A15" s="23">
        <v>13</v>
      </c>
      <c r="B15" s="13">
        <v>-1</v>
      </c>
      <c r="C15" s="12">
        <v>1</v>
      </c>
      <c r="D15" s="4" t="s">
        <v>87</v>
      </c>
      <c r="E15" s="10">
        <v>3.8</v>
      </c>
      <c r="F15" s="39">
        <v>5</v>
      </c>
      <c r="G15" s="41" t="s">
        <v>74</v>
      </c>
      <c r="H15" s="15">
        <v>46.7</v>
      </c>
      <c r="I15" s="4" t="s">
        <v>59</v>
      </c>
      <c r="J15" s="5" t="s">
        <v>66</v>
      </c>
      <c r="K15" s="6"/>
      <c r="L15" s="1">
        <v>1017</v>
      </c>
      <c r="M15" s="7" t="s">
        <v>88</v>
      </c>
      <c r="N15" s="8" t="s">
        <v>71</v>
      </c>
      <c r="O15" s="8">
        <v>1</v>
      </c>
      <c r="P15" s="9">
        <v>-2</v>
      </c>
      <c r="Q15" s="8">
        <v>87</v>
      </c>
      <c r="R15" s="8">
        <v>90</v>
      </c>
      <c r="S15" s="25" t="s">
        <v>72</v>
      </c>
    </row>
    <row r="16" spans="1:19" ht="42" customHeight="1">
      <c r="A16" s="23">
        <v>14</v>
      </c>
      <c r="B16" s="13">
        <v>-2</v>
      </c>
      <c r="C16" s="12">
        <v>0</v>
      </c>
      <c r="D16" s="4"/>
      <c r="E16" s="10">
        <v>0</v>
      </c>
      <c r="F16" s="39">
        <v>4</v>
      </c>
      <c r="G16" s="41" t="s">
        <v>89</v>
      </c>
      <c r="H16" s="15">
        <v>37</v>
      </c>
      <c r="I16" s="4" t="s">
        <v>59</v>
      </c>
      <c r="J16" s="5" t="s">
        <v>64</v>
      </c>
      <c r="K16" s="6"/>
      <c r="L16" s="1">
        <v>1023</v>
      </c>
      <c r="M16" s="7" t="s">
        <v>90</v>
      </c>
      <c r="N16" s="8"/>
      <c r="O16" s="8">
        <v>3</v>
      </c>
      <c r="P16" s="9">
        <v>-3</v>
      </c>
      <c r="Q16" s="8">
        <v>80</v>
      </c>
      <c r="R16" s="8">
        <v>55</v>
      </c>
      <c r="S16" s="25"/>
    </row>
    <row r="17" spans="1:19" ht="42" customHeight="1">
      <c r="A17" s="23">
        <v>15</v>
      </c>
      <c r="B17" s="13">
        <v>-4</v>
      </c>
      <c r="C17" s="12">
        <v>-2</v>
      </c>
      <c r="D17" s="4"/>
      <c r="E17" s="10">
        <v>0</v>
      </c>
      <c r="F17" s="39">
        <v>3</v>
      </c>
      <c r="G17" s="41" t="s">
        <v>74</v>
      </c>
      <c r="H17" s="15">
        <v>29</v>
      </c>
      <c r="I17" s="4" t="s">
        <v>64</v>
      </c>
      <c r="J17" s="5" t="s">
        <v>66</v>
      </c>
      <c r="K17" s="6"/>
      <c r="L17" s="1">
        <v>1027</v>
      </c>
      <c r="M17" s="7" t="s">
        <v>91</v>
      </c>
      <c r="N17" s="8"/>
      <c r="O17" s="8">
        <v>2</v>
      </c>
      <c r="P17" s="9">
        <v>-5</v>
      </c>
      <c r="Q17" s="8">
        <v>78</v>
      </c>
      <c r="R17" s="8">
        <v>77</v>
      </c>
      <c r="S17" s="25"/>
    </row>
    <row r="18" spans="1:19" ht="42" customHeight="1">
      <c r="A18" s="23">
        <v>16</v>
      </c>
      <c r="B18" s="13">
        <v>-6</v>
      </c>
      <c r="C18" s="12">
        <v>-2</v>
      </c>
      <c r="D18" s="4" t="s">
        <v>92</v>
      </c>
      <c r="E18" s="10">
        <v>1</v>
      </c>
      <c r="F18" s="39">
        <v>2</v>
      </c>
      <c r="G18" s="41" t="s">
        <v>79</v>
      </c>
      <c r="H18" s="15">
        <v>17.7</v>
      </c>
      <c r="I18" s="4" t="s">
        <v>64</v>
      </c>
      <c r="J18" s="5" t="s">
        <v>66</v>
      </c>
      <c r="K18" s="6"/>
      <c r="L18" s="1">
        <v>1028</v>
      </c>
      <c r="M18" s="7" t="s">
        <v>93</v>
      </c>
      <c r="N18" s="8"/>
      <c r="O18" s="8">
        <v>1</v>
      </c>
      <c r="P18" s="9">
        <v>-7</v>
      </c>
      <c r="Q18" s="8">
        <v>87</v>
      </c>
      <c r="R18" s="8">
        <v>80</v>
      </c>
      <c r="S18" s="25" t="s">
        <v>72</v>
      </c>
    </row>
    <row r="19" spans="1:19" ht="42" customHeight="1">
      <c r="A19" s="23">
        <v>17</v>
      </c>
      <c r="B19" s="13">
        <v>-2</v>
      </c>
      <c r="C19" s="12">
        <v>-1</v>
      </c>
      <c r="D19" s="4" t="s">
        <v>94</v>
      </c>
      <c r="E19" s="10">
        <v>3.5</v>
      </c>
      <c r="F19" s="39">
        <v>3</v>
      </c>
      <c r="G19" s="41" t="s">
        <v>74</v>
      </c>
      <c r="H19" s="15">
        <v>22.5</v>
      </c>
      <c r="I19" s="4" t="s">
        <v>59</v>
      </c>
      <c r="J19" s="5" t="s">
        <v>59</v>
      </c>
      <c r="K19" s="6"/>
      <c r="L19" s="1">
        <v>1030</v>
      </c>
      <c r="M19" s="7" t="s">
        <v>95</v>
      </c>
      <c r="N19" s="8"/>
      <c r="O19" s="8"/>
      <c r="P19" s="9">
        <v>-4</v>
      </c>
      <c r="Q19" s="8">
        <v>96</v>
      </c>
      <c r="R19" s="8">
        <v>100</v>
      </c>
      <c r="S19" s="25" t="s">
        <v>72</v>
      </c>
    </row>
    <row r="20" spans="1:19" ht="42" customHeight="1">
      <c r="A20" s="23">
        <v>18</v>
      </c>
      <c r="B20" s="13">
        <v>-8</v>
      </c>
      <c r="C20" s="12">
        <v>2</v>
      </c>
      <c r="D20" s="4"/>
      <c r="E20" s="10">
        <v>0</v>
      </c>
      <c r="F20" s="39">
        <v>3</v>
      </c>
      <c r="G20" s="41" t="s">
        <v>58</v>
      </c>
      <c r="H20" s="15">
        <v>25.7</v>
      </c>
      <c r="I20" s="4" t="s">
        <v>96</v>
      </c>
      <c r="J20" s="5" t="s">
        <v>97</v>
      </c>
      <c r="K20" s="6"/>
      <c r="L20" s="1">
        <v>1032</v>
      </c>
      <c r="M20" s="7" t="s">
        <v>98</v>
      </c>
      <c r="N20" s="8"/>
      <c r="O20" s="8">
        <v>7</v>
      </c>
      <c r="P20" s="9">
        <v>-9</v>
      </c>
      <c r="Q20" s="8">
        <v>61</v>
      </c>
      <c r="R20" s="8">
        <v>9</v>
      </c>
      <c r="S20" s="25"/>
    </row>
    <row r="21" spans="1:19" ht="42" customHeight="1">
      <c r="A21" s="23">
        <v>19</v>
      </c>
      <c r="B21" s="13">
        <v>0</v>
      </c>
      <c r="C21" s="12">
        <v>3</v>
      </c>
      <c r="D21" s="4" t="s">
        <v>99</v>
      </c>
      <c r="E21" s="10">
        <v>19.4</v>
      </c>
      <c r="F21" s="39">
        <v>4</v>
      </c>
      <c r="G21" s="41" t="s">
        <v>79</v>
      </c>
      <c r="H21" s="15">
        <v>41.8</v>
      </c>
      <c r="I21" s="4" t="s">
        <v>59</v>
      </c>
      <c r="J21" s="5" t="s">
        <v>59</v>
      </c>
      <c r="K21" s="6"/>
      <c r="L21" s="1">
        <v>1010</v>
      </c>
      <c r="M21" s="7" t="s">
        <v>100</v>
      </c>
      <c r="N21" s="8"/>
      <c r="O21" s="8"/>
      <c r="P21" s="9">
        <v>0</v>
      </c>
      <c r="Q21" s="8">
        <v>94</v>
      </c>
      <c r="R21" s="8">
        <v>100</v>
      </c>
      <c r="S21" s="25" t="s">
        <v>61</v>
      </c>
    </row>
    <row r="22" spans="1:19" ht="42" customHeight="1">
      <c r="A22" s="23">
        <v>20</v>
      </c>
      <c r="B22" s="13">
        <v>-1</v>
      </c>
      <c r="C22" s="12">
        <v>2</v>
      </c>
      <c r="D22" s="4" t="s">
        <v>101</v>
      </c>
      <c r="E22" s="10">
        <v>3</v>
      </c>
      <c r="F22" s="39">
        <v>4</v>
      </c>
      <c r="G22" s="41" t="s">
        <v>79</v>
      </c>
      <c r="H22" s="15">
        <v>41.8</v>
      </c>
      <c r="I22" s="4" t="s">
        <v>59</v>
      </c>
      <c r="J22" s="5" t="s">
        <v>66</v>
      </c>
      <c r="K22" s="6"/>
      <c r="L22" s="1">
        <v>1007</v>
      </c>
      <c r="M22" s="7" t="s">
        <v>102</v>
      </c>
      <c r="N22" s="8"/>
      <c r="O22" s="8">
        <v>0.5</v>
      </c>
      <c r="P22" s="9">
        <v>-2</v>
      </c>
      <c r="Q22" s="8">
        <v>89</v>
      </c>
      <c r="R22" s="8">
        <v>96</v>
      </c>
      <c r="S22" s="25" t="s">
        <v>72</v>
      </c>
    </row>
    <row r="23" spans="1:19" ht="42" customHeight="1">
      <c r="A23" s="23">
        <v>21</v>
      </c>
      <c r="B23" s="13">
        <v>-1</v>
      </c>
      <c r="C23" s="12">
        <v>3</v>
      </c>
      <c r="D23" s="4" t="s">
        <v>103</v>
      </c>
      <c r="E23" s="10">
        <v>9</v>
      </c>
      <c r="F23" s="39">
        <v>5</v>
      </c>
      <c r="G23" s="41" t="s">
        <v>79</v>
      </c>
      <c r="H23" s="15">
        <v>42</v>
      </c>
      <c r="I23" s="4" t="s">
        <v>59</v>
      </c>
      <c r="J23" s="5" t="s">
        <v>59</v>
      </c>
      <c r="K23" s="6"/>
      <c r="L23" s="1">
        <v>1016</v>
      </c>
      <c r="M23" s="7" t="s">
        <v>104</v>
      </c>
      <c r="N23" s="8"/>
      <c r="O23" s="8"/>
      <c r="P23" s="9">
        <v>-1</v>
      </c>
      <c r="Q23" s="8">
        <v>90</v>
      </c>
      <c r="R23" s="8">
        <v>100</v>
      </c>
      <c r="S23" s="25" t="s">
        <v>72</v>
      </c>
    </row>
    <row r="24" spans="1:19" ht="42" customHeight="1">
      <c r="A24" s="23">
        <v>22</v>
      </c>
      <c r="B24" s="13">
        <v>0</v>
      </c>
      <c r="C24" s="12">
        <v>2</v>
      </c>
      <c r="D24" s="4" t="s">
        <v>105</v>
      </c>
      <c r="E24" s="10">
        <v>5.5</v>
      </c>
      <c r="F24" s="39">
        <v>5</v>
      </c>
      <c r="G24" s="41" t="s">
        <v>79</v>
      </c>
      <c r="H24" s="15">
        <v>46.7</v>
      </c>
      <c r="I24" s="4" t="s">
        <v>59</v>
      </c>
      <c r="J24" s="5" t="s">
        <v>66</v>
      </c>
      <c r="K24" s="6"/>
      <c r="L24" s="1">
        <v>1005</v>
      </c>
      <c r="M24" s="7" t="s">
        <v>106</v>
      </c>
      <c r="N24" s="8"/>
      <c r="O24" s="8">
        <v>1.5</v>
      </c>
      <c r="P24" s="9">
        <v>0</v>
      </c>
      <c r="Q24" s="8">
        <v>87</v>
      </c>
      <c r="R24" s="8">
        <v>80</v>
      </c>
      <c r="S24" s="25" t="s">
        <v>72</v>
      </c>
    </row>
    <row r="25" spans="1:19" ht="42" customHeight="1">
      <c r="A25" s="23">
        <v>23</v>
      </c>
      <c r="B25" s="13">
        <v>-1</v>
      </c>
      <c r="C25" s="12">
        <v>2</v>
      </c>
      <c r="D25" s="4" t="s">
        <v>107</v>
      </c>
      <c r="E25" s="10">
        <v>5.3</v>
      </c>
      <c r="F25" s="39">
        <v>3</v>
      </c>
      <c r="G25" s="41" t="s">
        <v>79</v>
      </c>
      <c r="H25" s="15">
        <v>26</v>
      </c>
      <c r="I25" s="4" t="s">
        <v>59</v>
      </c>
      <c r="J25" s="5" t="s">
        <v>66</v>
      </c>
      <c r="K25" s="6"/>
      <c r="L25" s="1">
        <v>1014</v>
      </c>
      <c r="M25" s="7" t="s">
        <v>108</v>
      </c>
      <c r="N25" s="8"/>
      <c r="O25" s="8">
        <v>1</v>
      </c>
      <c r="P25" s="9">
        <v>-1</v>
      </c>
      <c r="Q25" s="8">
        <v>89</v>
      </c>
      <c r="R25" s="8">
        <v>82</v>
      </c>
      <c r="S25" s="25" t="s">
        <v>72</v>
      </c>
    </row>
    <row r="26" spans="1:19" ht="42" customHeight="1">
      <c r="A26" s="23">
        <v>24</v>
      </c>
      <c r="B26" s="13">
        <v>-1</v>
      </c>
      <c r="C26" s="12">
        <v>1</v>
      </c>
      <c r="D26" s="4" t="s">
        <v>109</v>
      </c>
      <c r="E26" s="10">
        <v>5.6</v>
      </c>
      <c r="F26" s="39">
        <v>2</v>
      </c>
      <c r="G26" s="41" t="s">
        <v>74</v>
      </c>
      <c r="H26" s="15">
        <v>17.7</v>
      </c>
      <c r="I26" s="4" t="s">
        <v>59</v>
      </c>
      <c r="J26" s="5" t="s">
        <v>59</v>
      </c>
      <c r="K26" s="6"/>
      <c r="L26" s="1">
        <v>1018</v>
      </c>
      <c r="M26" s="7" t="s">
        <v>112</v>
      </c>
      <c r="N26" s="8"/>
      <c r="O26" s="8"/>
      <c r="P26" s="9">
        <v>-1</v>
      </c>
      <c r="Q26" s="8">
        <v>95</v>
      </c>
      <c r="R26" s="8">
        <v>100</v>
      </c>
      <c r="S26" s="25" t="s">
        <v>72</v>
      </c>
    </row>
    <row r="27" spans="1:19" ht="42" customHeight="1">
      <c r="A27" s="23">
        <v>25</v>
      </c>
      <c r="B27" s="13">
        <v>-3</v>
      </c>
      <c r="C27" s="12">
        <v>0</v>
      </c>
      <c r="D27" s="4" t="s">
        <v>110</v>
      </c>
      <c r="E27" s="10">
        <v>0.6</v>
      </c>
      <c r="F27" s="39">
        <v>2</v>
      </c>
      <c r="G27" s="41" t="s">
        <v>111</v>
      </c>
      <c r="H27" s="15">
        <v>16.1</v>
      </c>
      <c r="I27" s="4" t="s">
        <v>59</v>
      </c>
      <c r="J27" s="5" t="s">
        <v>64</v>
      </c>
      <c r="K27" s="6"/>
      <c r="L27" s="1">
        <v>1026</v>
      </c>
      <c r="M27" s="7" t="s">
        <v>113</v>
      </c>
      <c r="N27" s="8"/>
      <c r="O27" s="8">
        <v>3</v>
      </c>
      <c r="P27" s="9">
        <v>-5</v>
      </c>
      <c r="Q27" s="8">
        <v>90</v>
      </c>
      <c r="R27" s="8">
        <v>62</v>
      </c>
      <c r="S27" s="25" t="s">
        <v>72</v>
      </c>
    </row>
    <row r="28" spans="1:19" ht="42" customHeight="1">
      <c r="A28" s="23">
        <v>26</v>
      </c>
      <c r="B28" s="13">
        <v>-12</v>
      </c>
      <c r="C28" s="12">
        <v>-3</v>
      </c>
      <c r="D28" s="4"/>
      <c r="E28" s="10">
        <v>0</v>
      </c>
      <c r="F28" s="39">
        <v>2</v>
      </c>
      <c r="G28" s="41" t="s">
        <v>114</v>
      </c>
      <c r="H28" s="15">
        <v>17.7</v>
      </c>
      <c r="I28" s="4" t="s">
        <v>96</v>
      </c>
      <c r="J28" s="5" t="s">
        <v>97</v>
      </c>
      <c r="K28" s="6"/>
      <c r="L28" s="1">
        <v>1027</v>
      </c>
      <c r="M28" s="7" t="s">
        <v>115</v>
      </c>
      <c r="N28" s="8"/>
      <c r="O28" s="8">
        <v>8</v>
      </c>
      <c r="P28" s="9">
        <v>-14</v>
      </c>
      <c r="Q28" s="8">
        <v>79</v>
      </c>
      <c r="R28" s="8">
        <v>2</v>
      </c>
      <c r="S28" s="25"/>
    </row>
    <row r="29" spans="1:19" ht="42" customHeight="1">
      <c r="A29" s="23">
        <v>27</v>
      </c>
      <c r="B29" s="13">
        <v>-6</v>
      </c>
      <c r="C29" s="12">
        <v>-2</v>
      </c>
      <c r="D29" s="4"/>
      <c r="E29" s="10">
        <v>0</v>
      </c>
      <c r="F29" s="39">
        <v>3</v>
      </c>
      <c r="G29" s="41" t="s">
        <v>114</v>
      </c>
      <c r="H29" s="15">
        <v>27</v>
      </c>
      <c r="I29" s="4" t="s">
        <v>59</v>
      </c>
      <c r="J29" s="5" t="s">
        <v>66</v>
      </c>
      <c r="K29" s="6"/>
      <c r="L29" s="1">
        <v>1027</v>
      </c>
      <c r="M29" s="48" t="s">
        <v>116</v>
      </c>
      <c r="N29" s="8"/>
      <c r="O29" s="8">
        <v>1</v>
      </c>
      <c r="P29" s="9"/>
      <c r="Q29" s="8"/>
      <c r="R29" s="8">
        <v>85</v>
      </c>
      <c r="S29" s="25"/>
    </row>
    <row r="30" spans="1:19" ht="42" customHeight="1">
      <c r="A30" s="23">
        <v>28</v>
      </c>
      <c r="B30" s="13">
        <v>-6</v>
      </c>
      <c r="C30" s="12">
        <v>-2</v>
      </c>
      <c r="D30" s="4"/>
      <c r="E30" s="10">
        <v>0</v>
      </c>
      <c r="F30" s="39">
        <v>2</v>
      </c>
      <c r="G30" s="41" t="s">
        <v>114</v>
      </c>
      <c r="H30" s="15">
        <v>15</v>
      </c>
      <c r="I30" s="4" t="s">
        <v>64</v>
      </c>
      <c r="J30" s="5" t="s">
        <v>64</v>
      </c>
      <c r="K30" s="6"/>
      <c r="L30" s="1">
        <v>1030</v>
      </c>
      <c r="M30" s="7"/>
      <c r="N30" s="8"/>
      <c r="O30" s="8">
        <v>3</v>
      </c>
      <c r="P30" s="9"/>
      <c r="Q30" s="8"/>
      <c r="R30" s="8">
        <v>63</v>
      </c>
      <c r="S30" s="25"/>
    </row>
    <row r="31" spans="1:19" ht="42" customHeight="1">
      <c r="A31" s="23">
        <v>29</v>
      </c>
      <c r="B31" s="13">
        <v>-7</v>
      </c>
      <c r="C31" s="12">
        <v>-2</v>
      </c>
      <c r="D31" s="4"/>
      <c r="E31" s="10">
        <v>0</v>
      </c>
      <c r="F31" s="39">
        <v>3</v>
      </c>
      <c r="G31" s="41" t="s">
        <v>117</v>
      </c>
      <c r="H31" s="15">
        <v>26</v>
      </c>
      <c r="I31" s="4" t="s">
        <v>64</v>
      </c>
      <c r="J31" s="5" t="s">
        <v>118</v>
      </c>
      <c r="K31" s="6"/>
      <c r="L31" s="1">
        <v>1031</v>
      </c>
      <c r="M31" s="7"/>
      <c r="N31" s="8"/>
      <c r="O31" s="8">
        <v>6</v>
      </c>
      <c r="P31" s="9"/>
      <c r="Q31" s="8"/>
      <c r="R31" s="8">
        <v>25</v>
      </c>
      <c r="S31" s="25"/>
    </row>
    <row r="32" spans="1:19" ht="42" customHeight="1">
      <c r="A32" s="23">
        <v>30</v>
      </c>
      <c r="B32" s="13">
        <v>-8</v>
      </c>
      <c r="C32" s="12">
        <v>-2</v>
      </c>
      <c r="D32" s="4"/>
      <c r="E32" s="10">
        <v>0</v>
      </c>
      <c r="F32" s="39">
        <v>4</v>
      </c>
      <c r="G32" s="41" t="s">
        <v>117</v>
      </c>
      <c r="H32" s="15">
        <v>40</v>
      </c>
      <c r="I32" s="4" t="s">
        <v>96</v>
      </c>
      <c r="J32" s="5" t="s">
        <v>97</v>
      </c>
      <c r="K32" s="6"/>
      <c r="L32" s="1">
        <v>1032</v>
      </c>
      <c r="M32" s="7"/>
      <c r="N32" s="8"/>
      <c r="O32" s="8">
        <v>7</v>
      </c>
      <c r="P32" s="9"/>
      <c r="Q32" s="8"/>
      <c r="R32" s="8">
        <v>9</v>
      </c>
      <c r="S32" s="25"/>
    </row>
    <row r="33" spans="1:19" ht="42" customHeight="1">
      <c r="A33" s="26">
        <v>31</v>
      </c>
      <c r="B33" s="27">
        <v>-13</v>
      </c>
      <c r="C33" s="28">
        <v>-3</v>
      </c>
      <c r="D33" s="29"/>
      <c r="E33" s="30">
        <v>0</v>
      </c>
      <c r="F33" s="40">
        <v>4</v>
      </c>
      <c r="G33" s="42" t="s">
        <v>119</v>
      </c>
      <c r="H33" s="31">
        <v>32</v>
      </c>
      <c r="I33" s="29" t="s">
        <v>96</v>
      </c>
      <c r="J33" s="32" t="s">
        <v>97</v>
      </c>
      <c r="K33" s="33"/>
      <c r="L33" s="34">
        <v>1030</v>
      </c>
      <c r="M33" s="35"/>
      <c r="N33" s="36"/>
      <c r="O33" s="36">
        <v>8</v>
      </c>
      <c r="P33" s="37"/>
      <c r="Q33" s="36"/>
      <c r="R33" s="36">
        <v>2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52" t="s">
        <v>22</v>
      </c>
      <c r="B100" s="52"/>
      <c r="C100" s="52"/>
      <c r="D100" s="16">
        <f>AVERAGE(B3:B33,C3:C33)</f>
        <v>-0.20967741935483872</v>
      </c>
      <c r="E100" s="52" t="s">
        <v>31</v>
      </c>
      <c r="F100" s="52"/>
      <c r="G100" s="52"/>
      <c r="H100" s="52"/>
      <c r="I100" s="17">
        <f>SUM(E3:E33)</f>
        <v>146.29999999999998</v>
      </c>
      <c r="J100" s="52" t="s">
        <v>38</v>
      </c>
      <c r="K100" s="52"/>
      <c r="L100" s="18">
        <f>SUM(O3:O33)</f>
        <v>64</v>
      </c>
    </row>
    <row r="101" spans="1:12" ht="30" customHeight="1">
      <c r="A101" s="52" t="s">
        <v>27</v>
      </c>
      <c r="B101" s="52"/>
      <c r="C101" s="52"/>
      <c r="D101" s="16">
        <f>AVERAGE(B3:B33)</f>
        <v>-2.2580645161290325</v>
      </c>
      <c r="E101" s="52" t="s">
        <v>32</v>
      </c>
      <c r="F101" s="52"/>
      <c r="G101" s="52"/>
      <c r="H101" s="52"/>
      <c r="I101" s="17">
        <f>AVERAGE(E3:E33)</f>
        <v>4.719354838709677</v>
      </c>
      <c r="J101" s="52" t="s">
        <v>39</v>
      </c>
      <c r="K101" s="52"/>
      <c r="L101" s="18">
        <f>COUNTIF(R3:R33,"&lt;31")</f>
        <v>5</v>
      </c>
    </row>
    <row r="102" spans="1:12" ht="30" customHeight="1">
      <c r="A102" s="52" t="s">
        <v>28</v>
      </c>
      <c r="B102" s="52"/>
      <c r="C102" s="52"/>
      <c r="D102" s="16">
        <f>AVERAGE(C3:C33)</f>
        <v>1.8387096774193548</v>
      </c>
      <c r="E102" s="52" t="s">
        <v>33</v>
      </c>
      <c r="F102" s="52"/>
      <c r="G102" s="52"/>
      <c r="H102" s="52"/>
      <c r="I102" s="17">
        <f>MAX(E3:E33)</f>
        <v>21.5</v>
      </c>
      <c r="J102" s="52" t="s">
        <v>41</v>
      </c>
      <c r="K102" s="52"/>
      <c r="L102" s="18">
        <f>COUNTIF(C3:C33,"&gt;19")</f>
        <v>0</v>
      </c>
    </row>
    <row r="103" spans="1:12" ht="30" customHeight="1">
      <c r="A103" s="52" t="s">
        <v>23</v>
      </c>
      <c r="B103" s="52"/>
      <c r="C103" s="52"/>
      <c r="D103" s="18">
        <f>MAX(B3:B33,C3:C33)</f>
        <v>10</v>
      </c>
      <c r="E103" s="52" t="s">
        <v>34</v>
      </c>
      <c r="F103" s="52"/>
      <c r="G103" s="52"/>
      <c r="H103" s="52"/>
      <c r="I103" s="18">
        <f>COUNTA(S3:S33)</f>
        <v>19</v>
      </c>
      <c r="J103" s="52" t="s">
        <v>37</v>
      </c>
      <c r="K103" s="52"/>
      <c r="L103" s="18">
        <f>COUNTA(N3:N33)</f>
        <v>3</v>
      </c>
    </row>
    <row r="104" spans="1:12" ht="30" customHeight="1">
      <c r="A104" s="52" t="s">
        <v>24</v>
      </c>
      <c r="B104" s="52"/>
      <c r="C104" s="52"/>
      <c r="D104" s="18">
        <f>MIN(B3:B33,C3:C33)</f>
        <v>-13</v>
      </c>
      <c r="E104" s="52" t="s">
        <v>35</v>
      </c>
      <c r="F104" s="52"/>
      <c r="G104" s="52"/>
      <c r="H104" s="52"/>
      <c r="I104" s="18">
        <f>COUNTIF(S3:S33,"R")</f>
        <v>6</v>
      </c>
      <c r="J104" s="52" t="s">
        <v>47</v>
      </c>
      <c r="K104" s="52"/>
      <c r="L104" s="43">
        <f>AVERAGE(F3:F33)</f>
        <v>3.838709677419355</v>
      </c>
    </row>
    <row r="105" spans="1:12" ht="30" customHeight="1">
      <c r="A105" s="52" t="s">
        <v>26</v>
      </c>
      <c r="B105" s="52"/>
      <c r="C105" s="52"/>
      <c r="D105" s="18">
        <f>MAX(B3:B33)</f>
        <v>5</v>
      </c>
      <c r="E105" s="52" t="s">
        <v>36</v>
      </c>
      <c r="F105" s="52"/>
      <c r="G105" s="52"/>
      <c r="H105" s="52"/>
      <c r="I105" s="18">
        <f>COUNTIF(S3:S33,"S")</f>
        <v>13</v>
      </c>
      <c r="J105" s="52" t="s">
        <v>48</v>
      </c>
      <c r="K105" s="52"/>
      <c r="L105" s="43">
        <f>AVERAGE(H3:H33)</f>
        <v>35.932258064516134</v>
      </c>
    </row>
    <row r="106" spans="1:12" ht="30" customHeight="1">
      <c r="A106" s="52" t="s">
        <v>25</v>
      </c>
      <c r="B106" s="52"/>
      <c r="C106" s="52"/>
      <c r="D106" s="18">
        <f>MIN(C3:C33)</f>
        <v>-3</v>
      </c>
      <c r="E106" s="52" t="s">
        <v>52</v>
      </c>
      <c r="F106" s="52"/>
      <c r="G106" s="52"/>
      <c r="H106" s="52"/>
      <c r="I106" s="18">
        <f>COUNTIF(F3:F33,"&gt;5")</f>
        <v>4</v>
      </c>
      <c r="J106" s="52" t="s">
        <v>49</v>
      </c>
      <c r="K106" s="52"/>
      <c r="L106" s="19">
        <v>23</v>
      </c>
    </row>
    <row r="107" spans="1:12" ht="30" customHeight="1">
      <c r="A107" s="52" t="s">
        <v>29</v>
      </c>
      <c r="B107" s="52"/>
      <c r="C107" s="52"/>
      <c r="D107" s="18">
        <f>COUNTIF(B3:B33,"&lt;1")</f>
        <v>24</v>
      </c>
      <c r="E107" s="52" t="s">
        <v>43</v>
      </c>
      <c r="F107" s="52"/>
      <c r="G107" s="52"/>
      <c r="H107" s="52"/>
      <c r="I107" s="17">
        <f>MAX(H3:H33)</f>
        <v>80.5</v>
      </c>
      <c r="J107" s="52" t="s">
        <v>50</v>
      </c>
      <c r="K107" s="52"/>
      <c r="L107" s="19">
        <v>67.3</v>
      </c>
    </row>
    <row r="108" spans="1:12" ht="30" customHeight="1">
      <c r="A108" s="52" t="s">
        <v>30</v>
      </c>
      <c r="B108" s="52"/>
      <c r="C108" s="52"/>
      <c r="D108" s="18">
        <f>COUNTIF(C3:C33,"&lt;1")</f>
        <v>11</v>
      </c>
      <c r="E108" s="52" t="s">
        <v>44</v>
      </c>
      <c r="F108" s="52"/>
      <c r="G108" s="52"/>
      <c r="H108" s="52"/>
      <c r="I108" s="18">
        <f>MAX(L3:L33)</f>
        <v>1034</v>
      </c>
      <c r="J108" s="52" t="s">
        <v>51</v>
      </c>
      <c r="K108" s="52"/>
      <c r="L108" s="19">
        <v>79</v>
      </c>
    </row>
    <row r="109" spans="1:12" ht="30" customHeight="1">
      <c r="A109" s="52" t="s">
        <v>40</v>
      </c>
      <c r="B109" s="52"/>
      <c r="C109" s="52"/>
      <c r="D109" s="18">
        <f>MIN(P3:P33)</f>
        <v>-14</v>
      </c>
      <c r="E109" s="52" t="s">
        <v>45</v>
      </c>
      <c r="F109" s="52"/>
      <c r="G109" s="52"/>
      <c r="H109" s="52"/>
      <c r="I109" s="18">
        <f>MIN(L3:L33)</f>
        <v>985</v>
      </c>
      <c r="J109" s="52"/>
      <c r="K109" s="52"/>
      <c r="L109" s="19"/>
    </row>
  </sheetData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05" sqref="M105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5" t="s">
        <v>16</v>
      </c>
      <c r="C1" s="56"/>
      <c r="D1" s="55" t="s">
        <v>17</v>
      </c>
      <c r="E1" s="56"/>
      <c r="F1" s="55" t="s">
        <v>15</v>
      </c>
      <c r="G1" s="69"/>
      <c r="H1" s="70"/>
      <c r="I1" s="55" t="s">
        <v>1</v>
      </c>
      <c r="J1" s="56"/>
      <c r="K1" s="65" t="s">
        <v>8</v>
      </c>
      <c r="L1" s="63" t="s">
        <v>10</v>
      </c>
      <c r="M1" s="67" t="s">
        <v>2</v>
      </c>
      <c r="N1" s="53" t="s">
        <v>19</v>
      </c>
      <c r="O1" s="53" t="s">
        <v>20</v>
      </c>
      <c r="P1" s="61" t="s">
        <v>21</v>
      </c>
      <c r="Q1" s="53" t="s">
        <v>14</v>
      </c>
      <c r="R1" s="53" t="s">
        <v>42</v>
      </c>
      <c r="S1" s="58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6"/>
      <c r="L2" s="64"/>
      <c r="M2" s="68"/>
      <c r="N2" s="54"/>
      <c r="O2" s="54"/>
      <c r="P2" s="62"/>
      <c r="Q2" s="60"/>
      <c r="R2" s="57"/>
      <c r="S2" s="59"/>
    </row>
    <row r="3" spans="1:19" ht="42" customHeight="1">
      <c r="A3" s="23">
        <v>37530</v>
      </c>
      <c r="B3" s="13">
        <v>4</v>
      </c>
      <c r="C3" s="12">
        <v>15</v>
      </c>
      <c r="D3" s="4"/>
      <c r="E3" s="10">
        <v>0</v>
      </c>
      <c r="F3" s="39">
        <v>1</v>
      </c>
      <c r="G3" s="41" t="s">
        <v>79</v>
      </c>
      <c r="H3" s="15">
        <v>11.3</v>
      </c>
      <c r="I3" s="4" t="s">
        <v>64</v>
      </c>
      <c r="J3" s="5" t="s">
        <v>66</v>
      </c>
      <c r="K3" s="6"/>
      <c r="L3" s="1">
        <v>1018</v>
      </c>
      <c r="M3" s="7" t="s">
        <v>428</v>
      </c>
      <c r="N3" s="8"/>
      <c r="O3" s="8">
        <v>1</v>
      </c>
      <c r="P3" s="9">
        <v>2</v>
      </c>
      <c r="Q3" s="8">
        <v>72</v>
      </c>
      <c r="R3" s="20">
        <v>89</v>
      </c>
      <c r="S3" s="24"/>
    </row>
    <row r="4" spans="1:19" ht="42" customHeight="1">
      <c r="A4" s="23">
        <v>37531</v>
      </c>
      <c r="B4" s="13">
        <v>8</v>
      </c>
      <c r="C4" s="12">
        <v>17</v>
      </c>
      <c r="D4" s="4"/>
      <c r="E4" s="10">
        <v>0</v>
      </c>
      <c r="F4" s="39">
        <v>3</v>
      </c>
      <c r="G4" s="41" t="s">
        <v>58</v>
      </c>
      <c r="H4" s="15">
        <v>25.7</v>
      </c>
      <c r="I4" s="4" t="s">
        <v>64</v>
      </c>
      <c r="J4" s="5" t="s">
        <v>118</v>
      </c>
      <c r="K4" s="6"/>
      <c r="L4" s="1">
        <v>1019</v>
      </c>
      <c r="M4" s="7" t="s">
        <v>429</v>
      </c>
      <c r="N4" s="8"/>
      <c r="O4" s="8">
        <v>8</v>
      </c>
      <c r="P4" s="9">
        <v>6</v>
      </c>
      <c r="Q4" s="8">
        <v>54</v>
      </c>
      <c r="R4" s="8">
        <v>29</v>
      </c>
      <c r="S4" s="25"/>
    </row>
    <row r="5" spans="1:19" ht="42" customHeight="1">
      <c r="A5" s="23">
        <v>37532</v>
      </c>
      <c r="B5" s="13">
        <v>8</v>
      </c>
      <c r="C5" s="12">
        <v>18</v>
      </c>
      <c r="D5" s="4"/>
      <c r="E5" s="10">
        <v>0</v>
      </c>
      <c r="F5" s="39">
        <v>4</v>
      </c>
      <c r="G5" s="41" t="s">
        <v>58</v>
      </c>
      <c r="H5" s="15">
        <v>37</v>
      </c>
      <c r="I5" s="4" t="s">
        <v>64</v>
      </c>
      <c r="J5" s="5" t="s">
        <v>64</v>
      </c>
      <c r="K5" s="6"/>
      <c r="L5" s="1">
        <v>1015</v>
      </c>
      <c r="M5" s="7" t="s">
        <v>430</v>
      </c>
      <c r="N5" s="8"/>
      <c r="O5" s="8">
        <v>6</v>
      </c>
      <c r="P5" s="9">
        <v>5</v>
      </c>
      <c r="Q5" s="8">
        <v>54</v>
      </c>
      <c r="R5" s="8">
        <v>51</v>
      </c>
      <c r="S5" s="25"/>
    </row>
    <row r="6" spans="1:19" ht="42" customHeight="1">
      <c r="A6" s="23">
        <v>37533</v>
      </c>
      <c r="B6" s="13">
        <v>7</v>
      </c>
      <c r="C6" s="12">
        <v>16</v>
      </c>
      <c r="D6" s="4" t="s">
        <v>376</v>
      </c>
      <c r="E6" s="10">
        <v>4.9</v>
      </c>
      <c r="F6" s="39">
        <v>6</v>
      </c>
      <c r="G6" s="41" t="s">
        <v>79</v>
      </c>
      <c r="H6" s="15">
        <v>56.3</v>
      </c>
      <c r="I6" s="4" t="s">
        <v>64</v>
      </c>
      <c r="J6" s="5" t="s">
        <v>66</v>
      </c>
      <c r="K6" s="6"/>
      <c r="L6" s="1">
        <v>1006</v>
      </c>
      <c r="M6" s="7" t="s">
        <v>431</v>
      </c>
      <c r="N6" s="8"/>
      <c r="O6" s="8">
        <v>1</v>
      </c>
      <c r="P6" s="9">
        <v>5</v>
      </c>
      <c r="Q6" s="8">
        <v>82</v>
      </c>
      <c r="R6" s="8">
        <v>90</v>
      </c>
      <c r="S6" s="25" t="s">
        <v>61</v>
      </c>
    </row>
    <row r="7" spans="1:19" ht="42" customHeight="1">
      <c r="A7" s="23">
        <v>37534</v>
      </c>
      <c r="B7" s="13">
        <v>5</v>
      </c>
      <c r="C7" s="12">
        <v>16</v>
      </c>
      <c r="D7" s="4" t="s">
        <v>432</v>
      </c>
      <c r="E7" s="10">
        <v>0.6</v>
      </c>
      <c r="F7" s="39">
        <v>5</v>
      </c>
      <c r="G7" s="41" t="s">
        <v>58</v>
      </c>
      <c r="H7" s="15">
        <v>51.6</v>
      </c>
      <c r="I7" s="4" t="s">
        <v>64</v>
      </c>
      <c r="J7" s="5" t="s">
        <v>66</v>
      </c>
      <c r="K7" s="6"/>
      <c r="L7" s="1">
        <v>1018</v>
      </c>
      <c r="M7" s="7" t="s">
        <v>433</v>
      </c>
      <c r="N7" s="8"/>
      <c r="O7" s="8">
        <v>3</v>
      </c>
      <c r="P7" s="9">
        <v>4</v>
      </c>
      <c r="Q7" s="8">
        <v>75</v>
      </c>
      <c r="R7" s="8">
        <v>75</v>
      </c>
      <c r="S7" s="25" t="s">
        <v>61</v>
      </c>
    </row>
    <row r="8" spans="1:19" ht="42" customHeight="1">
      <c r="A8" s="23">
        <v>37535</v>
      </c>
      <c r="B8" s="13">
        <v>7</v>
      </c>
      <c r="C8" s="12">
        <v>19</v>
      </c>
      <c r="D8" s="4" t="s">
        <v>434</v>
      </c>
      <c r="E8" s="10">
        <v>6.5</v>
      </c>
      <c r="F8" s="39">
        <v>6</v>
      </c>
      <c r="G8" s="41" t="s">
        <v>79</v>
      </c>
      <c r="H8" s="15">
        <v>51</v>
      </c>
      <c r="I8" s="4" t="s">
        <v>64</v>
      </c>
      <c r="J8" s="5" t="s">
        <v>64</v>
      </c>
      <c r="K8" s="6"/>
      <c r="L8" s="1">
        <v>1009</v>
      </c>
      <c r="M8" s="7" t="s">
        <v>435</v>
      </c>
      <c r="N8" s="8"/>
      <c r="O8" s="8">
        <v>4</v>
      </c>
      <c r="P8" s="9">
        <v>5</v>
      </c>
      <c r="Q8" s="8">
        <v>70</v>
      </c>
      <c r="R8" s="8">
        <v>67</v>
      </c>
      <c r="S8" s="25" t="s">
        <v>61</v>
      </c>
    </row>
    <row r="9" spans="1:19" ht="42" customHeight="1">
      <c r="A9" s="23">
        <v>37536</v>
      </c>
      <c r="B9" s="13">
        <v>7</v>
      </c>
      <c r="C9" s="12">
        <v>11</v>
      </c>
      <c r="D9" s="4" t="s">
        <v>436</v>
      </c>
      <c r="E9" s="10">
        <v>4</v>
      </c>
      <c r="F9" s="39">
        <v>3</v>
      </c>
      <c r="G9" s="41" t="s">
        <v>111</v>
      </c>
      <c r="H9" s="15">
        <v>24.1</v>
      </c>
      <c r="I9" s="4" t="s">
        <v>59</v>
      </c>
      <c r="J9" s="5" t="s">
        <v>66</v>
      </c>
      <c r="K9" s="6"/>
      <c r="L9" s="1">
        <v>1013</v>
      </c>
      <c r="M9" s="7" t="s">
        <v>437</v>
      </c>
      <c r="N9" s="8"/>
      <c r="O9" s="8">
        <v>2</v>
      </c>
      <c r="P9" s="9">
        <v>5</v>
      </c>
      <c r="Q9" s="8">
        <v>81</v>
      </c>
      <c r="R9" s="8">
        <v>80</v>
      </c>
      <c r="S9" s="25" t="s">
        <v>61</v>
      </c>
    </row>
    <row r="10" spans="1:19" ht="42" customHeight="1">
      <c r="A10" s="23">
        <v>37537</v>
      </c>
      <c r="B10" s="13">
        <v>3</v>
      </c>
      <c r="C10" s="12">
        <v>10</v>
      </c>
      <c r="D10" s="4"/>
      <c r="E10" s="10">
        <v>0</v>
      </c>
      <c r="F10" s="39">
        <v>2</v>
      </c>
      <c r="G10" s="41" t="s">
        <v>79</v>
      </c>
      <c r="H10" s="15">
        <v>16.1</v>
      </c>
      <c r="I10" s="4" t="s">
        <v>64</v>
      </c>
      <c r="J10" s="5" t="s">
        <v>66</v>
      </c>
      <c r="K10" s="6"/>
      <c r="L10" s="1">
        <v>1023</v>
      </c>
      <c r="M10" s="7" t="s">
        <v>438</v>
      </c>
      <c r="N10" s="8"/>
      <c r="O10" s="8">
        <v>3</v>
      </c>
      <c r="P10" s="9">
        <v>3</v>
      </c>
      <c r="Q10" s="8">
        <v>68</v>
      </c>
      <c r="R10" s="8">
        <v>74</v>
      </c>
      <c r="S10" s="25"/>
    </row>
    <row r="11" spans="1:19" ht="42" customHeight="1">
      <c r="A11" s="23">
        <v>37538</v>
      </c>
      <c r="B11" s="13">
        <v>2</v>
      </c>
      <c r="C11" s="12">
        <v>10</v>
      </c>
      <c r="D11" s="4"/>
      <c r="E11" s="10">
        <v>0</v>
      </c>
      <c r="F11" s="39">
        <v>3</v>
      </c>
      <c r="G11" s="41" t="s">
        <v>111</v>
      </c>
      <c r="H11" s="15">
        <v>24.1</v>
      </c>
      <c r="I11" s="4" t="s">
        <v>64</v>
      </c>
      <c r="J11" s="5" t="s">
        <v>64</v>
      </c>
      <c r="K11" s="6"/>
      <c r="L11" s="1">
        <v>1010</v>
      </c>
      <c r="M11" s="7" t="s">
        <v>442</v>
      </c>
      <c r="N11" s="8"/>
      <c r="O11" s="8">
        <v>4</v>
      </c>
      <c r="P11" s="9">
        <v>1</v>
      </c>
      <c r="Q11" s="8">
        <v>70</v>
      </c>
      <c r="R11" s="8">
        <v>60</v>
      </c>
      <c r="S11" s="25"/>
    </row>
    <row r="12" spans="1:19" ht="42" customHeight="1">
      <c r="A12" s="23">
        <v>37539</v>
      </c>
      <c r="B12" s="13">
        <v>2</v>
      </c>
      <c r="C12" s="12">
        <v>8</v>
      </c>
      <c r="D12" s="4"/>
      <c r="E12" s="10">
        <v>0</v>
      </c>
      <c r="F12" s="39">
        <v>2</v>
      </c>
      <c r="G12" s="41" t="s">
        <v>79</v>
      </c>
      <c r="H12" s="15">
        <v>14.5</v>
      </c>
      <c r="I12" s="4" t="s">
        <v>64</v>
      </c>
      <c r="J12" s="5" t="s">
        <v>59</v>
      </c>
      <c r="K12" s="6"/>
      <c r="L12" s="1">
        <v>1017</v>
      </c>
      <c r="M12" s="7" t="s">
        <v>439</v>
      </c>
      <c r="N12" s="8"/>
      <c r="O12" s="8"/>
      <c r="P12" s="9">
        <v>1</v>
      </c>
      <c r="Q12" s="8">
        <v>81</v>
      </c>
      <c r="R12" s="8">
        <v>96</v>
      </c>
      <c r="S12" s="25"/>
    </row>
    <row r="13" spans="1:19" ht="42" customHeight="1">
      <c r="A13" s="23">
        <v>37540</v>
      </c>
      <c r="B13" s="13">
        <v>3</v>
      </c>
      <c r="C13" s="12">
        <v>11</v>
      </c>
      <c r="D13" s="4"/>
      <c r="E13" s="10">
        <v>0</v>
      </c>
      <c r="F13" s="39">
        <v>2</v>
      </c>
      <c r="G13" s="41" t="s">
        <v>119</v>
      </c>
      <c r="H13" s="15">
        <v>17.7</v>
      </c>
      <c r="I13" s="4" t="s">
        <v>64</v>
      </c>
      <c r="J13" s="5" t="s">
        <v>64</v>
      </c>
      <c r="K13" s="6"/>
      <c r="L13" s="1">
        <v>1018</v>
      </c>
      <c r="M13" s="7" t="s">
        <v>440</v>
      </c>
      <c r="N13" s="8"/>
      <c r="O13" s="8">
        <v>6</v>
      </c>
      <c r="P13" s="9">
        <v>1</v>
      </c>
      <c r="Q13" s="8">
        <v>65</v>
      </c>
      <c r="R13" s="8">
        <v>43</v>
      </c>
      <c r="S13" s="25"/>
    </row>
    <row r="14" spans="1:19" ht="42" customHeight="1">
      <c r="A14" s="23">
        <v>37541</v>
      </c>
      <c r="B14" s="13">
        <v>0</v>
      </c>
      <c r="C14" s="12">
        <v>11</v>
      </c>
      <c r="D14" s="4" t="s">
        <v>62</v>
      </c>
      <c r="E14" s="10">
        <v>2.3</v>
      </c>
      <c r="F14" s="39">
        <v>4</v>
      </c>
      <c r="G14" s="41" t="s">
        <v>218</v>
      </c>
      <c r="H14" s="15">
        <v>33</v>
      </c>
      <c r="I14" s="4" t="s">
        <v>96</v>
      </c>
      <c r="J14" s="5" t="s">
        <v>64</v>
      </c>
      <c r="K14" s="6"/>
      <c r="L14" s="1">
        <v>1010</v>
      </c>
      <c r="M14" s="7" t="s">
        <v>441</v>
      </c>
      <c r="N14" s="8"/>
      <c r="O14" s="8">
        <v>6</v>
      </c>
      <c r="P14" s="9">
        <v>-1</v>
      </c>
      <c r="Q14" s="8">
        <v>70</v>
      </c>
      <c r="R14" s="8">
        <v>46</v>
      </c>
      <c r="S14" s="25" t="s">
        <v>61</v>
      </c>
    </row>
    <row r="15" spans="1:19" ht="42" customHeight="1">
      <c r="A15" s="23">
        <v>37542</v>
      </c>
      <c r="B15" s="13">
        <v>4</v>
      </c>
      <c r="C15" s="12">
        <v>13</v>
      </c>
      <c r="D15" s="4"/>
      <c r="E15" s="10">
        <v>0</v>
      </c>
      <c r="F15" s="39">
        <v>3</v>
      </c>
      <c r="G15" s="41" t="s">
        <v>79</v>
      </c>
      <c r="H15" s="15">
        <v>27.4</v>
      </c>
      <c r="I15" s="4" t="s">
        <v>64</v>
      </c>
      <c r="J15" s="5" t="s">
        <v>118</v>
      </c>
      <c r="K15" s="6"/>
      <c r="L15" s="1">
        <v>1016</v>
      </c>
      <c r="M15" s="7" t="s">
        <v>443</v>
      </c>
      <c r="N15" s="8"/>
      <c r="O15" s="8">
        <v>7.5</v>
      </c>
      <c r="P15" s="9">
        <v>2</v>
      </c>
      <c r="Q15" s="8">
        <v>63</v>
      </c>
      <c r="R15" s="8">
        <v>28</v>
      </c>
      <c r="S15" s="25"/>
    </row>
    <row r="16" spans="1:19" ht="42" customHeight="1">
      <c r="A16" s="23">
        <v>37543</v>
      </c>
      <c r="B16" s="13">
        <v>7</v>
      </c>
      <c r="C16" s="12">
        <v>11</v>
      </c>
      <c r="D16" s="4"/>
      <c r="E16" s="10">
        <v>0</v>
      </c>
      <c r="F16" s="39">
        <v>4</v>
      </c>
      <c r="G16" s="41" t="s">
        <v>58</v>
      </c>
      <c r="H16" s="15">
        <v>32.2</v>
      </c>
      <c r="I16" s="4" t="s">
        <v>64</v>
      </c>
      <c r="J16" s="5" t="s">
        <v>66</v>
      </c>
      <c r="K16" s="6"/>
      <c r="L16" s="1">
        <v>1004</v>
      </c>
      <c r="M16" s="7" t="s">
        <v>444</v>
      </c>
      <c r="N16" s="8"/>
      <c r="O16" s="8">
        <v>3</v>
      </c>
      <c r="P16" s="9">
        <v>5</v>
      </c>
      <c r="Q16" s="8">
        <v>70</v>
      </c>
      <c r="R16" s="8">
        <v>76</v>
      </c>
      <c r="S16" s="25"/>
    </row>
    <row r="17" spans="1:19" ht="42" customHeight="1">
      <c r="A17" s="23">
        <v>37544</v>
      </c>
      <c r="B17" s="13">
        <v>5</v>
      </c>
      <c r="C17" s="12">
        <v>10</v>
      </c>
      <c r="D17" s="4" t="s">
        <v>445</v>
      </c>
      <c r="E17" s="10">
        <v>0.3</v>
      </c>
      <c r="F17" s="39">
        <v>4</v>
      </c>
      <c r="G17" s="41" t="s">
        <v>58</v>
      </c>
      <c r="H17" s="15">
        <v>32.2</v>
      </c>
      <c r="I17" s="4" t="s">
        <v>59</v>
      </c>
      <c r="J17" s="5" t="s">
        <v>59</v>
      </c>
      <c r="K17" s="6"/>
      <c r="L17" s="1">
        <v>1000</v>
      </c>
      <c r="M17" s="7" t="s">
        <v>446</v>
      </c>
      <c r="N17" s="8"/>
      <c r="O17" s="8"/>
      <c r="P17" s="9">
        <v>3</v>
      </c>
      <c r="Q17" s="8">
        <v>83</v>
      </c>
      <c r="R17" s="8">
        <v>100</v>
      </c>
      <c r="S17" s="25" t="s">
        <v>61</v>
      </c>
    </row>
    <row r="18" spans="1:19" ht="42" customHeight="1">
      <c r="A18" s="23">
        <v>37545</v>
      </c>
      <c r="B18" s="13">
        <v>0</v>
      </c>
      <c r="C18" s="12">
        <v>11</v>
      </c>
      <c r="D18" s="4"/>
      <c r="E18" s="46">
        <v>0</v>
      </c>
      <c r="F18" s="39">
        <v>2</v>
      </c>
      <c r="G18" s="41" t="s">
        <v>58</v>
      </c>
      <c r="H18" s="15">
        <v>17.7</v>
      </c>
      <c r="I18" s="4" t="s">
        <v>64</v>
      </c>
      <c r="J18" s="5" t="s">
        <v>64</v>
      </c>
      <c r="K18" s="6"/>
      <c r="L18" s="1">
        <v>1014</v>
      </c>
      <c r="M18" s="7" t="s">
        <v>447</v>
      </c>
      <c r="N18" s="8"/>
      <c r="O18" s="8">
        <v>7</v>
      </c>
      <c r="P18" s="9">
        <v>-1</v>
      </c>
      <c r="Q18" s="8">
        <v>60</v>
      </c>
      <c r="R18" s="8">
        <v>38</v>
      </c>
      <c r="S18" s="25"/>
    </row>
    <row r="19" spans="1:19" ht="42" customHeight="1">
      <c r="A19" s="23">
        <v>37546</v>
      </c>
      <c r="B19" s="13">
        <v>1</v>
      </c>
      <c r="C19" s="12">
        <v>13</v>
      </c>
      <c r="D19" s="4"/>
      <c r="E19" s="10">
        <v>0</v>
      </c>
      <c r="F19" s="39">
        <v>4</v>
      </c>
      <c r="G19" s="41" t="s">
        <v>72</v>
      </c>
      <c r="H19" s="15">
        <v>33.8</v>
      </c>
      <c r="I19" s="4" t="s">
        <v>96</v>
      </c>
      <c r="J19" s="5" t="s">
        <v>118</v>
      </c>
      <c r="K19" s="6"/>
      <c r="L19" s="1">
        <v>1017</v>
      </c>
      <c r="M19" s="7" t="s">
        <v>448</v>
      </c>
      <c r="N19" s="8"/>
      <c r="O19" s="8">
        <v>7.5</v>
      </c>
      <c r="P19" s="9">
        <v>0</v>
      </c>
      <c r="Q19" s="8">
        <v>73</v>
      </c>
      <c r="R19" s="8">
        <v>29</v>
      </c>
      <c r="S19" s="25"/>
    </row>
    <row r="20" spans="1:19" ht="42" customHeight="1">
      <c r="A20" s="23">
        <v>37547</v>
      </c>
      <c r="B20" s="13">
        <v>7</v>
      </c>
      <c r="C20" s="12">
        <v>14</v>
      </c>
      <c r="D20" s="4"/>
      <c r="E20" s="10">
        <v>0</v>
      </c>
      <c r="F20" s="39">
        <v>4</v>
      </c>
      <c r="G20" s="41" t="s">
        <v>72</v>
      </c>
      <c r="H20" s="15">
        <v>35.4</v>
      </c>
      <c r="I20" s="4" t="s">
        <v>96</v>
      </c>
      <c r="J20" s="5" t="s">
        <v>118</v>
      </c>
      <c r="K20" s="6"/>
      <c r="L20" s="1">
        <v>1017</v>
      </c>
      <c r="M20" s="7" t="s">
        <v>449</v>
      </c>
      <c r="N20" s="8"/>
      <c r="O20" s="8">
        <v>9</v>
      </c>
      <c r="P20" s="9">
        <v>5</v>
      </c>
      <c r="Q20" s="8">
        <v>72</v>
      </c>
      <c r="R20" s="8">
        <v>18</v>
      </c>
      <c r="S20" s="25"/>
    </row>
    <row r="21" spans="1:19" ht="42" customHeight="1">
      <c r="A21" s="23">
        <v>37548</v>
      </c>
      <c r="B21" s="13">
        <v>5</v>
      </c>
      <c r="C21" s="12">
        <v>21</v>
      </c>
      <c r="D21" s="4"/>
      <c r="E21" s="10">
        <v>0</v>
      </c>
      <c r="F21" s="39">
        <v>2</v>
      </c>
      <c r="G21" s="41" t="s">
        <v>58</v>
      </c>
      <c r="H21" s="15">
        <v>19.3</v>
      </c>
      <c r="I21" s="4" t="s">
        <v>96</v>
      </c>
      <c r="J21" s="5" t="s">
        <v>97</v>
      </c>
      <c r="K21" s="6"/>
      <c r="L21" s="1">
        <v>1019</v>
      </c>
      <c r="M21" s="7" t="s">
        <v>450</v>
      </c>
      <c r="N21" s="8"/>
      <c r="O21" s="8">
        <v>10</v>
      </c>
      <c r="P21" s="9">
        <v>4</v>
      </c>
      <c r="Q21" s="8">
        <v>49</v>
      </c>
      <c r="R21" s="8">
        <v>3</v>
      </c>
      <c r="S21" s="25"/>
    </row>
    <row r="22" spans="1:19" ht="42" customHeight="1">
      <c r="A22" s="23">
        <v>37549</v>
      </c>
      <c r="B22" s="13">
        <v>6</v>
      </c>
      <c r="C22" s="12">
        <v>23</v>
      </c>
      <c r="D22" s="4"/>
      <c r="E22" s="10">
        <v>0</v>
      </c>
      <c r="F22" s="39">
        <v>2</v>
      </c>
      <c r="G22" s="41" t="s">
        <v>58</v>
      </c>
      <c r="H22" s="15">
        <v>19.3</v>
      </c>
      <c r="I22" s="4" t="s">
        <v>96</v>
      </c>
      <c r="J22" s="5" t="s">
        <v>97</v>
      </c>
      <c r="K22" s="6"/>
      <c r="L22" s="1">
        <v>1020</v>
      </c>
      <c r="M22" s="7" t="s">
        <v>451</v>
      </c>
      <c r="N22" s="8"/>
      <c r="O22" s="8">
        <v>10</v>
      </c>
      <c r="P22" s="9">
        <v>4</v>
      </c>
      <c r="Q22" s="8">
        <v>50</v>
      </c>
      <c r="R22" s="8">
        <v>4</v>
      </c>
      <c r="S22" s="25"/>
    </row>
    <row r="23" spans="1:19" ht="42" customHeight="1">
      <c r="A23" s="23">
        <v>37550</v>
      </c>
      <c r="B23" s="13">
        <v>4</v>
      </c>
      <c r="C23" s="12">
        <v>21</v>
      </c>
      <c r="D23" s="4"/>
      <c r="E23" s="10">
        <v>0</v>
      </c>
      <c r="F23" s="39">
        <v>2</v>
      </c>
      <c r="G23" s="41" t="s">
        <v>119</v>
      </c>
      <c r="H23" s="15">
        <v>14.5</v>
      </c>
      <c r="I23" s="4" t="s">
        <v>96</v>
      </c>
      <c r="J23" s="5" t="s">
        <v>97</v>
      </c>
      <c r="K23" s="6"/>
      <c r="L23" s="1">
        <v>1021</v>
      </c>
      <c r="M23" s="7" t="s">
        <v>452</v>
      </c>
      <c r="N23" s="8"/>
      <c r="O23" s="8">
        <v>10</v>
      </c>
      <c r="P23" s="9">
        <v>2</v>
      </c>
      <c r="Q23" s="8">
        <v>48</v>
      </c>
      <c r="R23" s="8">
        <v>2</v>
      </c>
      <c r="S23" s="25"/>
    </row>
    <row r="24" spans="1:19" ht="42" customHeight="1">
      <c r="A24" s="23">
        <v>37551</v>
      </c>
      <c r="B24" s="13">
        <v>1</v>
      </c>
      <c r="C24" s="12">
        <v>12</v>
      </c>
      <c r="D24" s="4"/>
      <c r="E24" s="10">
        <v>0</v>
      </c>
      <c r="F24" s="39">
        <v>2</v>
      </c>
      <c r="G24" s="41" t="s">
        <v>119</v>
      </c>
      <c r="H24" s="15">
        <v>14.3</v>
      </c>
      <c r="I24" s="4" t="s">
        <v>96</v>
      </c>
      <c r="J24" s="5" t="s">
        <v>453</v>
      </c>
      <c r="K24" s="6"/>
      <c r="L24" s="1">
        <v>1026</v>
      </c>
      <c r="M24" s="7" t="s">
        <v>454</v>
      </c>
      <c r="N24" s="8"/>
      <c r="O24" s="8">
        <v>2</v>
      </c>
      <c r="P24" s="9">
        <v>0</v>
      </c>
      <c r="Q24" s="8">
        <v>89</v>
      </c>
      <c r="R24" s="8">
        <v>93</v>
      </c>
      <c r="S24" s="25"/>
    </row>
    <row r="25" spans="1:19" ht="42" customHeight="1">
      <c r="A25" s="23">
        <v>37552</v>
      </c>
      <c r="B25" s="13">
        <v>6</v>
      </c>
      <c r="C25" s="12">
        <v>10</v>
      </c>
      <c r="D25" s="4" t="s">
        <v>455</v>
      </c>
      <c r="E25" s="10">
        <v>0</v>
      </c>
      <c r="F25" s="39">
        <v>2</v>
      </c>
      <c r="G25" s="41" t="s">
        <v>119</v>
      </c>
      <c r="H25" s="15">
        <v>16.1</v>
      </c>
      <c r="I25" s="4" t="s">
        <v>59</v>
      </c>
      <c r="J25" s="5" t="s">
        <v>453</v>
      </c>
      <c r="K25" s="6"/>
      <c r="L25" s="1">
        <v>1027</v>
      </c>
      <c r="M25" s="7" t="s">
        <v>456</v>
      </c>
      <c r="N25" s="8"/>
      <c r="O25" s="8">
        <v>1</v>
      </c>
      <c r="P25" s="9">
        <v>4</v>
      </c>
      <c r="Q25" s="8">
        <v>97</v>
      </c>
      <c r="R25" s="8">
        <v>96</v>
      </c>
      <c r="S25" s="25"/>
    </row>
    <row r="26" spans="1:19" ht="42" customHeight="1">
      <c r="A26" s="23">
        <v>37553</v>
      </c>
      <c r="B26" s="13">
        <v>6</v>
      </c>
      <c r="C26" s="12">
        <v>8</v>
      </c>
      <c r="D26" s="4" t="s">
        <v>455</v>
      </c>
      <c r="E26" s="10">
        <v>0.3</v>
      </c>
      <c r="F26" s="39">
        <v>1</v>
      </c>
      <c r="G26" s="41" t="s">
        <v>79</v>
      </c>
      <c r="H26" s="15">
        <v>9.7</v>
      </c>
      <c r="I26" s="4" t="s">
        <v>59</v>
      </c>
      <c r="J26" s="5" t="s">
        <v>453</v>
      </c>
      <c r="K26" s="6"/>
      <c r="L26" s="1">
        <v>1020</v>
      </c>
      <c r="M26" s="7" t="s">
        <v>457</v>
      </c>
      <c r="N26" s="8"/>
      <c r="O26" s="8"/>
      <c r="P26" s="9">
        <v>5</v>
      </c>
      <c r="Q26" s="8">
        <v>98</v>
      </c>
      <c r="R26" s="8">
        <v>100</v>
      </c>
      <c r="S26" s="25" t="s">
        <v>61</v>
      </c>
    </row>
    <row r="27" spans="1:19" ht="42" customHeight="1">
      <c r="A27" s="23">
        <v>37554</v>
      </c>
      <c r="B27" s="13">
        <v>5</v>
      </c>
      <c r="C27" s="12">
        <v>8</v>
      </c>
      <c r="D27" s="4" t="s">
        <v>455</v>
      </c>
      <c r="E27" s="10">
        <v>0.4</v>
      </c>
      <c r="F27" s="39">
        <v>2</v>
      </c>
      <c r="G27" s="41" t="s">
        <v>58</v>
      </c>
      <c r="H27" s="15">
        <v>17.7</v>
      </c>
      <c r="I27" s="4" t="s">
        <v>59</v>
      </c>
      <c r="J27" s="5" t="s">
        <v>59</v>
      </c>
      <c r="K27" s="6"/>
      <c r="L27" s="1">
        <v>1011</v>
      </c>
      <c r="M27" s="7" t="s">
        <v>458</v>
      </c>
      <c r="N27" s="8"/>
      <c r="O27" s="8"/>
      <c r="P27" s="9">
        <v>4</v>
      </c>
      <c r="Q27" s="8">
        <v>98</v>
      </c>
      <c r="R27" s="8">
        <v>98</v>
      </c>
      <c r="S27" s="25" t="s">
        <v>61</v>
      </c>
    </row>
    <row r="28" spans="1:19" ht="42" customHeight="1">
      <c r="A28" s="23">
        <v>37555</v>
      </c>
      <c r="B28" s="13">
        <v>0</v>
      </c>
      <c r="C28" s="12">
        <v>5</v>
      </c>
      <c r="D28" s="4" t="s">
        <v>148</v>
      </c>
      <c r="E28" s="10">
        <v>1</v>
      </c>
      <c r="F28" s="39">
        <v>3</v>
      </c>
      <c r="G28" s="41" t="s">
        <v>119</v>
      </c>
      <c r="H28" s="15">
        <v>26</v>
      </c>
      <c r="I28" s="4" t="s">
        <v>59</v>
      </c>
      <c r="J28" s="5" t="s">
        <v>66</v>
      </c>
      <c r="K28" s="6"/>
      <c r="L28" s="1">
        <v>1015</v>
      </c>
      <c r="M28" s="7" t="s">
        <v>461</v>
      </c>
      <c r="N28" s="8"/>
      <c r="O28" s="8">
        <v>1.5</v>
      </c>
      <c r="P28" s="9">
        <v>0</v>
      </c>
      <c r="Q28" s="8">
        <v>81</v>
      </c>
      <c r="R28" s="8">
        <v>87</v>
      </c>
      <c r="S28" s="25" t="s">
        <v>61</v>
      </c>
    </row>
    <row r="29" spans="1:19" ht="42" customHeight="1">
      <c r="A29" s="23">
        <v>37556</v>
      </c>
      <c r="B29" s="13">
        <v>-2</v>
      </c>
      <c r="C29" s="12">
        <v>0</v>
      </c>
      <c r="D29" s="4" t="s">
        <v>459</v>
      </c>
      <c r="E29" s="10">
        <v>9.8</v>
      </c>
      <c r="F29" s="39">
        <v>5</v>
      </c>
      <c r="G29" s="41" t="s">
        <v>119</v>
      </c>
      <c r="H29" s="51">
        <v>49.9</v>
      </c>
      <c r="I29" s="47" t="s">
        <v>59</v>
      </c>
      <c r="J29" s="5" t="s">
        <v>59</v>
      </c>
      <c r="K29" s="6"/>
      <c r="L29" s="1">
        <v>998</v>
      </c>
      <c r="M29" s="45" t="s">
        <v>460</v>
      </c>
      <c r="N29" s="8"/>
      <c r="O29" s="8"/>
      <c r="P29" s="9">
        <v>-3</v>
      </c>
      <c r="Q29" s="8">
        <v>98</v>
      </c>
      <c r="R29" s="8">
        <v>100</v>
      </c>
      <c r="S29" s="25" t="s">
        <v>72</v>
      </c>
    </row>
    <row r="30" spans="1:19" ht="42" customHeight="1">
      <c r="A30" s="23">
        <v>37557</v>
      </c>
      <c r="B30" s="13">
        <v>-5</v>
      </c>
      <c r="C30" s="12">
        <v>0</v>
      </c>
      <c r="D30" s="4"/>
      <c r="E30" s="10">
        <v>0</v>
      </c>
      <c r="F30" s="39">
        <v>3</v>
      </c>
      <c r="G30" s="41" t="s">
        <v>74</v>
      </c>
      <c r="H30" s="15">
        <v>25.7</v>
      </c>
      <c r="I30" s="4" t="s">
        <v>59</v>
      </c>
      <c r="J30" s="5" t="s">
        <v>66</v>
      </c>
      <c r="K30" s="6"/>
      <c r="L30" s="1">
        <v>1018</v>
      </c>
      <c r="M30" s="7" t="s">
        <v>462</v>
      </c>
      <c r="N30" s="8"/>
      <c r="O30" s="8">
        <v>3</v>
      </c>
      <c r="P30" s="9">
        <v>-7</v>
      </c>
      <c r="Q30" s="8">
        <v>70</v>
      </c>
      <c r="R30" s="8">
        <v>68</v>
      </c>
      <c r="S30" s="25"/>
    </row>
    <row r="31" spans="1:19" ht="42" customHeight="1">
      <c r="A31" s="23">
        <v>37558</v>
      </c>
      <c r="B31" s="13">
        <v>-6</v>
      </c>
      <c r="C31" s="12">
        <v>0</v>
      </c>
      <c r="D31" s="4"/>
      <c r="E31" s="10">
        <v>0</v>
      </c>
      <c r="F31" s="39">
        <v>2</v>
      </c>
      <c r="G31" s="41" t="s">
        <v>58</v>
      </c>
      <c r="H31" s="15">
        <v>19.3</v>
      </c>
      <c r="I31" s="4" t="s">
        <v>463</v>
      </c>
      <c r="J31" s="5" t="s">
        <v>464</v>
      </c>
      <c r="K31" s="6"/>
      <c r="L31" s="1">
        <v>1020</v>
      </c>
      <c r="M31" s="7" t="s">
        <v>465</v>
      </c>
      <c r="N31" s="8"/>
      <c r="O31" s="8">
        <v>5</v>
      </c>
      <c r="P31" s="9">
        <v>-7</v>
      </c>
      <c r="Q31" s="8">
        <v>80</v>
      </c>
      <c r="R31" s="8">
        <v>29</v>
      </c>
      <c r="S31" s="25"/>
    </row>
    <row r="32" spans="1:19" ht="42" customHeight="1">
      <c r="A32" s="23">
        <v>37559</v>
      </c>
      <c r="B32" s="13">
        <v>0</v>
      </c>
      <c r="C32" s="12">
        <v>2</v>
      </c>
      <c r="D32" s="4" t="s">
        <v>466</v>
      </c>
      <c r="E32" s="10">
        <v>2</v>
      </c>
      <c r="F32" s="39">
        <v>4</v>
      </c>
      <c r="G32" s="41" t="s">
        <v>58</v>
      </c>
      <c r="H32" s="15">
        <v>30.6</v>
      </c>
      <c r="I32" s="4" t="s">
        <v>59</v>
      </c>
      <c r="J32" s="5" t="s">
        <v>59</v>
      </c>
      <c r="K32" s="6"/>
      <c r="L32" s="1">
        <v>1006</v>
      </c>
      <c r="M32" s="7" t="s">
        <v>467</v>
      </c>
      <c r="N32" s="8"/>
      <c r="O32" s="8"/>
      <c r="P32" s="9">
        <v>-1</v>
      </c>
      <c r="Q32" s="8">
        <v>95</v>
      </c>
      <c r="R32" s="8">
        <v>100</v>
      </c>
      <c r="S32" s="25" t="s">
        <v>61</v>
      </c>
    </row>
    <row r="33" spans="1:19" ht="42" customHeight="1">
      <c r="A33" s="26">
        <v>37560</v>
      </c>
      <c r="B33" s="27">
        <v>1</v>
      </c>
      <c r="C33" s="28">
        <v>6</v>
      </c>
      <c r="D33" s="29"/>
      <c r="E33" s="30">
        <v>0</v>
      </c>
      <c r="F33" s="40">
        <v>3</v>
      </c>
      <c r="G33" s="42" t="s">
        <v>72</v>
      </c>
      <c r="H33" s="31">
        <v>25.7</v>
      </c>
      <c r="I33" s="29" t="s">
        <v>96</v>
      </c>
      <c r="J33" s="32" t="s">
        <v>64</v>
      </c>
      <c r="K33" s="33"/>
      <c r="L33" s="34">
        <v>1005</v>
      </c>
      <c r="M33" s="35" t="s">
        <v>468</v>
      </c>
      <c r="N33" s="36"/>
      <c r="O33" s="36">
        <v>4.5</v>
      </c>
      <c r="P33" s="37">
        <v>0</v>
      </c>
      <c r="Q33" s="36">
        <v>85</v>
      </c>
      <c r="R33" s="36">
        <v>43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52" t="s">
        <v>22</v>
      </c>
      <c r="B100" s="52"/>
      <c r="C100" s="52"/>
      <c r="D100" s="16">
        <f>AVERAGE(B3:B33,C3:C33)</f>
        <v>7.274193548387097</v>
      </c>
      <c r="E100" s="52" t="s">
        <v>31</v>
      </c>
      <c r="F100" s="52"/>
      <c r="G100" s="52"/>
      <c r="H100" s="52"/>
      <c r="I100" s="17">
        <f>SUM(E3:E33)</f>
        <v>32.1</v>
      </c>
      <c r="J100" s="52" t="s">
        <v>38</v>
      </c>
      <c r="K100" s="52"/>
      <c r="L100" s="18">
        <f>SUM(O3:O33)</f>
        <v>125</v>
      </c>
    </row>
    <row r="101" spans="1:12" ht="30" customHeight="1">
      <c r="A101" s="52" t="s">
        <v>27</v>
      </c>
      <c r="B101" s="52"/>
      <c r="C101" s="52"/>
      <c r="D101" s="16">
        <f>AVERAGE(B3:B33)</f>
        <v>3.2580645161290325</v>
      </c>
      <c r="E101" s="52" t="s">
        <v>32</v>
      </c>
      <c r="F101" s="52"/>
      <c r="G101" s="52"/>
      <c r="H101" s="52"/>
      <c r="I101" s="17">
        <f>AVERAGE(E3:E33)</f>
        <v>1.035483870967742</v>
      </c>
      <c r="J101" s="52" t="s">
        <v>39</v>
      </c>
      <c r="K101" s="52"/>
      <c r="L101" s="18">
        <f>COUNTIF(R3:R33,"&lt;31")</f>
        <v>8</v>
      </c>
    </row>
    <row r="102" spans="1:12" ht="30" customHeight="1">
      <c r="A102" s="52" t="s">
        <v>28</v>
      </c>
      <c r="B102" s="52"/>
      <c r="C102" s="52"/>
      <c r="D102" s="16">
        <f>AVERAGE(C3:C33)</f>
        <v>11.290322580645162</v>
      </c>
      <c r="E102" s="52" t="s">
        <v>33</v>
      </c>
      <c r="F102" s="52"/>
      <c r="G102" s="52"/>
      <c r="H102" s="52"/>
      <c r="I102" s="17">
        <f>MAX(E3:E33)</f>
        <v>9.8</v>
      </c>
      <c r="J102" s="52" t="s">
        <v>41</v>
      </c>
      <c r="K102" s="52"/>
      <c r="L102" s="18">
        <f>COUNTIF(C3:C33,"&gt;19")</f>
        <v>3</v>
      </c>
    </row>
    <row r="103" spans="1:12" ht="30" customHeight="1">
      <c r="A103" s="52" t="s">
        <v>23</v>
      </c>
      <c r="B103" s="52"/>
      <c r="C103" s="52"/>
      <c r="D103" s="18">
        <f>MAX(B3:B33,C3:C33)</f>
        <v>23</v>
      </c>
      <c r="E103" s="52" t="s">
        <v>34</v>
      </c>
      <c r="F103" s="52"/>
      <c r="G103" s="52"/>
      <c r="H103" s="52"/>
      <c r="I103" s="18">
        <f>COUNTA(S3:S33)</f>
        <v>11</v>
      </c>
      <c r="J103" s="52" t="s">
        <v>37</v>
      </c>
      <c r="K103" s="52"/>
      <c r="L103" s="18">
        <f>COUNTA(N3:N33)</f>
        <v>0</v>
      </c>
    </row>
    <row r="104" spans="1:12" ht="30" customHeight="1">
      <c r="A104" s="52" t="s">
        <v>24</v>
      </c>
      <c r="B104" s="52"/>
      <c r="C104" s="52"/>
      <c r="D104" s="18">
        <f>MIN(B3:B33,C3:C33)</f>
        <v>-6</v>
      </c>
      <c r="E104" s="52" t="s">
        <v>35</v>
      </c>
      <c r="F104" s="52"/>
      <c r="G104" s="52"/>
      <c r="H104" s="52"/>
      <c r="I104" s="18">
        <f>COUNTIF(S3:S33,"R")</f>
        <v>10</v>
      </c>
      <c r="J104" s="52" t="s">
        <v>47</v>
      </c>
      <c r="K104" s="52"/>
      <c r="L104" s="43">
        <f>AVERAGE(F3:F33)</f>
        <v>3.064516129032258</v>
      </c>
    </row>
    <row r="105" spans="1:12" ht="30" customHeight="1">
      <c r="A105" s="52" t="s">
        <v>26</v>
      </c>
      <c r="B105" s="52"/>
      <c r="C105" s="52"/>
      <c r="D105" s="18">
        <f>MAX(B3:B33)</f>
        <v>8</v>
      </c>
      <c r="E105" s="52" t="s">
        <v>36</v>
      </c>
      <c r="F105" s="52"/>
      <c r="G105" s="52"/>
      <c r="H105" s="52"/>
      <c r="I105" s="18">
        <f>COUNTIF(S3:S33,"S")</f>
        <v>1</v>
      </c>
      <c r="J105" s="52" t="s">
        <v>48</v>
      </c>
      <c r="K105" s="52"/>
      <c r="L105" s="43">
        <f>AVERAGE(H3:H33)</f>
        <v>26.748387096774195</v>
      </c>
    </row>
    <row r="106" spans="1:12" ht="30" customHeight="1">
      <c r="A106" s="52" t="s">
        <v>25</v>
      </c>
      <c r="B106" s="52"/>
      <c r="C106" s="52"/>
      <c r="D106" s="18">
        <f>MIN(C3:C33)</f>
        <v>0</v>
      </c>
      <c r="E106" s="52" t="s">
        <v>52</v>
      </c>
      <c r="F106" s="52"/>
      <c r="G106" s="52"/>
      <c r="H106" s="52"/>
      <c r="I106" s="18">
        <f>COUNTIF(F3:F33,"&gt;5")</f>
        <v>2</v>
      </c>
      <c r="J106" s="52" t="s">
        <v>49</v>
      </c>
      <c r="K106" s="52"/>
      <c r="L106" s="19">
        <v>4</v>
      </c>
    </row>
    <row r="107" spans="1:12" ht="30" customHeight="1">
      <c r="A107" s="52" t="s">
        <v>29</v>
      </c>
      <c r="B107" s="52"/>
      <c r="C107" s="52"/>
      <c r="D107" s="18">
        <f>COUNTIF(B3:B33,"&lt;1")</f>
        <v>7</v>
      </c>
      <c r="E107" s="52" t="s">
        <v>43</v>
      </c>
      <c r="F107" s="52"/>
      <c r="G107" s="52"/>
      <c r="H107" s="52"/>
      <c r="I107" s="17">
        <f>MAX(H3:H33)</f>
        <v>56.3</v>
      </c>
      <c r="J107" s="52" t="s">
        <v>50</v>
      </c>
      <c r="K107" s="52"/>
      <c r="L107" s="19">
        <v>21.6</v>
      </c>
    </row>
    <row r="108" spans="1:12" ht="30" customHeight="1">
      <c r="A108" s="52" t="s">
        <v>30</v>
      </c>
      <c r="B108" s="52"/>
      <c r="C108" s="52"/>
      <c r="D108" s="18">
        <f>COUNTIF(C3:C33,"&lt;1")</f>
        <v>3</v>
      </c>
      <c r="E108" s="52" t="s">
        <v>44</v>
      </c>
      <c r="F108" s="52"/>
      <c r="G108" s="52"/>
      <c r="H108" s="52"/>
      <c r="I108" s="18">
        <f>MAX(L3:L33)</f>
        <v>1027</v>
      </c>
      <c r="J108" s="52" t="s">
        <v>51</v>
      </c>
      <c r="K108" s="52"/>
      <c r="L108" s="19">
        <v>10.5</v>
      </c>
    </row>
    <row r="109" spans="1:12" ht="30" customHeight="1">
      <c r="A109" s="52" t="s">
        <v>40</v>
      </c>
      <c r="B109" s="52"/>
      <c r="C109" s="52"/>
      <c r="D109" s="18">
        <f>MIN(P3:P33)</f>
        <v>-7</v>
      </c>
      <c r="E109" s="52" t="s">
        <v>45</v>
      </c>
      <c r="F109" s="52"/>
      <c r="G109" s="52"/>
      <c r="H109" s="52"/>
      <c r="I109" s="18">
        <f>MIN(L3:L33)</f>
        <v>998</v>
      </c>
      <c r="J109" s="52"/>
      <c r="K109" s="52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5" t="s">
        <v>16</v>
      </c>
      <c r="C1" s="56"/>
      <c r="D1" s="55" t="s">
        <v>17</v>
      </c>
      <c r="E1" s="56"/>
      <c r="F1" s="55" t="s">
        <v>15</v>
      </c>
      <c r="G1" s="69"/>
      <c r="H1" s="70"/>
      <c r="I1" s="55" t="s">
        <v>1</v>
      </c>
      <c r="J1" s="56"/>
      <c r="K1" s="65" t="s">
        <v>8</v>
      </c>
      <c r="L1" s="63" t="s">
        <v>10</v>
      </c>
      <c r="M1" s="67" t="s">
        <v>2</v>
      </c>
      <c r="N1" s="53" t="s">
        <v>19</v>
      </c>
      <c r="O1" s="53" t="s">
        <v>20</v>
      </c>
      <c r="P1" s="61" t="s">
        <v>21</v>
      </c>
      <c r="Q1" s="53" t="s">
        <v>14</v>
      </c>
      <c r="R1" s="53" t="s">
        <v>42</v>
      </c>
      <c r="S1" s="58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6"/>
      <c r="L2" s="64"/>
      <c r="M2" s="68"/>
      <c r="N2" s="54"/>
      <c r="O2" s="54"/>
      <c r="P2" s="62"/>
      <c r="Q2" s="60"/>
      <c r="R2" s="57"/>
      <c r="S2" s="59"/>
    </row>
    <row r="3" spans="1:19" ht="42" customHeight="1">
      <c r="A3" s="23">
        <v>37561</v>
      </c>
      <c r="B3" s="13">
        <v>2</v>
      </c>
      <c r="C3" s="12">
        <v>6</v>
      </c>
      <c r="D3" s="4" t="s">
        <v>291</v>
      </c>
      <c r="E3" s="10">
        <v>3.3</v>
      </c>
      <c r="F3" s="39">
        <v>5</v>
      </c>
      <c r="G3" s="41" t="s">
        <v>72</v>
      </c>
      <c r="H3" s="15">
        <v>46.7</v>
      </c>
      <c r="I3" s="4" t="s">
        <v>64</v>
      </c>
      <c r="J3" s="5" t="s">
        <v>59</v>
      </c>
      <c r="K3" s="6"/>
      <c r="L3" s="1">
        <v>992</v>
      </c>
      <c r="M3" s="7" t="s">
        <v>470</v>
      </c>
      <c r="N3" s="8"/>
      <c r="O3" s="8"/>
      <c r="P3" s="9">
        <v>1</v>
      </c>
      <c r="Q3" s="8">
        <v>90</v>
      </c>
      <c r="R3" s="20">
        <v>96</v>
      </c>
      <c r="S3" s="24" t="s">
        <v>61</v>
      </c>
    </row>
    <row r="4" spans="1:19" ht="42" customHeight="1">
      <c r="A4" s="23">
        <v>37562</v>
      </c>
      <c r="B4" s="13">
        <v>5</v>
      </c>
      <c r="C4" s="12">
        <v>8</v>
      </c>
      <c r="D4" s="4" t="s">
        <v>469</v>
      </c>
      <c r="E4" s="10">
        <v>1.2</v>
      </c>
      <c r="F4" s="39">
        <v>4</v>
      </c>
      <c r="G4" s="41" t="s">
        <v>58</v>
      </c>
      <c r="H4" s="15">
        <v>43.5</v>
      </c>
      <c r="I4" s="4" t="s">
        <v>64</v>
      </c>
      <c r="J4" s="5" t="s">
        <v>64</v>
      </c>
      <c r="K4" s="6"/>
      <c r="L4" s="1">
        <v>1005</v>
      </c>
      <c r="M4" s="7" t="s">
        <v>471</v>
      </c>
      <c r="N4" s="8"/>
      <c r="O4" s="8">
        <v>3</v>
      </c>
      <c r="P4" s="9">
        <v>3</v>
      </c>
      <c r="Q4" s="8">
        <v>65</v>
      </c>
      <c r="R4" s="8">
        <v>56</v>
      </c>
      <c r="S4" s="25" t="s">
        <v>61</v>
      </c>
    </row>
    <row r="5" spans="1:19" ht="42" customHeight="1">
      <c r="A5" s="23">
        <v>37563</v>
      </c>
      <c r="B5" s="13">
        <v>5</v>
      </c>
      <c r="C5" s="12">
        <v>9</v>
      </c>
      <c r="D5" s="4" t="s">
        <v>265</v>
      </c>
      <c r="E5" s="10">
        <v>6.4</v>
      </c>
      <c r="F5" s="39">
        <v>4</v>
      </c>
      <c r="G5" s="41" t="s">
        <v>72</v>
      </c>
      <c r="H5" s="15">
        <v>40.2</v>
      </c>
      <c r="I5" s="4" t="s">
        <v>59</v>
      </c>
      <c r="J5" s="5" t="s">
        <v>59</v>
      </c>
      <c r="K5" s="6"/>
      <c r="L5" s="1">
        <v>1007</v>
      </c>
      <c r="M5" s="7" t="s">
        <v>472</v>
      </c>
      <c r="N5" s="8"/>
      <c r="O5" s="8">
        <v>0.5</v>
      </c>
      <c r="P5" s="9">
        <v>4</v>
      </c>
      <c r="Q5" s="8">
        <v>80</v>
      </c>
      <c r="R5" s="8">
        <v>95</v>
      </c>
      <c r="S5" s="25" t="s">
        <v>61</v>
      </c>
    </row>
    <row r="6" spans="1:19" ht="42" customHeight="1">
      <c r="A6" s="23">
        <v>37564</v>
      </c>
      <c r="B6" s="13">
        <v>5</v>
      </c>
      <c r="C6" s="12">
        <v>8</v>
      </c>
      <c r="D6" s="4" t="s">
        <v>265</v>
      </c>
      <c r="E6" s="10">
        <v>2.6</v>
      </c>
      <c r="F6" s="39">
        <v>5</v>
      </c>
      <c r="G6" s="41" t="s">
        <v>72</v>
      </c>
      <c r="H6" s="15">
        <v>41.8</v>
      </c>
      <c r="I6" s="4" t="s">
        <v>59</v>
      </c>
      <c r="J6" s="4" t="s">
        <v>59</v>
      </c>
      <c r="K6" s="6"/>
      <c r="L6" s="1">
        <v>1001</v>
      </c>
      <c r="M6" s="7" t="s">
        <v>473</v>
      </c>
      <c r="N6" s="8"/>
      <c r="O6" s="8"/>
      <c r="P6" s="9">
        <v>4</v>
      </c>
      <c r="Q6" s="8">
        <v>88</v>
      </c>
      <c r="R6" s="8">
        <v>100</v>
      </c>
      <c r="S6" s="25" t="s">
        <v>61</v>
      </c>
    </row>
    <row r="7" spans="1:19" ht="42" customHeight="1">
      <c r="A7" s="23">
        <v>37565</v>
      </c>
      <c r="B7" s="13">
        <v>5</v>
      </c>
      <c r="C7" s="12">
        <v>8</v>
      </c>
      <c r="D7" s="4" t="s">
        <v>265</v>
      </c>
      <c r="E7" s="10">
        <v>1.8</v>
      </c>
      <c r="F7" s="39">
        <v>4</v>
      </c>
      <c r="G7" s="41" t="s">
        <v>58</v>
      </c>
      <c r="H7" s="15">
        <v>35.4</v>
      </c>
      <c r="I7" s="4" t="s">
        <v>59</v>
      </c>
      <c r="J7" s="5" t="s">
        <v>66</v>
      </c>
      <c r="K7" s="6"/>
      <c r="L7" s="1">
        <v>1000</v>
      </c>
      <c r="M7" s="7" t="s">
        <v>474</v>
      </c>
      <c r="N7" s="8"/>
      <c r="O7" s="8">
        <v>1</v>
      </c>
      <c r="P7" s="9">
        <v>4</v>
      </c>
      <c r="Q7" s="8">
        <v>83</v>
      </c>
      <c r="R7" s="8">
        <v>80</v>
      </c>
      <c r="S7" s="25" t="s">
        <v>61</v>
      </c>
    </row>
    <row r="8" spans="1:19" ht="42" customHeight="1">
      <c r="A8" s="23">
        <v>37566</v>
      </c>
      <c r="B8" s="13">
        <v>1</v>
      </c>
      <c r="C8" s="12">
        <v>5</v>
      </c>
      <c r="D8" s="4" t="s">
        <v>475</v>
      </c>
      <c r="E8" s="10">
        <v>1.9</v>
      </c>
      <c r="F8" s="39">
        <v>2</v>
      </c>
      <c r="G8" s="41" t="s">
        <v>79</v>
      </c>
      <c r="H8" s="15">
        <v>19.3</v>
      </c>
      <c r="I8" s="4" t="s">
        <v>59</v>
      </c>
      <c r="J8" s="5" t="s">
        <v>59</v>
      </c>
      <c r="K8" s="6"/>
      <c r="L8" s="1">
        <v>1019</v>
      </c>
      <c r="M8" s="7" t="s">
        <v>476</v>
      </c>
      <c r="N8" s="8"/>
      <c r="O8" s="8"/>
      <c r="P8" s="9">
        <v>0</v>
      </c>
      <c r="Q8" s="8">
        <v>92</v>
      </c>
      <c r="R8" s="8">
        <v>96</v>
      </c>
      <c r="S8" s="25" t="s">
        <v>61</v>
      </c>
    </row>
    <row r="9" spans="1:19" ht="42" customHeight="1">
      <c r="A9" s="23">
        <v>37567</v>
      </c>
      <c r="B9" s="13">
        <v>2</v>
      </c>
      <c r="C9" s="12">
        <v>6</v>
      </c>
      <c r="D9" s="4" t="s">
        <v>158</v>
      </c>
      <c r="E9" s="10">
        <v>5.2</v>
      </c>
      <c r="F9" s="39">
        <v>5</v>
      </c>
      <c r="G9" s="41" t="s">
        <v>58</v>
      </c>
      <c r="H9" s="15">
        <v>43.5</v>
      </c>
      <c r="I9" s="4" t="s">
        <v>59</v>
      </c>
      <c r="J9" s="5" t="s">
        <v>59</v>
      </c>
      <c r="K9" s="6"/>
      <c r="L9" s="1">
        <v>1017</v>
      </c>
      <c r="M9" s="7" t="s">
        <v>473</v>
      </c>
      <c r="N9" s="8"/>
      <c r="O9" s="8"/>
      <c r="P9" s="9">
        <v>1</v>
      </c>
      <c r="Q9" s="8">
        <v>96</v>
      </c>
      <c r="R9" s="8">
        <v>100</v>
      </c>
      <c r="S9" s="25" t="s">
        <v>61</v>
      </c>
    </row>
    <row r="10" spans="1:19" ht="42" customHeight="1">
      <c r="A10" s="23">
        <v>37568</v>
      </c>
      <c r="B10" s="13">
        <v>3</v>
      </c>
      <c r="C10" s="12">
        <v>7</v>
      </c>
      <c r="D10" s="4"/>
      <c r="E10" s="10">
        <v>0</v>
      </c>
      <c r="F10" s="39">
        <v>4</v>
      </c>
      <c r="G10" s="41" t="s">
        <v>58</v>
      </c>
      <c r="H10" s="15">
        <v>38.6</v>
      </c>
      <c r="I10" s="4" t="s">
        <v>59</v>
      </c>
      <c r="J10" s="5" t="s">
        <v>66</v>
      </c>
      <c r="K10" s="6"/>
      <c r="L10" s="1">
        <v>1018</v>
      </c>
      <c r="M10" s="7" t="s">
        <v>477</v>
      </c>
      <c r="N10" s="8"/>
      <c r="O10" s="8">
        <v>1</v>
      </c>
      <c r="P10" s="9">
        <v>2</v>
      </c>
      <c r="Q10" s="8">
        <v>84</v>
      </c>
      <c r="R10" s="8">
        <v>90</v>
      </c>
      <c r="S10" s="25"/>
    </row>
    <row r="11" spans="1:19" ht="42" customHeight="1">
      <c r="A11" s="23">
        <v>37569</v>
      </c>
      <c r="B11" s="13">
        <v>0</v>
      </c>
      <c r="C11" s="12">
        <v>8</v>
      </c>
      <c r="D11" s="4" t="s">
        <v>478</v>
      </c>
      <c r="E11" s="10">
        <v>0.5</v>
      </c>
      <c r="F11" s="39">
        <v>3</v>
      </c>
      <c r="G11" s="41" t="s">
        <v>58</v>
      </c>
      <c r="H11" s="15">
        <v>24.1</v>
      </c>
      <c r="I11" s="4" t="s">
        <v>59</v>
      </c>
      <c r="J11" s="5" t="s">
        <v>66</v>
      </c>
      <c r="K11" s="6"/>
      <c r="L11" s="1">
        <v>1021</v>
      </c>
      <c r="M11" s="7" t="s">
        <v>479</v>
      </c>
      <c r="N11" s="8"/>
      <c r="O11" s="8">
        <v>1</v>
      </c>
      <c r="P11" s="9">
        <v>0</v>
      </c>
      <c r="Q11" s="8">
        <v>81</v>
      </c>
      <c r="R11" s="8">
        <v>86</v>
      </c>
      <c r="S11" s="25" t="s">
        <v>61</v>
      </c>
    </row>
    <row r="12" spans="1:19" ht="42" customHeight="1">
      <c r="A12" s="23">
        <v>37570</v>
      </c>
      <c r="B12" s="13">
        <v>4</v>
      </c>
      <c r="C12" s="12">
        <v>7</v>
      </c>
      <c r="D12" s="4" t="s">
        <v>83</v>
      </c>
      <c r="E12" s="10">
        <v>0.4</v>
      </c>
      <c r="F12" s="39">
        <v>4</v>
      </c>
      <c r="G12" s="41" t="s">
        <v>72</v>
      </c>
      <c r="H12" s="15">
        <v>33</v>
      </c>
      <c r="I12" s="4" t="s">
        <v>64</v>
      </c>
      <c r="J12" s="5" t="s">
        <v>66</v>
      </c>
      <c r="K12" s="6"/>
      <c r="L12" s="1">
        <v>1007</v>
      </c>
      <c r="M12" s="7" t="s">
        <v>480</v>
      </c>
      <c r="N12" s="8"/>
      <c r="O12" s="8">
        <v>2</v>
      </c>
      <c r="P12" s="9">
        <v>2</v>
      </c>
      <c r="Q12" s="8">
        <v>83</v>
      </c>
      <c r="R12" s="8">
        <v>77</v>
      </c>
      <c r="S12" s="25" t="s">
        <v>61</v>
      </c>
    </row>
    <row r="13" spans="1:19" ht="42" customHeight="1">
      <c r="A13" s="23">
        <v>37571</v>
      </c>
      <c r="B13" s="13">
        <v>6</v>
      </c>
      <c r="C13" s="12">
        <v>8</v>
      </c>
      <c r="D13" s="4" t="s">
        <v>252</v>
      </c>
      <c r="E13" s="10">
        <v>8.2</v>
      </c>
      <c r="F13" s="39">
        <v>3</v>
      </c>
      <c r="G13" s="41" t="s">
        <v>58</v>
      </c>
      <c r="H13" s="15">
        <v>30.6</v>
      </c>
      <c r="I13" s="4" t="s">
        <v>64</v>
      </c>
      <c r="J13" s="5" t="s">
        <v>59</v>
      </c>
      <c r="K13" s="6"/>
      <c r="L13" s="1">
        <v>1016</v>
      </c>
      <c r="M13" s="7" t="s">
        <v>481</v>
      </c>
      <c r="N13" s="8"/>
      <c r="O13" s="8"/>
      <c r="P13" s="9">
        <v>5</v>
      </c>
      <c r="Q13" s="8">
        <v>90</v>
      </c>
      <c r="R13" s="8">
        <v>99</v>
      </c>
      <c r="S13" s="25" t="s">
        <v>61</v>
      </c>
    </row>
    <row r="14" spans="1:19" ht="42" customHeight="1">
      <c r="A14" s="23">
        <v>37572</v>
      </c>
      <c r="B14" s="13">
        <v>4</v>
      </c>
      <c r="C14" s="12">
        <v>7</v>
      </c>
      <c r="D14" s="4"/>
      <c r="E14" s="10">
        <v>0</v>
      </c>
      <c r="F14" s="39">
        <v>2</v>
      </c>
      <c r="G14" s="41" t="s">
        <v>74</v>
      </c>
      <c r="H14" s="15">
        <v>11.3</v>
      </c>
      <c r="I14" s="4" t="s">
        <v>64</v>
      </c>
      <c r="J14" s="5" t="s">
        <v>66</v>
      </c>
      <c r="K14" s="6"/>
      <c r="L14" s="1">
        <v>1028</v>
      </c>
      <c r="M14" s="7" t="s">
        <v>482</v>
      </c>
      <c r="N14" s="8"/>
      <c r="O14" s="8">
        <v>0.5</v>
      </c>
      <c r="P14" s="9">
        <v>3</v>
      </c>
      <c r="Q14" s="8">
        <v>92</v>
      </c>
      <c r="R14" s="8">
        <v>94</v>
      </c>
      <c r="S14" s="25"/>
    </row>
    <row r="15" spans="1:19" ht="42" customHeight="1">
      <c r="A15" s="23">
        <v>37573</v>
      </c>
      <c r="B15" s="13">
        <v>0</v>
      </c>
      <c r="C15" s="12">
        <v>7</v>
      </c>
      <c r="D15" s="4"/>
      <c r="E15" s="10">
        <v>0</v>
      </c>
      <c r="F15" s="39">
        <v>2</v>
      </c>
      <c r="G15" s="41" t="s">
        <v>114</v>
      </c>
      <c r="H15" s="15">
        <v>12.9</v>
      </c>
      <c r="I15" s="4" t="s">
        <v>64</v>
      </c>
      <c r="J15" s="5" t="s">
        <v>118</v>
      </c>
      <c r="K15" s="6"/>
      <c r="L15" s="1">
        <v>1035</v>
      </c>
      <c r="M15" s="7" t="s">
        <v>483</v>
      </c>
      <c r="N15" s="8"/>
      <c r="O15" s="8">
        <v>6</v>
      </c>
      <c r="P15" s="9">
        <v>-1</v>
      </c>
      <c r="Q15" s="8">
        <v>81</v>
      </c>
      <c r="R15" s="8">
        <v>29</v>
      </c>
      <c r="S15" s="25"/>
    </row>
    <row r="16" spans="1:19" ht="42" customHeight="1">
      <c r="A16" s="23">
        <v>37574</v>
      </c>
      <c r="B16" s="13">
        <v>-3</v>
      </c>
      <c r="C16" s="12">
        <v>7</v>
      </c>
      <c r="D16" s="4"/>
      <c r="E16" s="10">
        <v>0</v>
      </c>
      <c r="F16" s="39">
        <v>2</v>
      </c>
      <c r="G16" s="41" t="s">
        <v>114</v>
      </c>
      <c r="H16" s="15">
        <v>17.7</v>
      </c>
      <c r="I16" s="4" t="s">
        <v>96</v>
      </c>
      <c r="J16" s="5" t="s">
        <v>97</v>
      </c>
      <c r="K16" s="6"/>
      <c r="L16" s="1">
        <v>1035</v>
      </c>
      <c r="M16" s="7" t="s">
        <v>484</v>
      </c>
      <c r="N16" s="8"/>
      <c r="O16" s="8">
        <v>8</v>
      </c>
      <c r="P16" s="9">
        <v>-5</v>
      </c>
      <c r="Q16" s="8">
        <v>79</v>
      </c>
      <c r="R16" s="8">
        <v>8</v>
      </c>
      <c r="S16" s="25"/>
    </row>
    <row r="17" spans="1:19" ht="42" customHeight="1">
      <c r="A17" s="23">
        <v>37575</v>
      </c>
      <c r="B17" s="13">
        <v>-4</v>
      </c>
      <c r="C17" s="12">
        <v>5</v>
      </c>
      <c r="D17" s="4"/>
      <c r="E17" s="10">
        <v>0</v>
      </c>
      <c r="F17" s="39">
        <v>2</v>
      </c>
      <c r="G17" s="41" t="s">
        <v>72</v>
      </c>
      <c r="H17" s="15">
        <v>20.9</v>
      </c>
      <c r="I17" s="4" t="s">
        <v>96</v>
      </c>
      <c r="J17" s="5" t="s">
        <v>97</v>
      </c>
      <c r="K17" s="6"/>
      <c r="L17" s="1">
        <v>1027</v>
      </c>
      <c r="M17" s="7" t="s">
        <v>485</v>
      </c>
      <c r="N17" s="8"/>
      <c r="O17" s="8">
        <v>7.5</v>
      </c>
      <c r="P17" s="9">
        <v>-5</v>
      </c>
      <c r="Q17" s="8">
        <v>83</v>
      </c>
      <c r="R17" s="8">
        <v>9</v>
      </c>
      <c r="S17" s="25"/>
    </row>
    <row r="18" spans="1:19" ht="42" customHeight="1">
      <c r="A18" s="23">
        <v>37576</v>
      </c>
      <c r="B18" s="13">
        <v>0</v>
      </c>
      <c r="C18" s="12">
        <v>3</v>
      </c>
      <c r="D18" s="4"/>
      <c r="E18" s="46">
        <v>0</v>
      </c>
      <c r="F18" s="39">
        <v>3</v>
      </c>
      <c r="G18" s="41" t="s">
        <v>72</v>
      </c>
      <c r="H18" s="15">
        <v>24.1</v>
      </c>
      <c r="I18" s="4" t="s">
        <v>59</v>
      </c>
      <c r="J18" s="5" t="s">
        <v>64</v>
      </c>
      <c r="K18" s="6"/>
      <c r="L18" s="1">
        <v>1022</v>
      </c>
      <c r="M18" s="7" t="s">
        <v>486</v>
      </c>
      <c r="N18" s="8"/>
      <c r="O18" s="8">
        <v>4.5</v>
      </c>
      <c r="P18" s="9">
        <v>-1</v>
      </c>
      <c r="Q18" s="8">
        <v>83</v>
      </c>
      <c r="R18" s="8">
        <v>43</v>
      </c>
      <c r="S18" s="25"/>
    </row>
    <row r="19" spans="1:19" ht="42" customHeight="1">
      <c r="A19" s="23">
        <v>37577</v>
      </c>
      <c r="B19" s="13">
        <v>1</v>
      </c>
      <c r="C19" s="12">
        <v>6</v>
      </c>
      <c r="D19" s="4"/>
      <c r="E19" s="10">
        <v>0</v>
      </c>
      <c r="F19" s="39">
        <v>3</v>
      </c>
      <c r="G19" s="41" t="s">
        <v>72</v>
      </c>
      <c r="H19" s="15">
        <v>25.7</v>
      </c>
      <c r="I19" s="4" t="s">
        <v>96</v>
      </c>
      <c r="J19" s="5" t="s">
        <v>97</v>
      </c>
      <c r="K19" s="6"/>
      <c r="L19" s="1">
        <v>1018</v>
      </c>
      <c r="M19" s="7" t="s">
        <v>487</v>
      </c>
      <c r="N19" s="8"/>
      <c r="O19" s="8">
        <v>8</v>
      </c>
      <c r="P19" s="9">
        <v>0</v>
      </c>
      <c r="Q19" s="8">
        <v>81</v>
      </c>
      <c r="R19" s="8">
        <v>6</v>
      </c>
      <c r="S19" s="25"/>
    </row>
    <row r="20" spans="1:19" ht="42" customHeight="1">
      <c r="A20" s="23">
        <v>37578</v>
      </c>
      <c r="B20" s="13">
        <v>0</v>
      </c>
      <c r="C20" s="12">
        <v>7</v>
      </c>
      <c r="D20" s="4" t="s">
        <v>489</v>
      </c>
      <c r="E20" s="10">
        <v>0.8</v>
      </c>
      <c r="F20" s="39">
        <v>3</v>
      </c>
      <c r="G20" s="41" t="s">
        <v>58</v>
      </c>
      <c r="H20" s="15">
        <v>27.4</v>
      </c>
      <c r="I20" s="4" t="s">
        <v>59</v>
      </c>
      <c r="J20" s="5" t="s">
        <v>59</v>
      </c>
      <c r="K20" s="6"/>
      <c r="L20" s="1">
        <v>1014</v>
      </c>
      <c r="M20" s="7" t="s">
        <v>488</v>
      </c>
      <c r="N20" s="8"/>
      <c r="O20" s="8"/>
      <c r="P20" s="9">
        <v>0</v>
      </c>
      <c r="Q20" s="8">
        <v>90</v>
      </c>
      <c r="R20" s="8">
        <v>98</v>
      </c>
      <c r="S20" s="25" t="s">
        <v>61</v>
      </c>
    </row>
    <row r="21" spans="1:19" ht="42" customHeight="1">
      <c r="A21" s="23">
        <v>37579</v>
      </c>
      <c r="B21" s="13">
        <v>1</v>
      </c>
      <c r="C21" s="12">
        <v>10</v>
      </c>
      <c r="D21" s="4"/>
      <c r="E21" s="10">
        <v>0</v>
      </c>
      <c r="F21" s="39">
        <v>2</v>
      </c>
      <c r="G21" s="41" t="s">
        <v>72</v>
      </c>
      <c r="H21" s="15">
        <v>14.3</v>
      </c>
      <c r="I21" s="4" t="s">
        <v>59</v>
      </c>
      <c r="J21" s="5" t="s">
        <v>64</v>
      </c>
      <c r="K21" s="6"/>
      <c r="L21" s="1">
        <v>1020</v>
      </c>
      <c r="M21" s="7" t="s">
        <v>490</v>
      </c>
      <c r="N21" s="8"/>
      <c r="O21" s="8">
        <v>5</v>
      </c>
      <c r="P21" s="9">
        <v>0</v>
      </c>
      <c r="Q21" s="8">
        <v>83</v>
      </c>
      <c r="R21" s="8">
        <v>40</v>
      </c>
      <c r="S21" s="25"/>
    </row>
    <row r="22" spans="1:19" ht="42" customHeight="1">
      <c r="A22" s="23">
        <v>37580</v>
      </c>
      <c r="B22" s="13">
        <v>1</v>
      </c>
      <c r="C22" s="12">
        <v>7</v>
      </c>
      <c r="D22" s="4"/>
      <c r="E22" s="10">
        <v>0</v>
      </c>
      <c r="F22" s="39">
        <v>3</v>
      </c>
      <c r="G22" s="41" t="s">
        <v>72</v>
      </c>
      <c r="H22" s="15">
        <v>24.1</v>
      </c>
      <c r="I22" s="4" t="s">
        <v>64</v>
      </c>
      <c r="J22" s="5" t="s">
        <v>59</v>
      </c>
      <c r="K22" s="6"/>
      <c r="L22" s="1">
        <v>1022</v>
      </c>
      <c r="M22" s="7" t="s">
        <v>491</v>
      </c>
      <c r="N22" s="8"/>
      <c r="O22" s="8"/>
      <c r="P22" s="9">
        <v>0</v>
      </c>
      <c r="Q22" s="8">
        <v>94</v>
      </c>
      <c r="R22" s="8">
        <v>99</v>
      </c>
      <c r="S22" s="25"/>
    </row>
    <row r="23" spans="1:19" ht="42" customHeight="1">
      <c r="A23" s="23">
        <v>37581</v>
      </c>
      <c r="B23" s="13">
        <v>4</v>
      </c>
      <c r="C23" s="12">
        <v>7</v>
      </c>
      <c r="D23" s="4"/>
      <c r="E23" s="10">
        <v>0</v>
      </c>
      <c r="F23" s="39">
        <v>4</v>
      </c>
      <c r="G23" s="41" t="s">
        <v>72</v>
      </c>
      <c r="H23" s="15">
        <v>35.4</v>
      </c>
      <c r="I23" s="4" t="s">
        <v>64</v>
      </c>
      <c r="J23" s="5" t="s">
        <v>66</v>
      </c>
      <c r="K23" s="6"/>
      <c r="L23" s="1">
        <v>1019</v>
      </c>
      <c r="M23" s="7" t="s">
        <v>492</v>
      </c>
      <c r="N23" s="8"/>
      <c r="O23" s="8">
        <v>1</v>
      </c>
      <c r="P23" s="9">
        <v>3</v>
      </c>
      <c r="Q23" s="8">
        <v>92</v>
      </c>
      <c r="R23" s="8">
        <v>90</v>
      </c>
      <c r="S23" s="25"/>
    </row>
    <row r="24" spans="1:19" ht="42" customHeight="1">
      <c r="A24" s="23">
        <v>37582</v>
      </c>
      <c r="B24" s="13">
        <v>-1</v>
      </c>
      <c r="C24" s="12">
        <v>7</v>
      </c>
      <c r="D24" s="4"/>
      <c r="E24" s="10">
        <v>0</v>
      </c>
      <c r="F24" s="39">
        <v>2</v>
      </c>
      <c r="G24" s="41" t="s">
        <v>79</v>
      </c>
      <c r="H24" s="15">
        <v>16.1</v>
      </c>
      <c r="I24" s="4" t="s">
        <v>64</v>
      </c>
      <c r="J24" s="5" t="s">
        <v>66</v>
      </c>
      <c r="K24" s="6"/>
      <c r="L24" s="1">
        <v>1026</v>
      </c>
      <c r="M24" s="7" t="s">
        <v>493</v>
      </c>
      <c r="N24" s="8"/>
      <c r="O24" s="8">
        <v>0.5</v>
      </c>
      <c r="P24" s="9">
        <v>-3</v>
      </c>
      <c r="Q24" s="8">
        <v>86</v>
      </c>
      <c r="R24" s="8">
        <v>88</v>
      </c>
      <c r="S24" s="25"/>
    </row>
    <row r="25" spans="1:19" ht="42" customHeight="1">
      <c r="A25" s="23">
        <v>37583</v>
      </c>
      <c r="B25" s="13">
        <v>-1</v>
      </c>
      <c r="C25" s="12">
        <v>6</v>
      </c>
      <c r="D25" s="4"/>
      <c r="E25" s="10">
        <v>0</v>
      </c>
      <c r="F25" s="39">
        <v>4</v>
      </c>
      <c r="G25" s="41" t="s">
        <v>58</v>
      </c>
      <c r="H25" s="15">
        <v>30.6</v>
      </c>
      <c r="I25" s="4" t="s">
        <v>64</v>
      </c>
      <c r="J25" s="5" t="s">
        <v>64</v>
      </c>
      <c r="K25" s="6"/>
      <c r="L25" s="1">
        <v>1022</v>
      </c>
      <c r="M25" s="7" t="s">
        <v>494</v>
      </c>
      <c r="N25" s="8"/>
      <c r="O25" s="8">
        <v>6</v>
      </c>
      <c r="P25" s="9">
        <v>-2</v>
      </c>
      <c r="Q25" s="8">
        <v>89</v>
      </c>
      <c r="R25" s="8">
        <v>39</v>
      </c>
      <c r="S25" s="25"/>
    </row>
    <row r="26" spans="1:19" ht="42" customHeight="1">
      <c r="A26" s="23">
        <v>37584</v>
      </c>
      <c r="B26" s="13">
        <v>3</v>
      </c>
      <c r="C26" s="12">
        <v>9</v>
      </c>
      <c r="D26" s="4"/>
      <c r="E26" s="10">
        <v>0</v>
      </c>
      <c r="F26" s="39">
        <v>2</v>
      </c>
      <c r="G26" s="41" t="s">
        <v>72</v>
      </c>
      <c r="H26" s="15">
        <v>17</v>
      </c>
      <c r="I26" s="4" t="s">
        <v>59</v>
      </c>
      <c r="J26" s="5" t="s">
        <v>66</v>
      </c>
      <c r="K26" s="6"/>
      <c r="L26" s="1">
        <v>1023</v>
      </c>
      <c r="M26" s="7" t="s">
        <v>495</v>
      </c>
      <c r="N26" s="8"/>
      <c r="O26" s="8">
        <v>1</v>
      </c>
      <c r="P26" s="9">
        <v>1</v>
      </c>
      <c r="Q26" s="8">
        <v>78</v>
      </c>
      <c r="R26" s="8">
        <v>77</v>
      </c>
      <c r="S26" s="25"/>
    </row>
    <row r="27" spans="1:19" ht="42" customHeight="1">
      <c r="A27" s="23">
        <v>37585</v>
      </c>
      <c r="B27" s="13">
        <v>5</v>
      </c>
      <c r="C27" s="12">
        <v>11</v>
      </c>
      <c r="D27" s="4"/>
      <c r="E27" s="10">
        <v>0</v>
      </c>
      <c r="F27" s="39">
        <v>4</v>
      </c>
      <c r="G27" s="41" t="s">
        <v>58</v>
      </c>
      <c r="H27" s="15">
        <v>37</v>
      </c>
      <c r="I27" s="4" t="s">
        <v>59</v>
      </c>
      <c r="J27" s="5" t="s">
        <v>66</v>
      </c>
      <c r="K27" s="6"/>
      <c r="L27" s="1">
        <v>1014</v>
      </c>
      <c r="M27" s="7" t="s">
        <v>496</v>
      </c>
      <c r="N27" s="8"/>
      <c r="O27" s="8">
        <v>1</v>
      </c>
      <c r="P27" s="9">
        <v>3</v>
      </c>
      <c r="Q27" s="8">
        <v>73</v>
      </c>
      <c r="R27" s="8">
        <v>72</v>
      </c>
      <c r="S27" s="25"/>
    </row>
    <row r="28" spans="1:19" ht="42" customHeight="1">
      <c r="A28" s="23">
        <v>37586</v>
      </c>
      <c r="B28" s="13">
        <v>0</v>
      </c>
      <c r="C28" s="12">
        <v>9</v>
      </c>
      <c r="D28" s="4" t="s">
        <v>217</v>
      </c>
      <c r="E28" s="10">
        <v>0.1</v>
      </c>
      <c r="F28" s="39">
        <v>4</v>
      </c>
      <c r="G28" s="41" t="s">
        <v>72</v>
      </c>
      <c r="H28" s="15">
        <v>32.2</v>
      </c>
      <c r="I28" s="4" t="s">
        <v>64</v>
      </c>
      <c r="J28" s="5" t="s">
        <v>66</v>
      </c>
      <c r="K28" s="6"/>
      <c r="L28" s="1">
        <v>1009</v>
      </c>
      <c r="M28" s="7" t="s">
        <v>497</v>
      </c>
      <c r="N28" s="8"/>
      <c r="O28" s="8">
        <v>1</v>
      </c>
      <c r="P28" s="9">
        <v>0</v>
      </c>
      <c r="Q28" s="8">
        <v>78</v>
      </c>
      <c r="R28" s="8">
        <v>90</v>
      </c>
      <c r="S28" s="25"/>
    </row>
    <row r="29" spans="1:19" ht="42" customHeight="1">
      <c r="A29" s="23">
        <v>37587</v>
      </c>
      <c r="B29" s="13">
        <v>5</v>
      </c>
      <c r="C29" s="12">
        <v>7</v>
      </c>
      <c r="D29" s="4" t="s">
        <v>217</v>
      </c>
      <c r="E29" s="10">
        <v>0.1</v>
      </c>
      <c r="F29" s="39">
        <v>2</v>
      </c>
      <c r="G29" s="41" t="s">
        <v>58</v>
      </c>
      <c r="H29" s="15">
        <v>18</v>
      </c>
      <c r="I29" s="4" t="s">
        <v>59</v>
      </c>
      <c r="J29" s="5" t="s">
        <v>59</v>
      </c>
      <c r="K29" s="6"/>
      <c r="L29" s="1">
        <v>1008</v>
      </c>
      <c r="M29" s="7" t="s">
        <v>498</v>
      </c>
      <c r="N29" s="8"/>
      <c r="O29" s="8"/>
      <c r="P29" s="9">
        <v>4</v>
      </c>
      <c r="Q29" s="8">
        <v>89</v>
      </c>
      <c r="R29" s="8">
        <v>99</v>
      </c>
      <c r="S29" s="25"/>
    </row>
    <row r="30" spans="1:19" ht="42" customHeight="1">
      <c r="A30" s="23">
        <v>37588</v>
      </c>
      <c r="B30" s="13">
        <v>3</v>
      </c>
      <c r="C30" s="12">
        <v>5</v>
      </c>
      <c r="D30" s="4" t="s">
        <v>158</v>
      </c>
      <c r="E30" s="10">
        <v>2.7</v>
      </c>
      <c r="F30" s="39">
        <v>3</v>
      </c>
      <c r="G30" s="41" t="s">
        <v>119</v>
      </c>
      <c r="H30" s="15">
        <v>22.5</v>
      </c>
      <c r="I30" s="4" t="s">
        <v>59</v>
      </c>
      <c r="J30" s="5" t="s">
        <v>59</v>
      </c>
      <c r="K30" s="6"/>
      <c r="L30" s="1">
        <v>1002</v>
      </c>
      <c r="M30" s="7" t="s">
        <v>499</v>
      </c>
      <c r="N30" s="8"/>
      <c r="O30" s="8"/>
      <c r="P30" s="9">
        <v>2</v>
      </c>
      <c r="Q30" s="8">
        <v>99</v>
      </c>
      <c r="R30" s="8">
        <v>100</v>
      </c>
      <c r="S30" s="25" t="s">
        <v>61</v>
      </c>
    </row>
    <row r="31" spans="1:19" ht="42" customHeight="1">
      <c r="A31" s="23">
        <v>37589</v>
      </c>
      <c r="B31" s="13">
        <v>-1</v>
      </c>
      <c r="C31" s="12">
        <v>2</v>
      </c>
      <c r="D31" s="4" t="s">
        <v>502</v>
      </c>
      <c r="E31" s="10">
        <v>22.3</v>
      </c>
      <c r="F31" s="39">
        <v>4</v>
      </c>
      <c r="G31" s="41" t="s">
        <v>111</v>
      </c>
      <c r="H31" s="15">
        <v>33.8</v>
      </c>
      <c r="I31" s="4" t="s">
        <v>59</v>
      </c>
      <c r="J31" s="5" t="s">
        <v>59</v>
      </c>
      <c r="K31" s="6"/>
      <c r="L31" s="1">
        <v>996</v>
      </c>
      <c r="M31" s="7" t="s">
        <v>500</v>
      </c>
      <c r="N31" s="8"/>
      <c r="O31" s="8"/>
      <c r="P31" s="9">
        <v>-1</v>
      </c>
      <c r="Q31" s="8">
        <v>98</v>
      </c>
      <c r="R31" s="8">
        <v>100</v>
      </c>
      <c r="S31" s="25" t="s">
        <v>72</v>
      </c>
    </row>
    <row r="32" spans="1:19" ht="42" customHeight="1">
      <c r="A32" s="23">
        <v>37590</v>
      </c>
      <c r="B32" s="13">
        <v>-3</v>
      </c>
      <c r="C32" s="12">
        <v>0</v>
      </c>
      <c r="D32" s="4" t="s">
        <v>501</v>
      </c>
      <c r="E32" s="10">
        <v>4.2</v>
      </c>
      <c r="F32" s="39">
        <v>3</v>
      </c>
      <c r="G32" s="41" t="s">
        <v>111</v>
      </c>
      <c r="H32" s="15">
        <v>21</v>
      </c>
      <c r="I32" s="4" t="s">
        <v>59</v>
      </c>
      <c r="J32" s="5" t="s">
        <v>59</v>
      </c>
      <c r="K32" s="6"/>
      <c r="L32" s="1">
        <v>1002</v>
      </c>
      <c r="M32" s="7" t="s">
        <v>503</v>
      </c>
      <c r="N32" s="8"/>
      <c r="O32" s="8"/>
      <c r="P32" s="9">
        <v>-3</v>
      </c>
      <c r="Q32" s="8">
        <v>97</v>
      </c>
      <c r="R32" s="8">
        <v>100</v>
      </c>
      <c r="S32" s="25" t="s">
        <v>72</v>
      </c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52" t="s">
        <v>22</v>
      </c>
      <c r="B100" s="52"/>
      <c r="C100" s="52"/>
      <c r="D100" s="16">
        <f>AVERAGE(B3:B33,C3:C33)</f>
        <v>4.233333333333333</v>
      </c>
      <c r="E100" s="52" t="s">
        <v>31</v>
      </c>
      <c r="F100" s="52"/>
      <c r="G100" s="52"/>
      <c r="H100" s="52"/>
      <c r="I100" s="17">
        <f>SUM(E3:E33)</f>
        <v>61.7</v>
      </c>
      <c r="J100" s="52" t="s">
        <v>38</v>
      </c>
      <c r="K100" s="52"/>
      <c r="L100" s="18">
        <f>SUM(O3:O33)</f>
        <v>58.5</v>
      </c>
    </row>
    <row r="101" spans="1:12" ht="30" customHeight="1">
      <c r="A101" s="52" t="s">
        <v>27</v>
      </c>
      <c r="B101" s="52"/>
      <c r="C101" s="52"/>
      <c r="D101" s="16">
        <f>AVERAGE(B3:B33)</f>
        <v>1.7333333333333334</v>
      </c>
      <c r="E101" s="52" t="s">
        <v>32</v>
      </c>
      <c r="F101" s="52"/>
      <c r="G101" s="52"/>
      <c r="H101" s="52"/>
      <c r="I101" s="17">
        <f>AVERAGE(E3:E33)</f>
        <v>2.0566666666666666</v>
      </c>
      <c r="J101" s="52" t="s">
        <v>39</v>
      </c>
      <c r="K101" s="52"/>
      <c r="L101" s="18">
        <f>COUNTIF(R3:R33,"&lt;31")</f>
        <v>4</v>
      </c>
    </row>
    <row r="102" spans="1:12" ht="30" customHeight="1">
      <c r="A102" s="52" t="s">
        <v>28</v>
      </c>
      <c r="B102" s="52"/>
      <c r="C102" s="52"/>
      <c r="D102" s="16">
        <f>AVERAGE(C3:C33)</f>
        <v>6.733333333333333</v>
      </c>
      <c r="E102" s="52" t="s">
        <v>33</v>
      </c>
      <c r="F102" s="52"/>
      <c r="G102" s="52"/>
      <c r="H102" s="52"/>
      <c r="I102" s="17">
        <f>MAX(E3:E33)</f>
        <v>22.3</v>
      </c>
      <c r="J102" s="52" t="s">
        <v>41</v>
      </c>
      <c r="K102" s="52"/>
      <c r="L102" s="18">
        <f>COUNTIF(C3:C33,"&gt;19")</f>
        <v>0</v>
      </c>
    </row>
    <row r="103" spans="1:12" ht="30" customHeight="1">
      <c r="A103" s="52" t="s">
        <v>23</v>
      </c>
      <c r="B103" s="52"/>
      <c r="C103" s="52"/>
      <c r="D103" s="18">
        <f>MAX(B3:B33,C3:C33)</f>
        <v>11</v>
      </c>
      <c r="E103" s="52" t="s">
        <v>34</v>
      </c>
      <c r="F103" s="52"/>
      <c r="G103" s="52"/>
      <c r="H103" s="52"/>
      <c r="I103" s="18">
        <f>COUNTA(S3:S33)</f>
        <v>14</v>
      </c>
      <c r="J103" s="52" t="s">
        <v>37</v>
      </c>
      <c r="K103" s="52"/>
      <c r="L103" s="18">
        <f>COUNTA(N3:N33)</f>
        <v>0</v>
      </c>
    </row>
    <row r="104" spans="1:12" ht="30" customHeight="1">
      <c r="A104" s="52" t="s">
        <v>24</v>
      </c>
      <c r="B104" s="52"/>
      <c r="C104" s="52"/>
      <c r="D104" s="18">
        <f>MIN(B3:B33,C3:C33)</f>
        <v>-4</v>
      </c>
      <c r="E104" s="52" t="s">
        <v>35</v>
      </c>
      <c r="F104" s="52"/>
      <c r="G104" s="52"/>
      <c r="H104" s="52"/>
      <c r="I104" s="18">
        <f>COUNTIF(S3:S33,"R")</f>
        <v>12</v>
      </c>
      <c r="J104" s="52" t="s">
        <v>47</v>
      </c>
      <c r="K104" s="52"/>
      <c r="L104" s="43">
        <f>AVERAGE(F3:F33)</f>
        <v>3.2333333333333334</v>
      </c>
    </row>
    <row r="105" spans="1:12" ht="30" customHeight="1">
      <c r="A105" s="52" t="s">
        <v>26</v>
      </c>
      <c r="B105" s="52"/>
      <c r="C105" s="52"/>
      <c r="D105" s="18">
        <f>MAX(B3:B33)</f>
        <v>6</v>
      </c>
      <c r="E105" s="52" t="s">
        <v>36</v>
      </c>
      <c r="F105" s="52"/>
      <c r="G105" s="52"/>
      <c r="H105" s="52"/>
      <c r="I105" s="18">
        <f>COUNTIF(S3:S33,"S")</f>
        <v>2</v>
      </c>
      <c r="J105" s="52" t="s">
        <v>48</v>
      </c>
      <c r="K105" s="52"/>
      <c r="L105" s="43">
        <f>AVERAGE(H3:H33)</f>
        <v>27.956666666666667</v>
      </c>
    </row>
    <row r="106" spans="1:12" ht="30" customHeight="1">
      <c r="A106" s="52" t="s">
        <v>25</v>
      </c>
      <c r="B106" s="52"/>
      <c r="C106" s="52"/>
      <c r="D106" s="18">
        <f>MIN(C3:C33)</f>
        <v>0</v>
      </c>
      <c r="E106" s="52" t="s">
        <v>52</v>
      </c>
      <c r="F106" s="52"/>
      <c r="G106" s="52"/>
      <c r="H106" s="52"/>
      <c r="I106" s="18">
        <f>COUNTIF(F3:F33,"&gt;5")</f>
        <v>0</v>
      </c>
      <c r="J106" s="52" t="s">
        <v>49</v>
      </c>
      <c r="K106" s="52"/>
      <c r="L106" s="19">
        <v>2</v>
      </c>
    </row>
    <row r="107" spans="1:12" ht="30" customHeight="1">
      <c r="A107" s="52" t="s">
        <v>29</v>
      </c>
      <c r="B107" s="52"/>
      <c r="C107" s="52"/>
      <c r="D107" s="18">
        <f>COUNTIF(B3:B33,"&lt;1")</f>
        <v>11</v>
      </c>
      <c r="E107" s="52" t="s">
        <v>43</v>
      </c>
      <c r="F107" s="52"/>
      <c r="G107" s="52"/>
      <c r="H107" s="52"/>
      <c r="I107" s="17">
        <f>MAX(H3:H33)</f>
        <v>46.7</v>
      </c>
      <c r="J107" s="52" t="s">
        <v>50</v>
      </c>
      <c r="K107" s="52"/>
      <c r="L107" s="19">
        <v>38</v>
      </c>
    </row>
    <row r="108" spans="1:12" ht="30" customHeight="1">
      <c r="A108" s="52" t="s">
        <v>30</v>
      </c>
      <c r="B108" s="52"/>
      <c r="C108" s="52"/>
      <c r="D108" s="18">
        <f>COUNTIF(C3:C33,"&lt;1")</f>
        <v>1</v>
      </c>
      <c r="E108" s="52" t="s">
        <v>44</v>
      </c>
      <c r="F108" s="52"/>
      <c r="G108" s="52"/>
      <c r="H108" s="52"/>
      <c r="I108" s="18">
        <f>MAX(L3:L33)</f>
        <v>1035</v>
      </c>
      <c r="J108" s="52" t="s">
        <v>51</v>
      </c>
      <c r="K108" s="52"/>
      <c r="L108" s="19">
        <v>23.7</v>
      </c>
    </row>
    <row r="109" spans="1:12" ht="30" customHeight="1">
      <c r="A109" s="52" t="s">
        <v>40</v>
      </c>
      <c r="B109" s="52"/>
      <c r="C109" s="52"/>
      <c r="D109" s="18">
        <f>MIN(P3:P33)</f>
        <v>-5</v>
      </c>
      <c r="E109" s="52" t="s">
        <v>45</v>
      </c>
      <c r="F109" s="52"/>
      <c r="G109" s="52"/>
      <c r="H109" s="52"/>
      <c r="I109" s="18">
        <f>MIN(L3:L33)</f>
        <v>992</v>
      </c>
      <c r="J109" s="52"/>
      <c r="K109" s="52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5" t="s">
        <v>16</v>
      </c>
      <c r="C1" s="56"/>
      <c r="D1" s="55" t="s">
        <v>17</v>
      </c>
      <c r="E1" s="56"/>
      <c r="F1" s="55" t="s">
        <v>15</v>
      </c>
      <c r="G1" s="69"/>
      <c r="H1" s="70"/>
      <c r="I1" s="55" t="s">
        <v>1</v>
      </c>
      <c r="J1" s="56"/>
      <c r="K1" s="65" t="s">
        <v>8</v>
      </c>
      <c r="L1" s="63" t="s">
        <v>10</v>
      </c>
      <c r="M1" s="67" t="s">
        <v>2</v>
      </c>
      <c r="N1" s="53" t="s">
        <v>19</v>
      </c>
      <c r="O1" s="53" t="s">
        <v>20</v>
      </c>
      <c r="P1" s="61" t="s">
        <v>21</v>
      </c>
      <c r="Q1" s="53" t="s">
        <v>14</v>
      </c>
      <c r="R1" s="53" t="s">
        <v>42</v>
      </c>
      <c r="S1" s="58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6"/>
      <c r="L2" s="64"/>
      <c r="M2" s="68"/>
      <c r="N2" s="54"/>
      <c r="O2" s="54"/>
      <c r="P2" s="62"/>
      <c r="Q2" s="60"/>
      <c r="R2" s="57"/>
      <c r="S2" s="59"/>
    </row>
    <row r="3" spans="1:19" ht="42" customHeight="1">
      <c r="A3" s="23">
        <v>37591</v>
      </c>
      <c r="B3" s="13">
        <v>-8</v>
      </c>
      <c r="C3" s="12">
        <v>-1</v>
      </c>
      <c r="D3" s="4"/>
      <c r="E3" s="10">
        <v>0</v>
      </c>
      <c r="F3" s="39">
        <v>2</v>
      </c>
      <c r="G3" s="41" t="s">
        <v>58</v>
      </c>
      <c r="H3" s="15">
        <v>16.1</v>
      </c>
      <c r="I3" s="4" t="s">
        <v>64</v>
      </c>
      <c r="J3" s="5" t="s">
        <v>97</v>
      </c>
      <c r="K3" s="6"/>
      <c r="L3" s="1">
        <v>1016</v>
      </c>
      <c r="M3" s="7" t="s">
        <v>504</v>
      </c>
      <c r="N3" s="8"/>
      <c r="O3" s="8">
        <v>7.5</v>
      </c>
      <c r="P3" s="9">
        <v>-10</v>
      </c>
      <c r="Q3" s="8">
        <v>81</v>
      </c>
      <c r="R3" s="20">
        <v>9</v>
      </c>
      <c r="S3" s="24"/>
    </row>
    <row r="4" spans="1:19" ht="42" customHeight="1">
      <c r="A4" s="23">
        <v>37592</v>
      </c>
      <c r="B4" s="13">
        <v>-7</v>
      </c>
      <c r="C4" s="12">
        <v>-2</v>
      </c>
      <c r="D4" s="4"/>
      <c r="E4" s="10">
        <v>0</v>
      </c>
      <c r="F4" s="39">
        <v>3</v>
      </c>
      <c r="G4" s="41" t="s">
        <v>58</v>
      </c>
      <c r="H4" s="15">
        <v>20.9</v>
      </c>
      <c r="I4" s="4" t="s">
        <v>64</v>
      </c>
      <c r="J4" s="5" t="s">
        <v>64</v>
      </c>
      <c r="K4" s="6"/>
      <c r="L4" s="1">
        <v>1011</v>
      </c>
      <c r="M4" s="7" t="s">
        <v>505</v>
      </c>
      <c r="N4" s="8"/>
      <c r="O4" s="8">
        <v>4</v>
      </c>
      <c r="P4" s="9">
        <v>-9</v>
      </c>
      <c r="Q4" s="8">
        <v>83</v>
      </c>
      <c r="R4" s="8">
        <v>56</v>
      </c>
      <c r="S4" s="25"/>
    </row>
    <row r="5" spans="1:19" ht="42" customHeight="1">
      <c r="A5" s="23">
        <v>37593</v>
      </c>
      <c r="B5" s="13">
        <v>-3</v>
      </c>
      <c r="C5" s="12">
        <v>-1</v>
      </c>
      <c r="D5" s="4" t="s">
        <v>506</v>
      </c>
      <c r="E5" s="10">
        <v>1.5</v>
      </c>
      <c r="F5" s="39">
        <v>3</v>
      </c>
      <c r="G5" s="41" t="s">
        <v>79</v>
      </c>
      <c r="H5" s="15">
        <v>20.9</v>
      </c>
      <c r="I5" s="4" t="s">
        <v>59</v>
      </c>
      <c r="J5" s="5" t="s">
        <v>64</v>
      </c>
      <c r="K5" s="6"/>
      <c r="L5" s="1">
        <v>1017</v>
      </c>
      <c r="M5" s="7" t="s">
        <v>507</v>
      </c>
      <c r="N5" s="8"/>
      <c r="O5" s="8">
        <v>3</v>
      </c>
      <c r="P5" s="9">
        <v>-4</v>
      </c>
      <c r="Q5" s="8">
        <v>90</v>
      </c>
      <c r="R5" s="8">
        <v>61</v>
      </c>
      <c r="S5" s="25" t="s">
        <v>72</v>
      </c>
    </row>
    <row r="6" spans="1:19" ht="42" customHeight="1">
      <c r="A6" s="23">
        <v>37594</v>
      </c>
      <c r="B6" s="13">
        <v>-2</v>
      </c>
      <c r="C6" s="12">
        <v>1</v>
      </c>
      <c r="D6" s="4" t="s">
        <v>508</v>
      </c>
      <c r="E6" s="10">
        <v>1.1</v>
      </c>
      <c r="F6" s="39">
        <v>4</v>
      </c>
      <c r="G6" s="41" t="s">
        <v>58</v>
      </c>
      <c r="H6" s="15">
        <v>41</v>
      </c>
      <c r="I6" s="4" t="s">
        <v>59</v>
      </c>
      <c r="J6" s="5" t="s">
        <v>66</v>
      </c>
      <c r="K6" s="6"/>
      <c r="L6" s="1">
        <v>997</v>
      </c>
      <c r="M6" s="7" t="s">
        <v>509</v>
      </c>
      <c r="N6" s="8"/>
      <c r="O6" s="8">
        <v>1</v>
      </c>
      <c r="P6" s="9">
        <v>-3</v>
      </c>
      <c r="Q6" s="8">
        <v>92</v>
      </c>
      <c r="R6" s="8">
        <v>90</v>
      </c>
      <c r="S6" s="25" t="s">
        <v>72</v>
      </c>
    </row>
    <row r="7" spans="1:19" ht="42" customHeight="1">
      <c r="A7" s="23">
        <v>37595</v>
      </c>
      <c r="B7" s="13">
        <v>-6</v>
      </c>
      <c r="C7" s="12">
        <v>-1</v>
      </c>
      <c r="D7" s="4" t="s">
        <v>510</v>
      </c>
      <c r="E7" s="10">
        <v>2.3</v>
      </c>
      <c r="F7" s="39">
        <v>3</v>
      </c>
      <c r="G7" s="41" t="s">
        <v>58</v>
      </c>
      <c r="H7" s="15">
        <v>20.9</v>
      </c>
      <c r="I7" s="4" t="s">
        <v>59</v>
      </c>
      <c r="J7" s="5" t="s">
        <v>66</v>
      </c>
      <c r="K7" s="6"/>
      <c r="L7" s="1">
        <v>1006</v>
      </c>
      <c r="M7" s="7" t="s">
        <v>511</v>
      </c>
      <c r="N7" s="8"/>
      <c r="O7" s="8">
        <v>0.5</v>
      </c>
      <c r="P7" s="9">
        <v>-8</v>
      </c>
      <c r="Q7" s="8">
        <v>82</v>
      </c>
      <c r="R7" s="8">
        <v>92</v>
      </c>
      <c r="S7" s="25" t="s">
        <v>72</v>
      </c>
    </row>
    <row r="8" spans="1:19" ht="42" customHeight="1">
      <c r="A8" s="23">
        <v>37596</v>
      </c>
      <c r="B8" s="13">
        <v>-8</v>
      </c>
      <c r="C8" s="12">
        <v>-1</v>
      </c>
      <c r="D8" s="4" t="s">
        <v>512</v>
      </c>
      <c r="E8" s="10">
        <v>5</v>
      </c>
      <c r="F8" s="39">
        <v>4</v>
      </c>
      <c r="G8" s="41" t="s">
        <v>79</v>
      </c>
      <c r="H8" s="15">
        <v>33.8</v>
      </c>
      <c r="I8" s="4" t="s">
        <v>59</v>
      </c>
      <c r="J8" s="5" t="s">
        <v>66</v>
      </c>
      <c r="K8" s="6"/>
      <c r="L8" s="1">
        <v>1017</v>
      </c>
      <c r="M8" s="7" t="s">
        <v>513</v>
      </c>
      <c r="N8" s="8"/>
      <c r="O8" s="8">
        <v>0.5</v>
      </c>
      <c r="P8" s="9">
        <v>-9</v>
      </c>
      <c r="Q8" s="8">
        <v>92</v>
      </c>
      <c r="R8" s="8">
        <v>94</v>
      </c>
      <c r="S8" s="25" t="s">
        <v>72</v>
      </c>
    </row>
    <row r="9" spans="1:19" ht="42" customHeight="1">
      <c r="A9" s="23">
        <v>37597</v>
      </c>
      <c r="B9" s="13">
        <v>-14</v>
      </c>
      <c r="C9" s="12">
        <v>-5</v>
      </c>
      <c r="D9" s="4"/>
      <c r="E9" s="10">
        <v>0</v>
      </c>
      <c r="F9" s="39">
        <v>2</v>
      </c>
      <c r="G9" s="41" t="s">
        <v>114</v>
      </c>
      <c r="H9" s="15">
        <v>17.7</v>
      </c>
      <c r="I9" s="4" t="s">
        <v>305</v>
      </c>
      <c r="J9" s="5" t="s">
        <v>118</v>
      </c>
      <c r="K9" s="6"/>
      <c r="L9" s="1">
        <v>1011</v>
      </c>
      <c r="M9" s="7" t="s">
        <v>514</v>
      </c>
      <c r="N9" s="8"/>
      <c r="O9" s="8">
        <v>7</v>
      </c>
      <c r="P9" s="9">
        <v>-16</v>
      </c>
      <c r="Q9" s="8">
        <v>86</v>
      </c>
      <c r="R9" s="8">
        <v>14</v>
      </c>
      <c r="S9" s="25"/>
    </row>
    <row r="10" spans="1:19" ht="42" customHeight="1">
      <c r="A10" s="23">
        <v>37598</v>
      </c>
      <c r="B10" s="13">
        <v>-17</v>
      </c>
      <c r="C10" s="12">
        <v>-6</v>
      </c>
      <c r="D10" s="4"/>
      <c r="E10" s="10">
        <v>0</v>
      </c>
      <c r="F10" s="39">
        <v>3</v>
      </c>
      <c r="G10" s="41" t="s">
        <v>58</v>
      </c>
      <c r="H10" s="15">
        <v>20.9</v>
      </c>
      <c r="I10" s="4" t="s">
        <v>96</v>
      </c>
      <c r="J10" s="5" t="s">
        <v>118</v>
      </c>
      <c r="K10" s="6"/>
      <c r="L10" s="1">
        <v>1027</v>
      </c>
      <c r="M10" s="7" t="s">
        <v>515</v>
      </c>
      <c r="N10" s="8"/>
      <c r="O10" s="8">
        <v>6</v>
      </c>
      <c r="P10" s="9">
        <v>-18</v>
      </c>
      <c r="Q10" s="8">
        <v>87</v>
      </c>
      <c r="R10" s="8">
        <v>24</v>
      </c>
      <c r="S10" s="25"/>
    </row>
    <row r="11" spans="1:19" ht="42" customHeight="1">
      <c r="A11" s="23">
        <v>37599</v>
      </c>
      <c r="B11" s="13">
        <v>-13</v>
      </c>
      <c r="C11" s="12">
        <v>1</v>
      </c>
      <c r="D11" s="4" t="s">
        <v>516</v>
      </c>
      <c r="E11" s="10">
        <v>6</v>
      </c>
      <c r="F11" s="39">
        <v>4</v>
      </c>
      <c r="G11" s="41" t="s">
        <v>79</v>
      </c>
      <c r="H11" s="15">
        <v>35.4</v>
      </c>
      <c r="I11" s="4" t="s">
        <v>96</v>
      </c>
      <c r="J11" s="5" t="s">
        <v>64</v>
      </c>
      <c r="K11" s="6"/>
      <c r="L11" s="1">
        <v>1021</v>
      </c>
      <c r="M11" s="7" t="s">
        <v>518</v>
      </c>
      <c r="N11" s="8"/>
      <c r="O11" s="8">
        <v>3</v>
      </c>
      <c r="P11" s="9">
        <v>-14</v>
      </c>
      <c r="Q11" s="8">
        <v>81</v>
      </c>
      <c r="R11" s="8">
        <v>67</v>
      </c>
      <c r="S11" s="25" t="s">
        <v>72</v>
      </c>
    </row>
    <row r="12" spans="1:19" ht="42" customHeight="1">
      <c r="A12" s="23">
        <v>37600</v>
      </c>
      <c r="B12" s="13">
        <v>-2</v>
      </c>
      <c r="C12" s="12">
        <v>0</v>
      </c>
      <c r="D12" s="4" t="s">
        <v>517</v>
      </c>
      <c r="E12" s="10">
        <v>3</v>
      </c>
      <c r="F12" s="39">
        <v>3</v>
      </c>
      <c r="G12" s="41" t="s">
        <v>74</v>
      </c>
      <c r="H12" s="15">
        <v>28</v>
      </c>
      <c r="I12" s="4" t="s">
        <v>59</v>
      </c>
      <c r="J12" s="5" t="s">
        <v>59</v>
      </c>
      <c r="K12" s="6"/>
      <c r="L12" s="1">
        <v>1003</v>
      </c>
      <c r="M12" s="7" t="s">
        <v>519</v>
      </c>
      <c r="N12" s="8"/>
      <c r="O12" s="8"/>
      <c r="P12" s="9">
        <v>-3</v>
      </c>
      <c r="Q12" s="8">
        <v>93</v>
      </c>
      <c r="R12" s="8">
        <v>99</v>
      </c>
      <c r="S12" s="25" t="s">
        <v>72</v>
      </c>
    </row>
    <row r="13" spans="1:19" ht="42" customHeight="1">
      <c r="A13" s="23">
        <v>37601</v>
      </c>
      <c r="B13" s="13">
        <v>-6</v>
      </c>
      <c r="C13" s="12">
        <v>-4</v>
      </c>
      <c r="D13" s="4" t="s">
        <v>520</v>
      </c>
      <c r="E13" s="10">
        <v>8.8</v>
      </c>
      <c r="F13" s="39">
        <v>4</v>
      </c>
      <c r="G13" s="41" t="s">
        <v>89</v>
      </c>
      <c r="H13" s="15">
        <v>32</v>
      </c>
      <c r="I13" s="4" t="s">
        <v>59</v>
      </c>
      <c r="J13" s="5" t="s">
        <v>59</v>
      </c>
      <c r="K13" s="6"/>
      <c r="L13" s="1">
        <v>1022</v>
      </c>
      <c r="M13" s="7" t="s">
        <v>521</v>
      </c>
      <c r="N13" s="8"/>
      <c r="O13" s="8"/>
      <c r="P13" s="9">
        <v>-8</v>
      </c>
      <c r="Q13" s="8">
        <v>96</v>
      </c>
      <c r="R13" s="8">
        <v>100</v>
      </c>
      <c r="S13" s="25" t="s">
        <v>72</v>
      </c>
    </row>
    <row r="14" spans="1:19" ht="42" customHeight="1">
      <c r="A14" s="23">
        <v>37602</v>
      </c>
      <c r="B14" s="13">
        <v>-11</v>
      </c>
      <c r="C14" s="12">
        <v>-4</v>
      </c>
      <c r="D14" s="4" t="s">
        <v>508</v>
      </c>
      <c r="E14" s="10">
        <v>1.3</v>
      </c>
      <c r="F14" s="39">
        <v>2</v>
      </c>
      <c r="G14" s="41" t="s">
        <v>58</v>
      </c>
      <c r="H14" s="15">
        <v>14.5</v>
      </c>
      <c r="I14" s="4" t="s">
        <v>59</v>
      </c>
      <c r="J14" s="5" t="s">
        <v>66</v>
      </c>
      <c r="K14" s="6"/>
      <c r="L14" s="1">
        <v>1024</v>
      </c>
      <c r="M14" s="7" t="s">
        <v>522</v>
      </c>
      <c r="N14" s="8"/>
      <c r="O14" s="8">
        <v>0.5</v>
      </c>
      <c r="P14" s="9">
        <v>-13</v>
      </c>
      <c r="Q14" s="8">
        <v>92</v>
      </c>
      <c r="R14" s="8">
        <v>93</v>
      </c>
      <c r="S14" s="25" t="s">
        <v>72</v>
      </c>
    </row>
    <row r="15" spans="1:19" ht="42" customHeight="1">
      <c r="A15" s="23">
        <v>37603</v>
      </c>
      <c r="B15" s="13">
        <v>-5</v>
      </c>
      <c r="C15" s="12">
        <v>-3</v>
      </c>
      <c r="D15" s="4"/>
      <c r="E15" s="10">
        <v>0</v>
      </c>
      <c r="F15" s="39">
        <v>4</v>
      </c>
      <c r="G15" s="41" t="s">
        <v>114</v>
      </c>
      <c r="H15" s="15">
        <v>34.8</v>
      </c>
      <c r="I15" s="4" t="s">
        <v>59</v>
      </c>
      <c r="J15" s="5" t="s">
        <v>64</v>
      </c>
      <c r="K15" s="6"/>
      <c r="L15" s="1">
        <v>1016</v>
      </c>
      <c r="M15" s="7" t="s">
        <v>523</v>
      </c>
      <c r="N15" s="8"/>
      <c r="O15" s="8">
        <v>4</v>
      </c>
      <c r="P15" s="9">
        <v>-7</v>
      </c>
      <c r="Q15" s="8">
        <v>89</v>
      </c>
      <c r="R15" s="8">
        <v>47</v>
      </c>
      <c r="S15" s="25"/>
    </row>
    <row r="16" spans="1:19" ht="42" customHeight="1">
      <c r="A16" s="23">
        <v>37604</v>
      </c>
      <c r="B16" s="13">
        <v>-5</v>
      </c>
      <c r="C16" s="12">
        <v>-2</v>
      </c>
      <c r="D16" s="4"/>
      <c r="E16" s="10">
        <v>0</v>
      </c>
      <c r="F16" s="39">
        <v>4</v>
      </c>
      <c r="G16" s="41" t="s">
        <v>72</v>
      </c>
      <c r="H16" s="15">
        <v>37</v>
      </c>
      <c r="I16" s="4" t="s">
        <v>59</v>
      </c>
      <c r="J16" s="5" t="s">
        <v>64</v>
      </c>
      <c r="K16" s="6"/>
      <c r="L16" s="1">
        <v>1011</v>
      </c>
      <c r="M16" s="7" t="s">
        <v>524</v>
      </c>
      <c r="N16" s="8"/>
      <c r="O16" s="8">
        <v>3</v>
      </c>
      <c r="P16" s="9">
        <v>-6</v>
      </c>
      <c r="Q16" s="8">
        <v>81</v>
      </c>
      <c r="R16" s="8">
        <v>56</v>
      </c>
      <c r="S16" s="25"/>
    </row>
    <row r="17" spans="1:19" ht="42" customHeight="1">
      <c r="A17" s="23">
        <v>37605</v>
      </c>
      <c r="B17" s="13">
        <v>0</v>
      </c>
      <c r="C17" s="12">
        <v>4</v>
      </c>
      <c r="D17" s="4" t="s">
        <v>525</v>
      </c>
      <c r="E17" s="10">
        <v>3.1</v>
      </c>
      <c r="F17" s="39">
        <v>4</v>
      </c>
      <c r="G17" s="41" t="s">
        <v>58</v>
      </c>
      <c r="H17" s="15">
        <v>36</v>
      </c>
      <c r="I17" s="4" t="s">
        <v>59</v>
      </c>
      <c r="J17" s="5" t="s">
        <v>66</v>
      </c>
      <c r="K17" s="6"/>
      <c r="L17" s="1">
        <v>1005</v>
      </c>
      <c r="M17" s="7" t="s">
        <v>526</v>
      </c>
      <c r="N17" s="8"/>
      <c r="O17" s="8">
        <v>0.5</v>
      </c>
      <c r="P17" s="9">
        <v>-1</v>
      </c>
      <c r="Q17" s="8">
        <v>90</v>
      </c>
      <c r="R17" s="8">
        <v>92</v>
      </c>
      <c r="S17" s="25" t="s">
        <v>61</v>
      </c>
    </row>
    <row r="18" spans="1:19" ht="42" customHeight="1">
      <c r="A18" s="23">
        <v>37606</v>
      </c>
      <c r="B18" s="13">
        <v>2</v>
      </c>
      <c r="C18" s="12">
        <v>5</v>
      </c>
      <c r="D18" s="4" t="s">
        <v>525</v>
      </c>
      <c r="E18" s="46">
        <v>3.7</v>
      </c>
      <c r="F18" s="39">
        <v>3</v>
      </c>
      <c r="G18" s="41" t="s">
        <v>58</v>
      </c>
      <c r="H18" s="15">
        <v>27.4</v>
      </c>
      <c r="I18" s="4" t="s">
        <v>59</v>
      </c>
      <c r="J18" s="5" t="s">
        <v>66</v>
      </c>
      <c r="K18" s="6"/>
      <c r="L18" s="1">
        <v>1010</v>
      </c>
      <c r="M18" s="7" t="s">
        <v>527</v>
      </c>
      <c r="N18" s="8"/>
      <c r="O18" s="8">
        <v>2</v>
      </c>
      <c r="P18" s="9">
        <v>1</v>
      </c>
      <c r="Q18" s="8">
        <v>91</v>
      </c>
      <c r="R18" s="8">
        <v>79</v>
      </c>
      <c r="S18" s="25" t="s">
        <v>61</v>
      </c>
    </row>
    <row r="19" spans="1:19" ht="42" customHeight="1">
      <c r="A19" s="23">
        <v>37607</v>
      </c>
      <c r="B19" s="13">
        <v>2</v>
      </c>
      <c r="C19" s="12">
        <v>3</v>
      </c>
      <c r="D19" s="4" t="s">
        <v>528</v>
      </c>
      <c r="E19" s="10">
        <v>0.5</v>
      </c>
      <c r="F19" s="39">
        <v>2</v>
      </c>
      <c r="G19" s="41" t="s">
        <v>58</v>
      </c>
      <c r="H19" s="15">
        <v>19.3</v>
      </c>
      <c r="I19" s="4" t="s">
        <v>59</v>
      </c>
      <c r="J19" s="5" t="s">
        <v>59</v>
      </c>
      <c r="K19" s="6"/>
      <c r="L19" s="1">
        <v>1009</v>
      </c>
      <c r="M19" s="7" t="s">
        <v>529</v>
      </c>
      <c r="N19" s="8"/>
      <c r="O19" s="8"/>
      <c r="P19" s="9">
        <v>1</v>
      </c>
      <c r="Q19" s="8">
        <v>90</v>
      </c>
      <c r="R19" s="8">
        <v>96</v>
      </c>
      <c r="S19" s="25" t="s">
        <v>61</v>
      </c>
    </row>
    <row r="20" spans="1:19" ht="42" customHeight="1">
      <c r="A20" s="23">
        <v>37608</v>
      </c>
      <c r="B20" s="13">
        <v>1</v>
      </c>
      <c r="C20" s="12">
        <v>3</v>
      </c>
      <c r="D20" s="4" t="s">
        <v>158</v>
      </c>
      <c r="E20" s="10">
        <v>2.6</v>
      </c>
      <c r="F20" s="39">
        <v>2</v>
      </c>
      <c r="G20" s="41" t="s">
        <v>58</v>
      </c>
      <c r="H20" s="15">
        <v>16.1</v>
      </c>
      <c r="I20" s="4" t="s">
        <v>59</v>
      </c>
      <c r="J20" s="5" t="s">
        <v>59</v>
      </c>
      <c r="K20" s="6"/>
      <c r="L20" s="1">
        <v>1012</v>
      </c>
      <c r="M20" s="7" t="s">
        <v>530</v>
      </c>
      <c r="N20" s="8"/>
      <c r="O20" s="8"/>
      <c r="P20" s="9">
        <v>1</v>
      </c>
      <c r="Q20" s="8">
        <v>96</v>
      </c>
      <c r="R20" s="8">
        <v>100</v>
      </c>
      <c r="S20" s="25" t="s">
        <v>61</v>
      </c>
    </row>
    <row r="21" spans="1:19" ht="42" customHeight="1">
      <c r="A21" s="23">
        <v>37609</v>
      </c>
      <c r="B21" s="13">
        <v>1</v>
      </c>
      <c r="C21" s="12">
        <v>2</v>
      </c>
      <c r="D21" s="4" t="s">
        <v>531</v>
      </c>
      <c r="E21" s="10">
        <v>0.4</v>
      </c>
      <c r="F21" s="39">
        <v>1</v>
      </c>
      <c r="G21" s="41" t="s">
        <v>58</v>
      </c>
      <c r="H21" s="15">
        <v>11.3</v>
      </c>
      <c r="I21" s="4" t="s">
        <v>59</v>
      </c>
      <c r="J21" s="5" t="s">
        <v>159</v>
      </c>
      <c r="K21" s="6"/>
      <c r="L21" s="1">
        <v>1027</v>
      </c>
      <c r="M21" s="7" t="s">
        <v>532</v>
      </c>
      <c r="N21" s="8"/>
      <c r="O21" s="8"/>
      <c r="P21" s="9">
        <v>1</v>
      </c>
      <c r="Q21" s="8">
        <v>99</v>
      </c>
      <c r="R21" s="8">
        <v>100</v>
      </c>
      <c r="S21" s="25" t="s">
        <v>61</v>
      </c>
    </row>
    <row r="22" spans="1:19" ht="42" customHeight="1">
      <c r="A22" s="23">
        <v>37610</v>
      </c>
      <c r="B22" s="13">
        <v>-3</v>
      </c>
      <c r="C22" s="12">
        <v>1</v>
      </c>
      <c r="D22" s="4"/>
      <c r="E22" s="10">
        <v>0</v>
      </c>
      <c r="F22" s="39">
        <v>2</v>
      </c>
      <c r="G22" s="41" t="s">
        <v>114</v>
      </c>
      <c r="H22" s="15">
        <v>17.7</v>
      </c>
      <c r="I22" s="4" t="s">
        <v>59</v>
      </c>
      <c r="J22" s="5" t="s">
        <v>66</v>
      </c>
      <c r="K22" s="6"/>
      <c r="L22" s="1">
        <v>1020</v>
      </c>
      <c r="M22" s="7" t="s">
        <v>533</v>
      </c>
      <c r="N22" s="8"/>
      <c r="O22" s="8">
        <v>1</v>
      </c>
      <c r="P22" s="9">
        <v>-3</v>
      </c>
      <c r="Q22" s="8">
        <v>93</v>
      </c>
      <c r="R22" s="8">
        <v>87</v>
      </c>
      <c r="S22" s="25"/>
    </row>
    <row r="23" spans="1:19" ht="42" customHeight="1">
      <c r="A23" s="23">
        <v>37611</v>
      </c>
      <c r="B23" s="13">
        <v>-5</v>
      </c>
      <c r="C23" s="12">
        <v>-2</v>
      </c>
      <c r="D23" s="4"/>
      <c r="E23" s="10">
        <v>0</v>
      </c>
      <c r="F23" s="39">
        <v>3</v>
      </c>
      <c r="G23" s="41" t="s">
        <v>218</v>
      </c>
      <c r="H23" s="15">
        <v>25.7</v>
      </c>
      <c r="I23" s="4" t="s">
        <v>59</v>
      </c>
      <c r="J23" s="5" t="s">
        <v>66</v>
      </c>
      <c r="K23" s="6"/>
      <c r="L23" s="1">
        <v>1015</v>
      </c>
      <c r="M23" s="7" t="s">
        <v>534</v>
      </c>
      <c r="N23" s="8"/>
      <c r="O23" s="8">
        <v>1.5</v>
      </c>
      <c r="P23" s="9">
        <v>-7</v>
      </c>
      <c r="Q23" s="8">
        <v>90</v>
      </c>
      <c r="R23" s="8">
        <v>83</v>
      </c>
      <c r="S23" s="25"/>
    </row>
    <row r="24" spans="1:19" ht="42" customHeight="1">
      <c r="A24" s="23">
        <v>37612</v>
      </c>
      <c r="B24" s="13">
        <v>-2</v>
      </c>
      <c r="C24" s="12">
        <v>2</v>
      </c>
      <c r="D24" s="4" t="s">
        <v>535</v>
      </c>
      <c r="E24" s="10">
        <v>3.2</v>
      </c>
      <c r="F24" s="39">
        <v>2</v>
      </c>
      <c r="G24" s="41" t="s">
        <v>58</v>
      </c>
      <c r="H24" s="15">
        <v>19.3</v>
      </c>
      <c r="I24" s="4" t="s">
        <v>59</v>
      </c>
      <c r="J24" s="5" t="s">
        <v>59</v>
      </c>
      <c r="K24" s="6"/>
      <c r="L24" s="1">
        <v>1021</v>
      </c>
      <c r="M24" s="7" t="s">
        <v>536</v>
      </c>
      <c r="N24" s="8"/>
      <c r="O24" s="8"/>
      <c r="P24" s="9">
        <v>-3</v>
      </c>
      <c r="Q24" s="8">
        <v>93</v>
      </c>
      <c r="R24" s="8">
        <v>100</v>
      </c>
      <c r="S24" s="25" t="s">
        <v>61</v>
      </c>
    </row>
    <row r="25" spans="1:19" ht="42" customHeight="1">
      <c r="A25" s="23">
        <v>37613</v>
      </c>
      <c r="B25" s="13">
        <v>0</v>
      </c>
      <c r="C25" s="12">
        <v>8</v>
      </c>
      <c r="D25" s="4" t="s">
        <v>537</v>
      </c>
      <c r="E25" s="10">
        <v>31</v>
      </c>
      <c r="F25" s="39">
        <v>4</v>
      </c>
      <c r="G25" s="41" t="s">
        <v>58</v>
      </c>
      <c r="H25" s="15">
        <v>32</v>
      </c>
      <c r="I25" s="4" t="s">
        <v>59</v>
      </c>
      <c r="J25" s="5" t="s">
        <v>59</v>
      </c>
      <c r="K25" s="6"/>
      <c r="L25" s="1">
        <v>1009</v>
      </c>
      <c r="M25" s="7" t="s">
        <v>538</v>
      </c>
      <c r="N25" s="8"/>
      <c r="O25" s="8"/>
      <c r="P25" s="9">
        <v>0</v>
      </c>
      <c r="Q25" s="8">
        <v>94</v>
      </c>
      <c r="R25" s="8">
        <v>100</v>
      </c>
      <c r="S25" s="25" t="s">
        <v>61</v>
      </c>
    </row>
    <row r="26" spans="1:19" ht="42" customHeight="1">
      <c r="A26" s="23">
        <v>37614</v>
      </c>
      <c r="B26" s="13">
        <v>4</v>
      </c>
      <c r="C26" s="12">
        <v>8</v>
      </c>
      <c r="D26" s="4" t="s">
        <v>525</v>
      </c>
      <c r="E26" s="10">
        <v>7</v>
      </c>
      <c r="F26" s="39">
        <v>2</v>
      </c>
      <c r="G26" s="41" t="s">
        <v>58</v>
      </c>
      <c r="H26" s="15">
        <v>17</v>
      </c>
      <c r="I26" s="4" t="s">
        <v>59</v>
      </c>
      <c r="J26" s="5" t="s">
        <v>66</v>
      </c>
      <c r="K26" s="6"/>
      <c r="L26" s="1">
        <v>1013</v>
      </c>
      <c r="M26" s="7" t="s">
        <v>539</v>
      </c>
      <c r="N26" s="8"/>
      <c r="O26" s="8">
        <v>0.5</v>
      </c>
      <c r="P26" s="9">
        <v>2</v>
      </c>
      <c r="Q26" s="8">
        <v>94</v>
      </c>
      <c r="R26" s="8">
        <v>97</v>
      </c>
      <c r="S26" s="25" t="s">
        <v>61</v>
      </c>
    </row>
    <row r="27" spans="1:19" ht="42" customHeight="1">
      <c r="A27" s="23">
        <v>37615</v>
      </c>
      <c r="B27" s="13">
        <v>7</v>
      </c>
      <c r="C27" s="12">
        <v>12</v>
      </c>
      <c r="D27" s="4" t="s">
        <v>540</v>
      </c>
      <c r="E27" s="10">
        <v>3</v>
      </c>
      <c r="F27" s="39">
        <v>5</v>
      </c>
      <c r="G27" s="41" t="s">
        <v>58</v>
      </c>
      <c r="H27" s="15">
        <v>48.3</v>
      </c>
      <c r="I27" s="4" t="s">
        <v>64</v>
      </c>
      <c r="J27" s="5" t="s">
        <v>64</v>
      </c>
      <c r="K27" s="6"/>
      <c r="L27" s="1">
        <v>1003</v>
      </c>
      <c r="M27" s="7" t="s">
        <v>541</v>
      </c>
      <c r="N27" s="8"/>
      <c r="O27" s="8">
        <v>3</v>
      </c>
      <c r="P27" s="9">
        <v>5</v>
      </c>
      <c r="Q27" s="8">
        <v>67</v>
      </c>
      <c r="R27" s="8">
        <v>68</v>
      </c>
      <c r="S27" s="25" t="s">
        <v>61</v>
      </c>
    </row>
    <row r="28" spans="1:19" ht="42" customHeight="1">
      <c r="A28" s="23">
        <v>37616</v>
      </c>
      <c r="B28" s="13">
        <v>3</v>
      </c>
      <c r="C28" s="12">
        <v>7</v>
      </c>
      <c r="D28" s="4" t="s">
        <v>265</v>
      </c>
      <c r="E28" s="10">
        <v>1.1</v>
      </c>
      <c r="F28" s="39">
        <v>5</v>
      </c>
      <c r="G28" s="41" t="s">
        <v>58</v>
      </c>
      <c r="H28" s="15">
        <v>46.7</v>
      </c>
      <c r="I28" s="4" t="s">
        <v>59</v>
      </c>
      <c r="J28" s="5" t="s">
        <v>66</v>
      </c>
      <c r="K28" s="6"/>
      <c r="L28" s="1">
        <v>1012</v>
      </c>
      <c r="M28" s="7" t="s">
        <v>542</v>
      </c>
      <c r="N28" s="8"/>
      <c r="O28" s="8">
        <v>0.5</v>
      </c>
      <c r="P28" s="9">
        <v>2</v>
      </c>
      <c r="Q28" s="8">
        <v>82</v>
      </c>
      <c r="R28" s="8">
        <v>94</v>
      </c>
      <c r="S28" s="25" t="s">
        <v>61</v>
      </c>
    </row>
    <row r="29" spans="1:19" ht="42" customHeight="1">
      <c r="A29" s="23">
        <v>37617</v>
      </c>
      <c r="B29" s="13">
        <v>4</v>
      </c>
      <c r="C29" s="12">
        <v>7</v>
      </c>
      <c r="D29" s="4" t="s">
        <v>543</v>
      </c>
      <c r="E29" s="10">
        <v>6</v>
      </c>
      <c r="F29" s="39">
        <v>6</v>
      </c>
      <c r="G29" s="41" t="s">
        <v>58</v>
      </c>
      <c r="H29" s="15">
        <v>49.9</v>
      </c>
      <c r="I29" s="4" t="s">
        <v>59</v>
      </c>
      <c r="J29" s="5" t="s">
        <v>64</v>
      </c>
      <c r="K29" s="6"/>
      <c r="L29" s="1">
        <v>1005</v>
      </c>
      <c r="M29" s="7" t="s">
        <v>545</v>
      </c>
      <c r="N29" s="8"/>
      <c r="O29" s="8">
        <v>3</v>
      </c>
      <c r="P29" s="9">
        <v>2</v>
      </c>
      <c r="Q29" s="8">
        <v>79</v>
      </c>
      <c r="R29" s="8">
        <v>58</v>
      </c>
      <c r="S29" s="25" t="s">
        <v>61</v>
      </c>
    </row>
    <row r="30" spans="1:19" ht="42" customHeight="1">
      <c r="A30" s="23">
        <v>37618</v>
      </c>
      <c r="B30" s="13">
        <v>-3</v>
      </c>
      <c r="C30" s="12">
        <v>2</v>
      </c>
      <c r="D30" s="4" t="s">
        <v>544</v>
      </c>
      <c r="E30" s="10">
        <v>1.9</v>
      </c>
      <c r="F30" s="39">
        <v>3</v>
      </c>
      <c r="G30" s="41" t="s">
        <v>111</v>
      </c>
      <c r="H30" s="15">
        <v>33</v>
      </c>
      <c r="I30" s="4" t="s">
        <v>59</v>
      </c>
      <c r="J30" s="5" t="s">
        <v>64</v>
      </c>
      <c r="K30" s="6"/>
      <c r="L30" s="1">
        <v>1031</v>
      </c>
      <c r="M30" s="7" t="s">
        <v>546</v>
      </c>
      <c r="N30" s="8"/>
      <c r="O30" s="8">
        <v>4</v>
      </c>
      <c r="P30" s="9">
        <v>-5</v>
      </c>
      <c r="Q30" s="8">
        <v>87</v>
      </c>
      <c r="R30" s="8">
        <v>43</v>
      </c>
      <c r="S30" s="25" t="s">
        <v>72</v>
      </c>
    </row>
    <row r="31" spans="1:19" ht="42" customHeight="1">
      <c r="A31" s="23">
        <v>37619</v>
      </c>
      <c r="B31" s="13">
        <v>1</v>
      </c>
      <c r="C31" s="12">
        <v>5</v>
      </c>
      <c r="D31" s="4"/>
      <c r="E31" s="10">
        <v>0</v>
      </c>
      <c r="F31" s="39">
        <v>5</v>
      </c>
      <c r="G31" s="41" t="s">
        <v>58</v>
      </c>
      <c r="H31" s="15">
        <v>42</v>
      </c>
      <c r="I31" s="4" t="s">
        <v>64</v>
      </c>
      <c r="J31" s="5" t="s">
        <v>118</v>
      </c>
      <c r="K31" s="6"/>
      <c r="L31" s="1">
        <v>1020</v>
      </c>
      <c r="M31" s="7" t="s">
        <v>547</v>
      </c>
      <c r="N31" s="8"/>
      <c r="O31" s="8">
        <v>7</v>
      </c>
      <c r="P31" s="9">
        <v>0</v>
      </c>
      <c r="Q31" s="8">
        <v>83</v>
      </c>
      <c r="R31" s="8">
        <v>27</v>
      </c>
      <c r="S31" s="25"/>
    </row>
    <row r="32" spans="1:19" ht="42" customHeight="1">
      <c r="A32" s="23">
        <v>37620</v>
      </c>
      <c r="B32" s="13">
        <v>1</v>
      </c>
      <c r="C32" s="12">
        <v>7</v>
      </c>
      <c r="D32" s="4" t="s">
        <v>231</v>
      </c>
      <c r="E32" s="10">
        <v>0.4</v>
      </c>
      <c r="F32" s="39">
        <v>5</v>
      </c>
      <c r="G32" s="41" t="s">
        <v>58</v>
      </c>
      <c r="H32" s="15">
        <v>43.5</v>
      </c>
      <c r="I32" s="4" t="s">
        <v>64</v>
      </c>
      <c r="J32" s="5" t="s">
        <v>66</v>
      </c>
      <c r="K32" s="6"/>
      <c r="L32" s="1">
        <v>1017</v>
      </c>
      <c r="M32" s="7" t="s">
        <v>548</v>
      </c>
      <c r="N32" s="8"/>
      <c r="O32" s="8">
        <v>1</v>
      </c>
      <c r="P32" s="9">
        <v>1</v>
      </c>
      <c r="Q32" s="8">
        <v>79</v>
      </c>
      <c r="R32" s="8">
        <v>90</v>
      </c>
      <c r="S32" s="25" t="s">
        <v>61</v>
      </c>
    </row>
    <row r="33" spans="1:19" ht="42" customHeight="1">
      <c r="A33" s="26">
        <v>37621</v>
      </c>
      <c r="B33" s="27">
        <v>2</v>
      </c>
      <c r="C33" s="28">
        <v>7</v>
      </c>
      <c r="D33" s="29"/>
      <c r="E33" s="30">
        <v>0</v>
      </c>
      <c r="F33" s="40">
        <v>5</v>
      </c>
      <c r="G33" s="42" t="s">
        <v>58</v>
      </c>
      <c r="H33" s="31">
        <v>45</v>
      </c>
      <c r="I33" s="29" t="s">
        <v>64</v>
      </c>
      <c r="J33" s="32" t="s">
        <v>66</v>
      </c>
      <c r="K33" s="33"/>
      <c r="L33" s="34">
        <v>1022</v>
      </c>
      <c r="M33" s="35" t="s">
        <v>549</v>
      </c>
      <c r="N33" s="36"/>
      <c r="O33" s="36">
        <v>2</v>
      </c>
      <c r="P33" s="37">
        <v>2</v>
      </c>
      <c r="Q33" s="36">
        <v>80</v>
      </c>
      <c r="R33" s="36">
        <v>83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52" t="s">
        <v>22</v>
      </c>
      <c r="B100" s="52"/>
      <c r="C100" s="52"/>
      <c r="D100" s="16">
        <f>AVERAGE(B3:B33,C3:C33)</f>
        <v>-0.6290322580645161</v>
      </c>
      <c r="E100" s="52" t="s">
        <v>31</v>
      </c>
      <c r="F100" s="52"/>
      <c r="G100" s="52"/>
      <c r="H100" s="52"/>
      <c r="I100" s="17">
        <f>SUM(E3:E33)</f>
        <v>92.9</v>
      </c>
      <c r="J100" s="52" t="s">
        <v>38</v>
      </c>
      <c r="K100" s="52"/>
      <c r="L100" s="18">
        <f>SUM(O3:O33)</f>
        <v>66</v>
      </c>
    </row>
    <row r="101" spans="1:12" ht="30" customHeight="1">
      <c r="A101" s="52" t="s">
        <v>27</v>
      </c>
      <c r="B101" s="52"/>
      <c r="C101" s="52"/>
      <c r="D101" s="16">
        <f>AVERAGE(B3:B33)</f>
        <v>-2.967741935483871</v>
      </c>
      <c r="E101" s="52" t="s">
        <v>32</v>
      </c>
      <c r="F101" s="52"/>
      <c r="G101" s="52"/>
      <c r="H101" s="52"/>
      <c r="I101" s="17">
        <f>AVERAGE(E3:E33)</f>
        <v>2.9967741935483874</v>
      </c>
      <c r="J101" s="52" t="s">
        <v>39</v>
      </c>
      <c r="K101" s="52"/>
      <c r="L101" s="18">
        <f>COUNTIF(R3:R33,"&lt;31")</f>
        <v>4</v>
      </c>
    </row>
    <row r="102" spans="1:12" ht="30" customHeight="1">
      <c r="A102" s="52" t="s">
        <v>28</v>
      </c>
      <c r="B102" s="52"/>
      <c r="C102" s="52"/>
      <c r="D102" s="16">
        <f>AVERAGE(C3:C33)</f>
        <v>1.7096774193548387</v>
      </c>
      <c r="E102" s="52" t="s">
        <v>33</v>
      </c>
      <c r="F102" s="52"/>
      <c r="G102" s="52"/>
      <c r="H102" s="52"/>
      <c r="I102" s="17">
        <f>MAX(E3:E33)</f>
        <v>31</v>
      </c>
      <c r="J102" s="52" t="s">
        <v>41</v>
      </c>
      <c r="K102" s="52"/>
      <c r="L102" s="18">
        <f>COUNTIF(C3:C33,"&gt;19")</f>
        <v>0</v>
      </c>
    </row>
    <row r="103" spans="1:12" ht="30" customHeight="1">
      <c r="A103" s="52" t="s">
        <v>23</v>
      </c>
      <c r="B103" s="52"/>
      <c r="C103" s="52"/>
      <c r="D103" s="18">
        <f>MAX(B3:B33,C3:C33)</f>
        <v>12</v>
      </c>
      <c r="E103" s="52" t="s">
        <v>34</v>
      </c>
      <c r="F103" s="52"/>
      <c r="G103" s="52"/>
      <c r="H103" s="52"/>
      <c r="I103" s="18">
        <f>COUNTA(S3:S33)</f>
        <v>21</v>
      </c>
      <c r="J103" s="52" t="s">
        <v>37</v>
      </c>
      <c r="K103" s="52"/>
      <c r="L103" s="18">
        <f>COUNTA(N3:N33)</f>
        <v>0</v>
      </c>
    </row>
    <row r="104" spans="1:12" ht="30" customHeight="1">
      <c r="A104" s="52" t="s">
        <v>24</v>
      </c>
      <c r="B104" s="52"/>
      <c r="C104" s="52"/>
      <c r="D104" s="18">
        <f>MIN(B3:B33,C3:C33)</f>
        <v>-17</v>
      </c>
      <c r="E104" s="52" t="s">
        <v>35</v>
      </c>
      <c r="F104" s="52"/>
      <c r="G104" s="52"/>
      <c r="H104" s="52"/>
      <c r="I104" s="18">
        <f>COUNTIF(S3:S33,"R")</f>
        <v>12</v>
      </c>
      <c r="J104" s="52" t="s">
        <v>47</v>
      </c>
      <c r="K104" s="52"/>
      <c r="L104" s="43">
        <f>AVERAGE(F3:F33)</f>
        <v>3.3548387096774195</v>
      </c>
    </row>
    <row r="105" spans="1:12" ht="30" customHeight="1">
      <c r="A105" s="52" t="s">
        <v>26</v>
      </c>
      <c r="B105" s="52"/>
      <c r="C105" s="52"/>
      <c r="D105" s="18">
        <f>MAX(B3:B33)</f>
        <v>7</v>
      </c>
      <c r="E105" s="52" t="s">
        <v>36</v>
      </c>
      <c r="F105" s="52"/>
      <c r="G105" s="52"/>
      <c r="H105" s="52"/>
      <c r="I105" s="18">
        <f>COUNTIF(S3:S33,"S")</f>
        <v>9</v>
      </c>
      <c r="J105" s="52" t="s">
        <v>48</v>
      </c>
      <c r="K105" s="52"/>
      <c r="L105" s="43">
        <f>AVERAGE(H3:H33)</f>
        <v>29.164516129032258</v>
      </c>
    </row>
    <row r="106" spans="1:12" ht="30" customHeight="1">
      <c r="A106" s="52" t="s">
        <v>25</v>
      </c>
      <c r="B106" s="52"/>
      <c r="C106" s="52"/>
      <c r="D106" s="18">
        <f>MIN(C3:C33)</f>
        <v>-6</v>
      </c>
      <c r="E106" s="52" t="s">
        <v>52</v>
      </c>
      <c r="F106" s="52"/>
      <c r="G106" s="52"/>
      <c r="H106" s="52"/>
      <c r="I106" s="18">
        <f>COUNTIF(F3:F33,"&gt;5")</f>
        <v>1</v>
      </c>
      <c r="J106" s="52" t="s">
        <v>49</v>
      </c>
      <c r="K106" s="52"/>
      <c r="L106" s="19">
        <v>27</v>
      </c>
    </row>
    <row r="107" spans="1:12" ht="30" customHeight="1">
      <c r="A107" s="52" t="s">
        <v>29</v>
      </c>
      <c r="B107" s="52"/>
      <c r="C107" s="52"/>
      <c r="D107" s="18">
        <f>COUNTIF(B3:B33,"&lt;1")</f>
        <v>20</v>
      </c>
      <c r="E107" s="52" t="s">
        <v>43</v>
      </c>
      <c r="F107" s="52"/>
      <c r="G107" s="52"/>
      <c r="H107" s="52"/>
      <c r="I107" s="17">
        <f>MAX(H3:H33)</f>
        <v>49.9</v>
      </c>
      <c r="J107" s="52" t="s">
        <v>50</v>
      </c>
      <c r="K107" s="52"/>
      <c r="L107" s="19">
        <v>59.9</v>
      </c>
    </row>
    <row r="108" spans="1:12" ht="30" customHeight="1">
      <c r="A108" s="52" t="s">
        <v>30</v>
      </c>
      <c r="B108" s="52"/>
      <c r="C108" s="52"/>
      <c r="D108" s="18">
        <f>COUNTIF(C3:C33,"&lt;1")</f>
        <v>13</v>
      </c>
      <c r="E108" s="52" t="s">
        <v>44</v>
      </c>
      <c r="F108" s="52"/>
      <c r="G108" s="52"/>
      <c r="H108" s="52"/>
      <c r="I108" s="18">
        <f>MAX(L3:L33)</f>
        <v>1031</v>
      </c>
      <c r="J108" s="52" t="s">
        <v>51</v>
      </c>
      <c r="K108" s="52"/>
      <c r="L108" s="19">
        <v>33</v>
      </c>
    </row>
    <row r="109" spans="1:12" ht="30" customHeight="1">
      <c r="A109" s="52" t="s">
        <v>40</v>
      </c>
      <c r="B109" s="52"/>
      <c r="C109" s="52"/>
      <c r="D109" s="18">
        <f>MIN(P3:P33)</f>
        <v>-18</v>
      </c>
      <c r="E109" s="52" t="s">
        <v>45</v>
      </c>
      <c r="F109" s="52"/>
      <c r="G109" s="52"/>
      <c r="H109" s="52"/>
      <c r="I109" s="18">
        <f>MIN(L3:L33)</f>
        <v>997</v>
      </c>
      <c r="J109" s="52"/>
      <c r="K109" s="52"/>
      <c r="L109" s="19"/>
    </row>
  </sheetData>
  <sheetProtection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5" t="s">
        <v>16</v>
      </c>
      <c r="C1" s="56"/>
      <c r="D1" s="55" t="s">
        <v>17</v>
      </c>
      <c r="E1" s="56"/>
      <c r="F1" s="55" t="s">
        <v>15</v>
      </c>
      <c r="G1" s="69"/>
      <c r="H1" s="70"/>
      <c r="I1" s="55" t="s">
        <v>1</v>
      </c>
      <c r="J1" s="56"/>
      <c r="K1" s="65" t="s">
        <v>8</v>
      </c>
      <c r="L1" s="63" t="s">
        <v>10</v>
      </c>
      <c r="M1" s="67" t="s">
        <v>2</v>
      </c>
      <c r="N1" s="53" t="s">
        <v>19</v>
      </c>
      <c r="O1" s="53" t="s">
        <v>20</v>
      </c>
      <c r="P1" s="61" t="s">
        <v>21</v>
      </c>
      <c r="Q1" s="53" t="s">
        <v>14</v>
      </c>
      <c r="R1" s="53" t="s">
        <v>42</v>
      </c>
      <c r="S1" s="58" t="s">
        <v>46</v>
      </c>
    </row>
    <row r="2" spans="1:19" ht="42" customHeight="1">
      <c r="A2" s="22" t="s">
        <v>54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6"/>
      <c r="L2" s="64"/>
      <c r="M2" s="68"/>
      <c r="N2" s="54"/>
      <c r="O2" s="54"/>
      <c r="P2" s="62"/>
      <c r="Q2" s="60"/>
      <c r="R2" s="57"/>
      <c r="S2" s="59"/>
    </row>
    <row r="3" spans="1:19" ht="42" customHeight="1">
      <c r="A3" s="23">
        <v>37288</v>
      </c>
      <c r="B3" s="13">
        <v>-16</v>
      </c>
      <c r="C3" s="12">
        <v>-9</v>
      </c>
      <c r="D3" s="4"/>
      <c r="E3" s="10">
        <v>0</v>
      </c>
      <c r="F3" s="39">
        <v>3</v>
      </c>
      <c r="G3" s="41" t="s">
        <v>119</v>
      </c>
      <c r="H3" s="15">
        <v>26</v>
      </c>
      <c r="I3" s="4" t="s">
        <v>96</v>
      </c>
      <c r="J3" s="5" t="s">
        <v>97</v>
      </c>
      <c r="K3" s="6"/>
      <c r="L3" s="1">
        <v>1034</v>
      </c>
      <c r="M3" s="48" t="s">
        <v>116</v>
      </c>
      <c r="N3" s="8"/>
      <c r="O3" s="8">
        <v>8</v>
      </c>
      <c r="P3" s="9"/>
      <c r="Q3" s="8"/>
      <c r="R3" s="20">
        <v>5</v>
      </c>
      <c r="S3" s="24"/>
    </row>
    <row r="4" spans="1:19" ht="42" customHeight="1">
      <c r="A4" s="23">
        <v>37289</v>
      </c>
      <c r="B4" s="13">
        <v>-19</v>
      </c>
      <c r="C4" s="12">
        <v>-11</v>
      </c>
      <c r="D4" s="4"/>
      <c r="E4" s="10">
        <v>0</v>
      </c>
      <c r="F4" s="39">
        <v>3</v>
      </c>
      <c r="G4" s="41" t="s">
        <v>119</v>
      </c>
      <c r="H4" s="15">
        <v>22</v>
      </c>
      <c r="I4" s="4" t="s">
        <v>96</v>
      </c>
      <c r="J4" s="5" t="s">
        <v>97</v>
      </c>
      <c r="K4" s="6"/>
      <c r="L4" s="1">
        <v>1036</v>
      </c>
      <c r="M4" s="7"/>
      <c r="N4" s="8"/>
      <c r="O4" s="8">
        <v>8</v>
      </c>
      <c r="P4" s="9"/>
      <c r="Q4" s="8"/>
      <c r="R4" s="8">
        <v>7</v>
      </c>
      <c r="S4" s="25"/>
    </row>
    <row r="5" spans="1:19" ht="42" customHeight="1">
      <c r="A5" s="23">
        <v>37290</v>
      </c>
      <c r="B5" s="13">
        <v>-22</v>
      </c>
      <c r="C5" s="12">
        <v>-10</v>
      </c>
      <c r="D5" s="4"/>
      <c r="E5" s="10">
        <v>0</v>
      </c>
      <c r="F5" s="39">
        <v>1</v>
      </c>
      <c r="G5" s="41" t="s">
        <v>89</v>
      </c>
      <c r="H5" s="15">
        <v>10</v>
      </c>
      <c r="I5" s="4" t="s">
        <v>96</v>
      </c>
      <c r="J5" s="5" t="s">
        <v>97</v>
      </c>
      <c r="K5" s="6"/>
      <c r="L5" s="1">
        <v>1038</v>
      </c>
      <c r="M5" s="7"/>
      <c r="N5" s="8"/>
      <c r="O5" s="8">
        <v>8</v>
      </c>
      <c r="P5" s="9"/>
      <c r="Q5" s="8"/>
      <c r="R5" s="8">
        <v>3</v>
      </c>
      <c r="S5" s="25"/>
    </row>
    <row r="6" spans="1:19" ht="42" customHeight="1">
      <c r="A6" s="23">
        <v>37291</v>
      </c>
      <c r="B6" s="13">
        <v>-16</v>
      </c>
      <c r="C6" s="12">
        <v>-10</v>
      </c>
      <c r="D6" s="4" t="s">
        <v>120</v>
      </c>
      <c r="E6" s="10">
        <v>0.3</v>
      </c>
      <c r="F6" s="39">
        <v>2</v>
      </c>
      <c r="G6" s="41" t="s">
        <v>111</v>
      </c>
      <c r="H6" s="15">
        <v>16</v>
      </c>
      <c r="I6" s="4" t="s">
        <v>59</v>
      </c>
      <c r="J6" s="5" t="s">
        <v>66</v>
      </c>
      <c r="K6" s="6"/>
      <c r="L6" s="1">
        <v>1041</v>
      </c>
      <c r="M6" s="7"/>
      <c r="N6" s="8"/>
      <c r="O6" s="8">
        <v>2</v>
      </c>
      <c r="P6" s="9"/>
      <c r="Q6" s="8"/>
      <c r="R6" s="8">
        <v>81</v>
      </c>
      <c r="S6" s="25" t="s">
        <v>72</v>
      </c>
    </row>
    <row r="7" spans="1:19" ht="42" customHeight="1">
      <c r="A7" s="23">
        <v>37292</v>
      </c>
      <c r="B7" s="13">
        <v>-21.5</v>
      </c>
      <c r="C7" s="12">
        <v>-10</v>
      </c>
      <c r="D7" s="4"/>
      <c r="E7" s="10">
        <v>0</v>
      </c>
      <c r="F7" s="39">
        <v>2</v>
      </c>
      <c r="G7" s="41" t="s">
        <v>119</v>
      </c>
      <c r="H7" s="15">
        <v>19.3</v>
      </c>
      <c r="I7" s="4" t="s">
        <v>96</v>
      </c>
      <c r="J7" s="5" t="s">
        <v>97</v>
      </c>
      <c r="K7" s="6"/>
      <c r="L7" s="1">
        <v>1040</v>
      </c>
      <c r="M7" s="7" t="s">
        <v>121</v>
      </c>
      <c r="N7" s="8"/>
      <c r="O7" s="8">
        <v>8</v>
      </c>
      <c r="P7" s="9">
        <v>-24</v>
      </c>
      <c r="Q7" s="8">
        <v>77</v>
      </c>
      <c r="R7" s="8">
        <v>8</v>
      </c>
      <c r="S7" s="25"/>
    </row>
    <row r="8" spans="1:19" ht="42" customHeight="1">
      <c r="A8" s="23">
        <v>37293</v>
      </c>
      <c r="B8" s="13">
        <v>-25</v>
      </c>
      <c r="C8" s="12">
        <v>-13</v>
      </c>
      <c r="D8" s="4"/>
      <c r="E8" s="10">
        <v>0</v>
      </c>
      <c r="F8" s="39">
        <v>2</v>
      </c>
      <c r="G8" s="41" t="s">
        <v>119</v>
      </c>
      <c r="H8" s="15">
        <v>14.5</v>
      </c>
      <c r="I8" s="4" t="s">
        <v>96</v>
      </c>
      <c r="J8" s="5" t="s">
        <v>97</v>
      </c>
      <c r="K8" s="6"/>
      <c r="L8" s="1">
        <v>1039</v>
      </c>
      <c r="M8" s="48" t="s">
        <v>122</v>
      </c>
      <c r="N8" s="8"/>
      <c r="O8" s="8">
        <v>8.5</v>
      </c>
      <c r="P8" s="9">
        <v>-28</v>
      </c>
      <c r="Q8" s="8">
        <v>75</v>
      </c>
      <c r="R8" s="8">
        <v>6</v>
      </c>
      <c r="S8" s="25"/>
    </row>
    <row r="9" spans="1:19" ht="42" customHeight="1">
      <c r="A9" s="23">
        <v>37294</v>
      </c>
      <c r="B9" s="13">
        <v>-19</v>
      </c>
      <c r="C9" s="12">
        <v>-13</v>
      </c>
      <c r="D9" s="4" t="s">
        <v>123</v>
      </c>
      <c r="E9" s="10">
        <v>1.2</v>
      </c>
      <c r="F9" s="39">
        <v>3</v>
      </c>
      <c r="G9" s="41" t="s">
        <v>119</v>
      </c>
      <c r="H9" s="15">
        <v>22.5</v>
      </c>
      <c r="I9" s="4" t="s">
        <v>64</v>
      </c>
      <c r="J9" s="5" t="s">
        <v>66</v>
      </c>
      <c r="K9" s="6"/>
      <c r="L9" s="1">
        <v>1040</v>
      </c>
      <c r="M9" s="7" t="s">
        <v>124</v>
      </c>
      <c r="N9" s="8"/>
      <c r="O9" s="8">
        <v>1</v>
      </c>
      <c r="P9" s="9">
        <v>-21</v>
      </c>
      <c r="Q9" s="8">
        <v>89</v>
      </c>
      <c r="R9" s="8">
        <v>92</v>
      </c>
      <c r="S9" s="25" t="s">
        <v>72</v>
      </c>
    </row>
    <row r="10" spans="1:19" ht="42" customHeight="1">
      <c r="A10" s="23">
        <v>37295</v>
      </c>
      <c r="B10" s="13">
        <v>-16</v>
      </c>
      <c r="C10" s="12">
        <v>-8</v>
      </c>
      <c r="D10" s="4"/>
      <c r="E10" s="10">
        <v>0</v>
      </c>
      <c r="F10" s="39">
        <v>3</v>
      </c>
      <c r="G10" s="41" t="s">
        <v>119</v>
      </c>
      <c r="H10" s="15">
        <v>24.1</v>
      </c>
      <c r="I10" s="4" t="s">
        <v>59</v>
      </c>
      <c r="J10" s="5" t="s">
        <v>64</v>
      </c>
      <c r="K10" s="6"/>
      <c r="L10" s="1">
        <v>1042</v>
      </c>
      <c r="M10" s="7" t="s">
        <v>125</v>
      </c>
      <c r="N10" s="8"/>
      <c r="O10" s="8">
        <v>5</v>
      </c>
      <c r="P10" s="9">
        <v>-18</v>
      </c>
      <c r="Q10" s="8">
        <v>85</v>
      </c>
      <c r="R10" s="8">
        <v>43</v>
      </c>
      <c r="S10" s="25"/>
    </row>
    <row r="11" spans="1:19" ht="42" customHeight="1">
      <c r="A11" s="23">
        <v>37296</v>
      </c>
      <c r="B11" s="13">
        <v>-15</v>
      </c>
      <c r="C11" s="12">
        <v>-6</v>
      </c>
      <c r="D11" s="4" t="s">
        <v>126</v>
      </c>
      <c r="E11" s="10">
        <v>3</v>
      </c>
      <c r="F11" s="39">
        <v>3</v>
      </c>
      <c r="G11" s="41" t="s">
        <v>119</v>
      </c>
      <c r="H11" s="15">
        <v>25.7</v>
      </c>
      <c r="I11" s="4" t="s">
        <v>59</v>
      </c>
      <c r="J11" s="5" t="s">
        <v>59</v>
      </c>
      <c r="K11" s="6"/>
      <c r="L11" s="1">
        <v>1032</v>
      </c>
      <c r="M11" s="7" t="s">
        <v>127</v>
      </c>
      <c r="N11" s="8"/>
      <c r="O11" s="8">
        <v>0.5</v>
      </c>
      <c r="P11" s="9">
        <v>-17</v>
      </c>
      <c r="Q11" s="8">
        <v>92</v>
      </c>
      <c r="R11" s="8">
        <v>96</v>
      </c>
      <c r="S11" s="25" t="s">
        <v>72</v>
      </c>
    </row>
    <row r="12" spans="1:19" ht="42" customHeight="1">
      <c r="A12" s="23">
        <v>37297</v>
      </c>
      <c r="B12" s="13">
        <v>-15</v>
      </c>
      <c r="C12" s="12">
        <v>-12</v>
      </c>
      <c r="D12" s="4" t="s">
        <v>128</v>
      </c>
      <c r="E12" s="10">
        <v>0.4</v>
      </c>
      <c r="F12" s="39">
        <v>3</v>
      </c>
      <c r="G12" s="41" t="s">
        <v>119</v>
      </c>
      <c r="H12" s="15">
        <v>29</v>
      </c>
      <c r="I12" s="4" t="s">
        <v>59</v>
      </c>
      <c r="J12" s="5" t="s">
        <v>64</v>
      </c>
      <c r="K12" s="6"/>
      <c r="L12" s="1">
        <v>1042</v>
      </c>
      <c r="M12" s="7" t="s">
        <v>129</v>
      </c>
      <c r="N12" s="8"/>
      <c r="O12" s="8">
        <v>5.5</v>
      </c>
      <c r="P12" s="9">
        <v>-17</v>
      </c>
      <c r="Q12" s="8">
        <v>89</v>
      </c>
      <c r="R12" s="8">
        <v>35</v>
      </c>
      <c r="S12" s="25"/>
    </row>
    <row r="13" spans="1:19" ht="42" customHeight="1">
      <c r="A13" s="23">
        <v>37298</v>
      </c>
      <c r="B13" s="13">
        <v>-21</v>
      </c>
      <c r="C13" s="12">
        <v>-13</v>
      </c>
      <c r="D13" s="4"/>
      <c r="E13" s="10">
        <v>0</v>
      </c>
      <c r="F13" s="39">
        <v>2</v>
      </c>
      <c r="G13" s="41" t="s">
        <v>119</v>
      </c>
      <c r="H13" s="15">
        <v>17.7</v>
      </c>
      <c r="I13" s="4" t="s">
        <v>96</v>
      </c>
      <c r="J13" s="5" t="s">
        <v>118</v>
      </c>
      <c r="K13" s="6"/>
      <c r="L13" s="1">
        <v>1037</v>
      </c>
      <c r="M13" s="7" t="s">
        <v>130</v>
      </c>
      <c r="N13" s="8"/>
      <c r="O13" s="8">
        <v>7</v>
      </c>
      <c r="P13" s="9">
        <v>-24</v>
      </c>
      <c r="Q13" s="8">
        <v>86</v>
      </c>
      <c r="R13" s="8">
        <v>25</v>
      </c>
      <c r="S13" s="25"/>
    </row>
    <row r="14" spans="1:19" ht="42" customHeight="1">
      <c r="A14" s="23">
        <v>37299</v>
      </c>
      <c r="B14" s="13">
        <v>-25</v>
      </c>
      <c r="C14" s="12">
        <v>-8</v>
      </c>
      <c r="D14" s="4"/>
      <c r="E14" s="10">
        <v>0</v>
      </c>
      <c r="F14" s="39">
        <v>2</v>
      </c>
      <c r="G14" s="41" t="s">
        <v>58</v>
      </c>
      <c r="H14" s="15">
        <v>19.3</v>
      </c>
      <c r="I14" s="4" t="s">
        <v>96</v>
      </c>
      <c r="J14" s="5" t="s">
        <v>97</v>
      </c>
      <c r="K14" s="6"/>
      <c r="L14" s="1">
        <v>1033</v>
      </c>
      <c r="M14" s="7" t="s">
        <v>131</v>
      </c>
      <c r="N14" s="8"/>
      <c r="O14" s="8">
        <v>9</v>
      </c>
      <c r="P14" s="9">
        <v>-27</v>
      </c>
      <c r="Q14" s="8">
        <v>70</v>
      </c>
      <c r="R14" s="8">
        <v>1</v>
      </c>
      <c r="S14" s="25"/>
    </row>
    <row r="15" spans="1:19" ht="42" customHeight="1">
      <c r="A15" s="23">
        <v>37300</v>
      </c>
      <c r="B15" s="13">
        <v>-9</v>
      </c>
      <c r="C15" s="12">
        <v>-5</v>
      </c>
      <c r="D15" s="4" t="s">
        <v>132</v>
      </c>
      <c r="E15" s="10">
        <v>0.8</v>
      </c>
      <c r="F15" s="39">
        <v>3</v>
      </c>
      <c r="G15" s="41" t="s">
        <v>79</v>
      </c>
      <c r="H15" s="15">
        <v>22.5</v>
      </c>
      <c r="I15" s="4" t="s">
        <v>59</v>
      </c>
      <c r="J15" s="5" t="s">
        <v>59</v>
      </c>
      <c r="K15" s="6"/>
      <c r="L15" s="1">
        <v>1020</v>
      </c>
      <c r="M15" s="7" t="s">
        <v>133</v>
      </c>
      <c r="N15" s="8"/>
      <c r="O15" s="8"/>
      <c r="P15" s="9">
        <v>-11</v>
      </c>
      <c r="Q15" s="8">
        <v>91</v>
      </c>
      <c r="R15" s="8">
        <v>97</v>
      </c>
      <c r="S15" s="25" t="s">
        <v>72</v>
      </c>
    </row>
    <row r="16" spans="1:25" ht="42" customHeight="1">
      <c r="A16" s="23">
        <v>37301</v>
      </c>
      <c r="B16" s="13">
        <v>-7</v>
      </c>
      <c r="C16" s="12">
        <v>-2</v>
      </c>
      <c r="D16" s="4"/>
      <c r="E16" s="10">
        <v>0</v>
      </c>
      <c r="F16" s="39">
        <v>3</v>
      </c>
      <c r="G16" s="41" t="s">
        <v>58</v>
      </c>
      <c r="H16" s="15">
        <v>25.7</v>
      </c>
      <c r="I16" s="4" t="s">
        <v>64</v>
      </c>
      <c r="J16" s="5" t="s">
        <v>66</v>
      </c>
      <c r="K16" s="6"/>
      <c r="L16" s="1">
        <v>1017</v>
      </c>
      <c r="M16" s="7" t="s">
        <v>137</v>
      </c>
      <c r="N16" s="8"/>
      <c r="O16" s="8">
        <v>1.5</v>
      </c>
      <c r="P16" s="9">
        <v>-9</v>
      </c>
      <c r="Q16" s="8">
        <v>90</v>
      </c>
      <c r="R16" s="8">
        <v>80</v>
      </c>
      <c r="S16" s="25"/>
      <c r="T16" s="8"/>
      <c r="U16" s="8">
        <v>2.5</v>
      </c>
      <c r="V16" s="9">
        <v>-5</v>
      </c>
      <c r="W16" s="8">
        <v>85</v>
      </c>
      <c r="X16" s="8">
        <v>67</v>
      </c>
      <c r="Y16" s="25" t="s">
        <v>72</v>
      </c>
    </row>
    <row r="17" spans="1:19" ht="42" customHeight="1">
      <c r="A17" s="23">
        <v>37302</v>
      </c>
      <c r="B17" s="13">
        <v>-3</v>
      </c>
      <c r="C17" s="12">
        <v>-1</v>
      </c>
      <c r="D17" s="4" t="s">
        <v>134</v>
      </c>
      <c r="E17" s="10">
        <v>7.5</v>
      </c>
      <c r="F17" s="39">
        <v>6</v>
      </c>
      <c r="G17" s="41" t="s">
        <v>111</v>
      </c>
      <c r="H17" s="15">
        <v>51.5</v>
      </c>
      <c r="I17" s="4" t="s">
        <v>59</v>
      </c>
      <c r="J17" s="5" t="s">
        <v>66</v>
      </c>
      <c r="K17" s="6"/>
      <c r="L17" s="1">
        <v>996</v>
      </c>
      <c r="M17" s="7" t="s">
        <v>135</v>
      </c>
      <c r="N17" s="8"/>
      <c r="O17" s="8">
        <v>2.5</v>
      </c>
      <c r="P17" s="9">
        <v>-5</v>
      </c>
      <c r="Q17" s="8">
        <v>85</v>
      </c>
      <c r="R17" s="8">
        <v>67</v>
      </c>
      <c r="S17" s="25" t="s">
        <v>72</v>
      </c>
    </row>
    <row r="18" spans="1:19" ht="42" customHeight="1">
      <c r="A18" s="23">
        <v>37303</v>
      </c>
      <c r="B18" s="13">
        <v>-4</v>
      </c>
      <c r="C18" s="12">
        <v>-1</v>
      </c>
      <c r="D18" s="4"/>
      <c r="E18" s="10">
        <v>0</v>
      </c>
      <c r="F18" s="39">
        <v>3</v>
      </c>
      <c r="G18" s="41" t="s">
        <v>74</v>
      </c>
      <c r="H18" s="15">
        <v>30</v>
      </c>
      <c r="I18" s="4" t="s">
        <v>64</v>
      </c>
      <c r="J18" s="5" t="s">
        <v>64</v>
      </c>
      <c r="K18" s="6"/>
      <c r="L18" s="1">
        <v>1023</v>
      </c>
      <c r="M18" s="7" t="s">
        <v>136</v>
      </c>
      <c r="N18" s="8"/>
      <c r="O18" s="8">
        <v>6</v>
      </c>
      <c r="P18" s="9">
        <v>-7</v>
      </c>
      <c r="Q18" s="8">
        <v>81</v>
      </c>
      <c r="R18" s="8">
        <v>32</v>
      </c>
      <c r="S18" s="25"/>
    </row>
    <row r="19" spans="1:19" ht="42" customHeight="1">
      <c r="A19" s="23">
        <v>37304</v>
      </c>
      <c r="B19" s="13">
        <v>0</v>
      </c>
      <c r="C19" s="12">
        <v>2</v>
      </c>
      <c r="D19" s="4" t="s">
        <v>138</v>
      </c>
      <c r="E19" s="10">
        <v>8</v>
      </c>
      <c r="F19" s="39">
        <v>3</v>
      </c>
      <c r="G19" s="41" t="s">
        <v>74</v>
      </c>
      <c r="H19" s="15">
        <v>25.7</v>
      </c>
      <c r="I19" s="4" t="s">
        <v>59</v>
      </c>
      <c r="J19" s="5" t="s">
        <v>59</v>
      </c>
      <c r="K19" s="6"/>
      <c r="L19" s="1">
        <v>1019</v>
      </c>
      <c r="M19" s="7" t="s">
        <v>139</v>
      </c>
      <c r="N19" s="8"/>
      <c r="O19" s="8"/>
      <c r="P19" s="9">
        <v>-1</v>
      </c>
      <c r="Q19" s="8">
        <v>96</v>
      </c>
      <c r="R19" s="8">
        <v>100</v>
      </c>
      <c r="S19" s="25" t="s">
        <v>72</v>
      </c>
    </row>
    <row r="20" spans="1:19" ht="42" customHeight="1">
      <c r="A20" s="23">
        <v>37305</v>
      </c>
      <c r="B20" s="13">
        <v>0</v>
      </c>
      <c r="C20" s="12">
        <v>5</v>
      </c>
      <c r="D20" s="4"/>
      <c r="E20" s="10">
        <v>0</v>
      </c>
      <c r="F20" s="39">
        <v>3</v>
      </c>
      <c r="G20" s="41" t="s">
        <v>58</v>
      </c>
      <c r="H20" s="15">
        <v>29</v>
      </c>
      <c r="I20" s="4" t="s">
        <v>64</v>
      </c>
      <c r="J20" s="5" t="s">
        <v>64</v>
      </c>
      <c r="K20" s="6"/>
      <c r="L20" s="1">
        <v>1021</v>
      </c>
      <c r="M20" s="7" t="s">
        <v>140</v>
      </c>
      <c r="N20" s="8"/>
      <c r="O20" s="8">
        <v>4</v>
      </c>
      <c r="P20" s="9">
        <v>-1</v>
      </c>
      <c r="Q20" s="8">
        <v>82</v>
      </c>
      <c r="R20" s="8">
        <v>62</v>
      </c>
      <c r="S20" s="25"/>
    </row>
    <row r="21" spans="1:19" ht="42" customHeight="1">
      <c r="A21" s="23">
        <v>37306</v>
      </c>
      <c r="B21" s="13">
        <v>-1</v>
      </c>
      <c r="C21" s="12">
        <v>4</v>
      </c>
      <c r="D21" s="4" t="s">
        <v>142</v>
      </c>
      <c r="E21" s="10">
        <v>4.6</v>
      </c>
      <c r="F21" s="39">
        <v>4</v>
      </c>
      <c r="G21" s="41" t="s">
        <v>79</v>
      </c>
      <c r="H21" s="15">
        <v>35.4</v>
      </c>
      <c r="I21" s="4" t="s">
        <v>59</v>
      </c>
      <c r="J21" s="5" t="s">
        <v>66</v>
      </c>
      <c r="K21" s="6"/>
      <c r="L21" s="1">
        <v>1009</v>
      </c>
      <c r="M21" s="7" t="s">
        <v>141</v>
      </c>
      <c r="N21" s="8"/>
      <c r="O21" s="8">
        <v>1</v>
      </c>
      <c r="P21" s="9">
        <v>-1</v>
      </c>
      <c r="Q21" s="8">
        <v>85</v>
      </c>
      <c r="R21" s="8">
        <v>84</v>
      </c>
      <c r="S21" s="25" t="s">
        <v>61</v>
      </c>
    </row>
    <row r="22" spans="1:19" ht="42" customHeight="1">
      <c r="A22" s="23">
        <v>37307</v>
      </c>
      <c r="B22" s="13">
        <v>-5</v>
      </c>
      <c r="C22" s="12">
        <v>0</v>
      </c>
      <c r="D22" s="4"/>
      <c r="E22" s="10">
        <v>0</v>
      </c>
      <c r="F22" s="39">
        <v>3</v>
      </c>
      <c r="G22" s="41" t="s">
        <v>74</v>
      </c>
      <c r="H22" s="15">
        <v>20</v>
      </c>
      <c r="I22" s="4" t="s">
        <v>59</v>
      </c>
      <c r="J22" s="5" t="s">
        <v>64</v>
      </c>
      <c r="K22" s="6"/>
      <c r="L22" s="1">
        <v>1035</v>
      </c>
      <c r="M22" s="7" t="s">
        <v>143</v>
      </c>
      <c r="N22" s="8"/>
      <c r="O22" s="8">
        <v>4</v>
      </c>
      <c r="P22" s="9">
        <v>-6</v>
      </c>
      <c r="Q22" s="8">
        <v>74</v>
      </c>
      <c r="R22" s="8">
        <v>50</v>
      </c>
      <c r="S22" s="25"/>
    </row>
    <row r="23" spans="1:19" ht="42" customHeight="1">
      <c r="A23" s="23">
        <v>37308</v>
      </c>
      <c r="B23" s="13">
        <v>-5</v>
      </c>
      <c r="C23" s="12">
        <v>1</v>
      </c>
      <c r="D23" s="4" t="s">
        <v>144</v>
      </c>
      <c r="E23" s="10">
        <v>0.7</v>
      </c>
      <c r="F23" s="39">
        <v>4</v>
      </c>
      <c r="G23" s="41" t="s">
        <v>58</v>
      </c>
      <c r="H23" s="15">
        <v>35.4</v>
      </c>
      <c r="I23" s="4" t="s">
        <v>64</v>
      </c>
      <c r="J23" s="5" t="s">
        <v>64</v>
      </c>
      <c r="K23" s="6"/>
      <c r="L23" s="1">
        <v>1033</v>
      </c>
      <c r="M23" s="7" t="s">
        <v>145</v>
      </c>
      <c r="N23" s="8"/>
      <c r="O23" s="8">
        <v>4</v>
      </c>
      <c r="P23" s="9">
        <v>-7</v>
      </c>
      <c r="Q23" s="8">
        <v>79</v>
      </c>
      <c r="R23" s="8">
        <v>52</v>
      </c>
      <c r="S23" s="25" t="s">
        <v>72</v>
      </c>
    </row>
    <row r="24" spans="1:19" ht="42" customHeight="1">
      <c r="A24" s="23">
        <v>37309</v>
      </c>
      <c r="B24" s="13">
        <v>0</v>
      </c>
      <c r="C24" s="12">
        <v>6</v>
      </c>
      <c r="D24" s="4" t="s">
        <v>146</v>
      </c>
      <c r="E24" s="10">
        <v>1</v>
      </c>
      <c r="F24" s="39">
        <v>3</v>
      </c>
      <c r="G24" s="41" t="s">
        <v>58</v>
      </c>
      <c r="H24" s="15">
        <v>27.4</v>
      </c>
      <c r="I24" s="4" t="s">
        <v>59</v>
      </c>
      <c r="J24" s="5" t="s">
        <v>118</v>
      </c>
      <c r="K24" s="6"/>
      <c r="L24" s="1">
        <v>1033</v>
      </c>
      <c r="M24" s="7" t="s">
        <v>147</v>
      </c>
      <c r="N24" s="8"/>
      <c r="O24" s="8">
        <v>6</v>
      </c>
      <c r="P24" s="9">
        <v>0</v>
      </c>
      <c r="Q24" s="8">
        <v>81</v>
      </c>
      <c r="R24" s="8">
        <v>29</v>
      </c>
      <c r="S24" s="25" t="s">
        <v>61</v>
      </c>
    </row>
    <row r="25" spans="1:19" ht="42" customHeight="1">
      <c r="A25" s="23">
        <v>37338</v>
      </c>
      <c r="B25" s="13">
        <v>2</v>
      </c>
      <c r="C25" s="12">
        <v>6</v>
      </c>
      <c r="D25" s="4" t="s">
        <v>148</v>
      </c>
      <c r="E25" s="10">
        <v>2</v>
      </c>
      <c r="F25" s="39">
        <v>4</v>
      </c>
      <c r="G25" s="41" t="s">
        <v>58</v>
      </c>
      <c r="H25" s="15">
        <v>38.6</v>
      </c>
      <c r="I25" s="4" t="s">
        <v>59</v>
      </c>
      <c r="J25" s="5" t="s">
        <v>59</v>
      </c>
      <c r="K25" s="6"/>
      <c r="L25" s="1">
        <v>1018</v>
      </c>
      <c r="M25" s="7" t="s">
        <v>149</v>
      </c>
      <c r="N25" s="8"/>
      <c r="O25" s="8"/>
      <c r="P25" s="9">
        <v>1</v>
      </c>
      <c r="Q25" s="8">
        <v>91</v>
      </c>
      <c r="R25" s="8">
        <v>100</v>
      </c>
      <c r="S25" s="25" t="s">
        <v>61</v>
      </c>
    </row>
    <row r="26" spans="1:19" ht="42" customHeight="1">
      <c r="A26" s="23">
        <v>37311</v>
      </c>
      <c r="B26" s="13">
        <v>3</v>
      </c>
      <c r="C26" s="12">
        <v>7</v>
      </c>
      <c r="D26" s="4" t="s">
        <v>148</v>
      </c>
      <c r="E26" s="10">
        <v>3.5</v>
      </c>
      <c r="F26" s="39">
        <v>3</v>
      </c>
      <c r="G26" s="41" t="s">
        <v>79</v>
      </c>
      <c r="H26" s="15">
        <v>28</v>
      </c>
      <c r="I26" s="4" t="s">
        <v>59</v>
      </c>
      <c r="J26" s="5" t="s">
        <v>59</v>
      </c>
      <c r="K26" s="6"/>
      <c r="L26" s="1">
        <v>1021</v>
      </c>
      <c r="M26" s="7" t="s">
        <v>152</v>
      </c>
      <c r="N26" s="8"/>
      <c r="O26" s="8"/>
      <c r="P26" s="9">
        <v>3</v>
      </c>
      <c r="Q26" s="8">
        <v>96</v>
      </c>
      <c r="R26" s="8">
        <v>99</v>
      </c>
      <c r="S26" s="25" t="s">
        <v>61</v>
      </c>
    </row>
    <row r="27" spans="1:19" ht="42" customHeight="1">
      <c r="A27" s="23">
        <v>37312</v>
      </c>
      <c r="B27" s="13">
        <v>0</v>
      </c>
      <c r="C27" s="12">
        <v>5</v>
      </c>
      <c r="D27" s="4" t="s">
        <v>150</v>
      </c>
      <c r="E27" s="10">
        <v>7</v>
      </c>
      <c r="F27" s="39">
        <v>4</v>
      </c>
      <c r="G27" s="41" t="s">
        <v>74</v>
      </c>
      <c r="H27" s="15">
        <v>39</v>
      </c>
      <c r="I27" s="4" t="s">
        <v>59</v>
      </c>
      <c r="J27" s="5" t="s">
        <v>64</v>
      </c>
      <c r="K27" s="6"/>
      <c r="L27" s="1">
        <v>1023</v>
      </c>
      <c r="M27" s="7" t="s">
        <v>151</v>
      </c>
      <c r="N27" s="8"/>
      <c r="O27" s="8">
        <v>4.5</v>
      </c>
      <c r="P27" s="9">
        <v>0</v>
      </c>
      <c r="Q27" s="8">
        <v>84</v>
      </c>
      <c r="R27" s="8">
        <v>59</v>
      </c>
      <c r="S27" s="25" t="s">
        <v>61</v>
      </c>
    </row>
    <row r="28" spans="1:19" ht="42" customHeight="1">
      <c r="A28" s="23">
        <v>37313</v>
      </c>
      <c r="B28" s="13">
        <v>-1</v>
      </c>
      <c r="C28" s="12">
        <v>2</v>
      </c>
      <c r="D28" s="4" t="s">
        <v>153</v>
      </c>
      <c r="E28" s="10">
        <v>6.8</v>
      </c>
      <c r="F28" s="39">
        <v>4</v>
      </c>
      <c r="G28" s="41" t="s">
        <v>74</v>
      </c>
      <c r="H28" s="15">
        <v>31</v>
      </c>
      <c r="I28" s="4" t="s">
        <v>59</v>
      </c>
      <c r="J28" s="5" t="s">
        <v>66</v>
      </c>
      <c r="K28" s="6"/>
      <c r="L28" s="1">
        <v>1019</v>
      </c>
      <c r="M28" s="7" t="s">
        <v>154</v>
      </c>
      <c r="N28" s="8"/>
      <c r="O28" s="8">
        <v>3</v>
      </c>
      <c r="P28" s="9">
        <v>-2</v>
      </c>
      <c r="Q28" s="8">
        <v>85</v>
      </c>
      <c r="R28" s="8">
        <v>67</v>
      </c>
      <c r="S28" s="25" t="s">
        <v>72</v>
      </c>
    </row>
    <row r="29" spans="1:19" ht="42" customHeight="1">
      <c r="A29" s="23">
        <v>37314</v>
      </c>
      <c r="B29" s="13">
        <v>-7</v>
      </c>
      <c r="C29" s="12">
        <v>2</v>
      </c>
      <c r="D29" s="4"/>
      <c r="E29" s="10">
        <v>0</v>
      </c>
      <c r="F29" s="39">
        <v>3</v>
      </c>
      <c r="G29" s="41" t="s">
        <v>79</v>
      </c>
      <c r="H29" s="15">
        <v>22.5</v>
      </c>
      <c r="I29" s="4" t="s">
        <v>96</v>
      </c>
      <c r="J29" s="5" t="s">
        <v>64</v>
      </c>
      <c r="K29" s="6"/>
      <c r="L29" s="1">
        <v>1028</v>
      </c>
      <c r="M29" s="7" t="s">
        <v>155</v>
      </c>
      <c r="N29" s="8"/>
      <c r="O29" s="8">
        <v>6.5</v>
      </c>
      <c r="P29" s="9">
        <v>-9</v>
      </c>
      <c r="Q29" s="8">
        <v>80</v>
      </c>
      <c r="R29" s="8">
        <v>41</v>
      </c>
      <c r="S29" s="25"/>
    </row>
    <row r="30" spans="1:19" ht="42" customHeight="1">
      <c r="A30" s="23">
        <v>37315</v>
      </c>
      <c r="B30" s="13">
        <v>0</v>
      </c>
      <c r="C30" s="12">
        <v>5</v>
      </c>
      <c r="D30" s="4" t="s">
        <v>156</v>
      </c>
      <c r="E30" s="10">
        <v>8.2</v>
      </c>
      <c r="F30" s="39">
        <v>3</v>
      </c>
      <c r="G30" s="41" t="s">
        <v>58</v>
      </c>
      <c r="H30" s="15">
        <v>27.4</v>
      </c>
      <c r="I30" s="4" t="s">
        <v>59</v>
      </c>
      <c r="J30" s="5" t="s">
        <v>59</v>
      </c>
      <c r="K30" s="6"/>
      <c r="L30" s="1">
        <v>1022</v>
      </c>
      <c r="M30" s="7" t="s">
        <v>157</v>
      </c>
      <c r="N30" s="8"/>
      <c r="O30" s="8"/>
      <c r="P30" s="9">
        <v>0</v>
      </c>
      <c r="Q30" s="8">
        <v>97</v>
      </c>
      <c r="R30" s="8">
        <v>100</v>
      </c>
      <c r="S30" s="25" t="s">
        <v>61</v>
      </c>
    </row>
    <row r="31" spans="1:19" ht="42" customHeight="1">
      <c r="A31" s="23">
        <v>40968</v>
      </c>
      <c r="B31" s="13">
        <v>5</v>
      </c>
      <c r="C31" s="12">
        <v>8</v>
      </c>
      <c r="D31" s="4" t="s">
        <v>158</v>
      </c>
      <c r="E31" s="10">
        <v>3.9</v>
      </c>
      <c r="F31" s="39">
        <v>3</v>
      </c>
      <c r="G31" s="41" t="s">
        <v>74</v>
      </c>
      <c r="H31" s="15">
        <v>22.5</v>
      </c>
      <c r="I31" s="4" t="s">
        <v>59</v>
      </c>
      <c r="J31" s="5" t="s">
        <v>159</v>
      </c>
      <c r="K31" s="6"/>
      <c r="L31" s="1">
        <v>1025</v>
      </c>
      <c r="M31" s="7" t="s">
        <v>160</v>
      </c>
      <c r="N31" s="8"/>
      <c r="O31" s="8"/>
      <c r="P31" s="9">
        <v>4</v>
      </c>
      <c r="Q31" s="8">
        <v>99</v>
      </c>
      <c r="R31" s="8">
        <v>100</v>
      </c>
      <c r="S31" s="25" t="s">
        <v>61</v>
      </c>
    </row>
    <row r="32" spans="1:19" ht="42" customHeight="1">
      <c r="A32" s="23"/>
      <c r="B32" s="13"/>
      <c r="C32" s="12"/>
      <c r="D32" s="4"/>
      <c r="E32" s="10"/>
      <c r="F32" s="39"/>
      <c r="G32" s="41"/>
      <c r="H32" s="15"/>
      <c r="I32" s="4"/>
      <c r="J32" s="5"/>
      <c r="K32" s="6"/>
      <c r="L32" s="1"/>
      <c r="M32" s="7"/>
      <c r="N32" s="8"/>
      <c r="O32" s="8"/>
      <c r="P32" s="9"/>
      <c r="Q32" s="8"/>
      <c r="R32" s="8"/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52" t="s">
        <v>22</v>
      </c>
      <c r="B100" s="52"/>
      <c r="C100" s="52"/>
      <c r="D100" s="16">
        <f>AVERAGE(B3:B33,C3:C33)</f>
        <v>-5.887931034482759</v>
      </c>
      <c r="E100" s="52" t="s">
        <v>31</v>
      </c>
      <c r="F100" s="52"/>
      <c r="G100" s="52"/>
      <c r="H100" s="52"/>
      <c r="I100" s="17">
        <f>SUM(E3:E33)</f>
        <v>58.9</v>
      </c>
      <c r="J100" s="52" t="s">
        <v>38</v>
      </c>
      <c r="K100" s="52"/>
      <c r="L100" s="18">
        <f>SUM(O3:O33)</f>
        <v>113.5</v>
      </c>
    </row>
    <row r="101" spans="1:12" ht="30" customHeight="1">
      <c r="A101" s="52" t="s">
        <v>27</v>
      </c>
      <c r="B101" s="52"/>
      <c r="C101" s="52"/>
      <c r="D101" s="16">
        <f>AVERAGE(B3:B33)</f>
        <v>-9.051724137931034</v>
      </c>
      <c r="E101" s="52" t="s">
        <v>32</v>
      </c>
      <c r="F101" s="52"/>
      <c r="G101" s="52"/>
      <c r="H101" s="52"/>
      <c r="I101" s="17">
        <f>AVERAGE(E3:E33)</f>
        <v>2.0310344827586206</v>
      </c>
      <c r="J101" s="52" t="s">
        <v>39</v>
      </c>
      <c r="K101" s="52"/>
      <c r="L101" s="18">
        <f>COUNTIF(R3:R33,"&lt;31")</f>
        <v>8</v>
      </c>
    </row>
    <row r="102" spans="1:12" ht="30" customHeight="1">
      <c r="A102" s="52" t="s">
        <v>28</v>
      </c>
      <c r="B102" s="52"/>
      <c r="C102" s="52"/>
      <c r="D102" s="16">
        <f>AVERAGE(C3:C33)</f>
        <v>-2.7241379310344827</v>
      </c>
      <c r="E102" s="52" t="s">
        <v>33</v>
      </c>
      <c r="F102" s="52"/>
      <c r="G102" s="52"/>
      <c r="H102" s="52"/>
      <c r="I102" s="17">
        <f>MAX(E3:E33)</f>
        <v>8.2</v>
      </c>
      <c r="J102" s="52" t="s">
        <v>41</v>
      </c>
      <c r="K102" s="52"/>
      <c r="L102" s="18">
        <f>COUNTIF(C3:C33,"&gt;19")</f>
        <v>0</v>
      </c>
    </row>
    <row r="103" spans="1:12" ht="30" customHeight="1">
      <c r="A103" s="52" t="s">
        <v>23</v>
      </c>
      <c r="B103" s="52"/>
      <c r="C103" s="52"/>
      <c r="D103" s="18">
        <f>MAX(B3:B33,C3:C33)</f>
        <v>8</v>
      </c>
      <c r="E103" s="52" t="s">
        <v>34</v>
      </c>
      <c r="F103" s="52"/>
      <c r="G103" s="52"/>
      <c r="H103" s="52"/>
      <c r="I103" s="18">
        <f>COUNTA(S3:S33)</f>
        <v>15</v>
      </c>
      <c r="J103" s="52" t="s">
        <v>37</v>
      </c>
      <c r="K103" s="52"/>
      <c r="L103" s="18">
        <f>COUNTA(N3:N33)</f>
        <v>0</v>
      </c>
    </row>
    <row r="104" spans="1:12" ht="30" customHeight="1">
      <c r="A104" s="52" t="s">
        <v>24</v>
      </c>
      <c r="B104" s="52"/>
      <c r="C104" s="52"/>
      <c r="D104" s="18">
        <f>MIN(B3:B33,C3:C33)</f>
        <v>-25</v>
      </c>
      <c r="E104" s="52" t="s">
        <v>35</v>
      </c>
      <c r="F104" s="52"/>
      <c r="G104" s="52"/>
      <c r="H104" s="52"/>
      <c r="I104" s="18">
        <f>COUNTIF(S3:S33,"R")</f>
        <v>7</v>
      </c>
      <c r="J104" s="52" t="s">
        <v>47</v>
      </c>
      <c r="K104" s="52"/>
      <c r="L104" s="43">
        <f>AVERAGE(F3:F33)</f>
        <v>3.0344827586206895</v>
      </c>
    </row>
    <row r="105" spans="1:12" ht="30" customHeight="1">
      <c r="A105" s="52" t="s">
        <v>26</v>
      </c>
      <c r="B105" s="52"/>
      <c r="C105" s="52"/>
      <c r="D105" s="18">
        <f>MAX(B3:B33)</f>
        <v>5</v>
      </c>
      <c r="E105" s="52" t="s">
        <v>36</v>
      </c>
      <c r="F105" s="52"/>
      <c r="G105" s="52"/>
      <c r="H105" s="52"/>
      <c r="I105" s="18">
        <f>COUNTIF(S3:S33,"S")</f>
        <v>8</v>
      </c>
      <c r="J105" s="52" t="s">
        <v>48</v>
      </c>
      <c r="K105" s="52"/>
      <c r="L105" s="43">
        <f>AVERAGE(H3:H33)</f>
        <v>26.12758620689655</v>
      </c>
    </row>
    <row r="106" spans="1:12" ht="30" customHeight="1">
      <c r="A106" s="52" t="s">
        <v>25</v>
      </c>
      <c r="B106" s="52"/>
      <c r="C106" s="52"/>
      <c r="D106" s="18">
        <f>MIN(C3:C33)</f>
        <v>-13</v>
      </c>
      <c r="E106" s="52" t="s">
        <v>52</v>
      </c>
      <c r="F106" s="52"/>
      <c r="G106" s="52"/>
      <c r="H106" s="52"/>
      <c r="I106" s="18">
        <f>COUNTIF(F3:F33,"&gt;5")</f>
        <v>1</v>
      </c>
      <c r="J106" s="52" t="s">
        <v>49</v>
      </c>
      <c r="K106" s="52"/>
      <c r="L106" s="19">
        <v>28</v>
      </c>
    </row>
    <row r="107" spans="1:12" ht="30" customHeight="1">
      <c r="A107" s="52" t="s">
        <v>29</v>
      </c>
      <c r="B107" s="52"/>
      <c r="C107" s="52"/>
      <c r="D107" s="18">
        <f>COUNTIF(B3:B33,"&lt;1")</f>
        <v>26</v>
      </c>
      <c r="E107" s="52" t="s">
        <v>43</v>
      </c>
      <c r="F107" s="52"/>
      <c r="G107" s="52"/>
      <c r="H107" s="52"/>
      <c r="I107" s="17">
        <f>MAX(H3:H33)</f>
        <v>51.5</v>
      </c>
      <c r="J107" s="52" t="s">
        <v>50</v>
      </c>
      <c r="K107" s="52"/>
      <c r="L107" s="17">
        <v>36.9</v>
      </c>
    </row>
    <row r="108" spans="1:12" ht="30" customHeight="1">
      <c r="A108" s="52" t="s">
        <v>30</v>
      </c>
      <c r="B108" s="52"/>
      <c r="C108" s="52"/>
      <c r="D108" s="18">
        <f>COUNTIF(C3:C33,"&lt;1")</f>
        <v>17</v>
      </c>
      <c r="E108" s="52" t="s">
        <v>44</v>
      </c>
      <c r="F108" s="52"/>
      <c r="G108" s="52"/>
      <c r="H108" s="52"/>
      <c r="I108" s="18">
        <f>MAX(L3:L33)</f>
        <v>1042</v>
      </c>
      <c r="J108" s="52" t="s">
        <v>51</v>
      </c>
      <c r="K108" s="52"/>
      <c r="L108" s="17">
        <v>22</v>
      </c>
    </row>
    <row r="109" spans="1:12" ht="30" customHeight="1">
      <c r="A109" s="52" t="s">
        <v>40</v>
      </c>
      <c r="B109" s="52"/>
      <c r="C109" s="52"/>
      <c r="D109" s="18">
        <f>MIN(P3:P33)</f>
        <v>-28</v>
      </c>
      <c r="E109" s="52" t="s">
        <v>45</v>
      </c>
      <c r="F109" s="52"/>
      <c r="G109" s="52"/>
      <c r="H109" s="52"/>
      <c r="I109" s="18">
        <f>MIN(L3:L33)</f>
        <v>996</v>
      </c>
      <c r="J109" s="52"/>
      <c r="K109" s="52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5" t="s">
        <v>16</v>
      </c>
      <c r="C1" s="56"/>
      <c r="D1" s="55" t="s">
        <v>17</v>
      </c>
      <c r="E1" s="56"/>
      <c r="F1" s="55" t="s">
        <v>15</v>
      </c>
      <c r="G1" s="69"/>
      <c r="H1" s="70"/>
      <c r="I1" s="55" t="s">
        <v>1</v>
      </c>
      <c r="J1" s="56"/>
      <c r="K1" s="65" t="s">
        <v>8</v>
      </c>
      <c r="L1" s="63" t="s">
        <v>10</v>
      </c>
      <c r="M1" s="67" t="s">
        <v>2</v>
      </c>
      <c r="N1" s="53" t="s">
        <v>19</v>
      </c>
      <c r="O1" s="53" t="s">
        <v>20</v>
      </c>
      <c r="P1" s="61" t="s">
        <v>21</v>
      </c>
      <c r="Q1" s="53" t="s">
        <v>14</v>
      </c>
      <c r="R1" s="53" t="s">
        <v>42</v>
      </c>
      <c r="S1" s="58" t="s">
        <v>46</v>
      </c>
    </row>
    <row r="2" spans="1:19" ht="42" customHeight="1">
      <c r="A2" s="22" t="s">
        <v>53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6"/>
      <c r="L2" s="64"/>
      <c r="M2" s="68"/>
      <c r="N2" s="54"/>
      <c r="O2" s="54"/>
      <c r="P2" s="62"/>
      <c r="Q2" s="60"/>
      <c r="R2" s="57"/>
      <c r="S2" s="59"/>
    </row>
    <row r="3" spans="1:19" ht="42" customHeight="1">
      <c r="A3" s="23">
        <v>37316</v>
      </c>
      <c r="B3" s="13">
        <v>6</v>
      </c>
      <c r="C3" s="12">
        <v>8</v>
      </c>
      <c r="D3" s="4" t="s">
        <v>161</v>
      </c>
      <c r="E3" s="10">
        <v>1.5</v>
      </c>
      <c r="F3" s="39">
        <v>2</v>
      </c>
      <c r="G3" s="41" t="s">
        <v>74</v>
      </c>
      <c r="H3" s="15">
        <v>19.3</v>
      </c>
      <c r="I3" s="4" t="s">
        <v>59</v>
      </c>
      <c r="J3" s="5" t="s">
        <v>59</v>
      </c>
      <c r="K3" s="6"/>
      <c r="L3" s="1">
        <v>1026</v>
      </c>
      <c r="M3" s="7" t="s">
        <v>162</v>
      </c>
      <c r="N3" s="8"/>
      <c r="O3" s="8"/>
      <c r="P3" s="9">
        <v>5</v>
      </c>
      <c r="Q3" s="8">
        <v>99</v>
      </c>
      <c r="R3" s="20">
        <v>100</v>
      </c>
      <c r="S3" s="24" t="s">
        <v>61</v>
      </c>
    </row>
    <row r="4" spans="1:19" ht="42" customHeight="1">
      <c r="A4" s="23">
        <v>37317</v>
      </c>
      <c r="B4" s="13">
        <v>3</v>
      </c>
      <c r="C4" s="12">
        <v>6</v>
      </c>
      <c r="D4" s="4"/>
      <c r="E4" s="10">
        <v>0</v>
      </c>
      <c r="F4" s="39">
        <v>2</v>
      </c>
      <c r="G4" s="41" t="s">
        <v>74</v>
      </c>
      <c r="H4" s="15">
        <v>17.7</v>
      </c>
      <c r="I4" s="4" t="s">
        <v>59</v>
      </c>
      <c r="J4" s="5" t="s">
        <v>59</v>
      </c>
      <c r="K4" s="6"/>
      <c r="L4" s="1">
        <v>1029</v>
      </c>
      <c r="M4" s="7" t="s">
        <v>163</v>
      </c>
      <c r="N4" s="8"/>
      <c r="O4" s="8"/>
      <c r="P4" s="9">
        <v>2</v>
      </c>
      <c r="Q4" s="8">
        <v>95</v>
      </c>
      <c r="R4" s="8">
        <v>98</v>
      </c>
      <c r="S4" s="25"/>
    </row>
    <row r="5" spans="1:19" ht="42" customHeight="1">
      <c r="A5" s="23">
        <v>37318</v>
      </c>
      <c r="B5" s="13">
        <v>-1</v>
      </c>
      <c r="C5" s="12">
        <v>5</v>
      </c>
      <c r="D5" s="4"/>
      <c r="E5" s="10">
        <v>0</v>
      </c>
      <c r="F5" s="39">
        <v>3</v>
      </c>
      <c r="G5" s="41" t="s">
        <v>114</v>
      </c>
      <c r="H5" s="15">
        <v>29</v>
      </c>
      <c r="I5" s="4" t="s">
        <v>96</v>
      </c>
      <c r="J5" s="5" t="s">
        <v>64</v>
      </c>
      <c r="K5" s="6"/>
      <c r="L5" s="1">
        <v>1029</v>
      </c>
      <c r="M5" s="7" t="s">
        <v>164</v>
      </c>
      <c r="N5" s="8"/>
      <c r="O5" s="8">
        <v>6</v>
      </c>
      <c r="P5" s="9">
        <v>-3</v>
      </c>
      <c r="Q5" s="8">
        <v>61</v>
      </c>
      <c r="R5" s="8">
        <v>37</v>
      </c>
      <c r="S5" s="25"/>
    </row>
    <row r="6" spans="1:19" ht="42" customHeight="1">
      <c r="A6" s="23">
        <v>37319</v>
      </c>
      <c r="B6" s="13">
        <v>2</v>
      </c>
      <c r="C6" s="12">
        <v>5</v>
      </c>
      <c r="D6" s="4"/>
      <c r="E6" s="10">
        <v>0</v>
      </c>
      <c r="F6" s="39">
        <v>2</v>
      </c>
      <c r="G6" s="41" t="s">
        <v>119</v>
      </c>
      <c r="H6" s="15">
        <v>19.3</v>
      </c>
      <c r="I6" s="4" t="s">
        <v>64</v>
      </c>
      <c r="J6" s="5" t="s">
        <v>59</v>
      </c>
      <c r="K6" s="6"/>
      <c r="L6" s="1">
        <v>1027</v>
      </c>
      <c r="M6" s="7" t="s">
        <v>165</v>
      </c>
      <c r="N6" s="8"/>
      <c r="O6" s="8"/>
      <c r="P6" s="9">
        <v>1</v>
      </c>
      <c r="Q6" s="8">
        <v>71</v>
      </c>
      <c r="R6" s="8">
        <v>100</v>
      </c>
      <c r="S6" s="25"/>
    </row>
    <row r="7" spans="1:19" ht="42" customHeight="1">
      <c r="A7" s="23">
        <v>37320</v>
      </c>
      <c r="B7" s="13">
        <v>-1</v>
      </c>
      <c r="C7" s="12">
        <v>7</v>
      </c>
      <c r="D7" s="4"/>
      <c r="E7" s="10">
        <v>0</v>
      </c>
      <c r="F7" s="39">
        <v>3</v>
      </c>
      <c r="G7" s="41" t="s">
        <v>114</v>
      </c>
      <c r="H7" s="15">
        <v>27.4</v>
      </c>
      <c r="I7" s="4" t="s">
        <v>96</v>
      </c>
      <c r="J7" s="5" t="s">
        <v>118</v>
      </c>
      <c r="K7" s="6"/>
      <c r="L7" s="1">
        <v>1020</v>
      </c>
      <c r="M7" s="7" t="s">
        <v>166</v>
      </c>
      <c r="N7" s="8"/>
      <c r="O7" s="8">
        <v>9</v>
      </c>
      <c r="P7" s="9">
        <v>-3</v>
      </c>
      <c r="Q7" s="8">
        <v>47</v>
      </c>
      <c r="R7" s="8">
        <v>15</v>
      </c>
      <c r="S7" s="25"/>
    </row>
    <row r="8" spans="1:19" ht="42" customHeight="1">
      <c r="A8" s="23">
        <v>37321</v>
      </c>
      <c r="B8" s="13">
        <v>-3</v>
      </c>
      <c r="C8" s="12">
        <v>4</v>
      </c>
      <c r="D8" s="4"/>
      <c r="E8" s="10">
        <v>0</v>
      </c>
      <c r="F8" s="39">
        <v>2</v>
      </c>
      <c r="G8" s="41" t="s">
        <v>119</v>
      </c>
      <c r="H8" s="15">
        <v>19.3</v>
      </c>
      <c r="I8" s="4" t="s">
        <v>64</v>
      </c>
      <c r="J8" s="5" t="s">
        <v>118</v>
      </c>
      <c r="K8" s="6"/>
      <c r="L8" s="1">
        <v>1030</v>
      </c>
      <c r="M8" s="7" t="s">
        <v>167</v>
      </c>
      <c r="N8" s="8"/>
      <c r="O8" s="8">
        <v>8</v>
      </c>
      <c r="P8" s="9">
        <v>-4</v>
      </c>
      <c r="Q8" s="8">
        <v>51</v>
      </c>
      <c r="R8" s="8">
        <v>28</v>
      </c>
      <c r="S8" s="25"/>
    </row>
    <row r="9" spans="1:19" ht="42" customHeight="1">
      <c r="A9" s="23">
        <v>37322</v>
      </c>
      <c r="B9" s="13">
        <v>-5</v>
      </c>
      <c r="C9" s="12">
        <v>7</v>
      </c>
      <c r="D9" s="4"/>
      <c r="E9" s="10">
        <v>0</v>
      </c>
      <c r="F9" s="39">
        <v>3</v>
      </c>
      <c r="G9" s="41" t="s">
        <v>58</v>
      </c>
      <c r="H9" s="15">
        <v>26.9</v>
      </c>
      <c r="I9" s="4" t="s">
        <v>96</v>
      </c>
      <c r="J9" s="5" t="s">
        <v>118</v>
      </c>
      <c r="K9" s="6"/>
      <c r="L9" s="1">
        <v>1019</v>
      </c>
      <c r="M9" s="7" t="s">
        <v>168</v>
      </c>
      <c r="N9" s="8"/>
      <c r="O9" s="8">
        <v>8</v>
      </c>
      <c r="P9" s="9">
        <v>-6</v>
      </c>
      <c r="Q9" s="8">
        <v>48</v>
      </c>
      <c r="R9" s="8">
        <v>27</v>
      </c>
      <c r="S9" s="25"/>
    </row>
    <row r="10" spans="1:19" ht="42" customHeight="1">
      <c r="A10" s="23">
        <v>37323</v>
      </c>
      <c r="B10" s="13">
        <v>-1</v>
      </c>
      <c r="C10" s="12">
        <v>3</v>
      </c>
      <c r="D10" s="4" t="s">
        <v>169</v>
      </c>
      <c r="E10" s="10">
        <v>6.2</v>
      </c>
      <c r="F10" s="39">
        <v>4</v>
      </c>
      <c r="G10" s="41" t="s">
        <v>58</v>
      </c>
      <c r="H10" s="15">
        <v>37</v>
      </c>
      <c r="I10" s="4" t="s">
        <v>59</v>
      </c>
      <c r="J10" s="5" t="s">
        <v>59</v>
      </c>
      <c r="K10" s="6"/>
      <c r="L10" s="1">
        <v>1030</v>
      </c>
      <c r="M10" s="7" t="s">
        <v>200</v>
      </c>
      <c r="N10" s="8"/>
      <c r="O10" s="8"/>
      <c r="P10" s="9">
        <v>-1</v>
      </c>
      <c r="Q10" s="8">
        <v>90</v>
      </c>
      <c r="R10" s="8">
        <v>98</v>
      </c>
      <c r="S10" s="25" t="s">
        <v>72</v>
      </c>
    </row>
    <row r="11" spans="1:19" ht="42" customHeight="1">
      <c r="A11" s="23">
        <v>37324</v>
      </c>
      <c r="B11" s="13">
        <v>-1</v>
      </c>
      <c r="C11" s="12">
        <v>7</v>
      </c>
      <c r="D11" s="4"/>
      <c r="E11" s="10">
        <v>0</v>
      </c>
      <c r="F11" s="39">
        <v>4</v>
      </c>
      <c r="G11" s="41" t="s">
        <v>79</v>
      </c>
      <c r="H11" s="15">
        <v>33.8</v>
      </c>
      <c r="I11" s="4" t="s">
        <v>64</v>
      </c>
      <c r="J11" s="5" t="s">
        <v>64</v>
      </c>
      <c r="K11" s="6"/>
      <c r="L11" s="1">
        <v>1039</v>
      </c>
      <c r="M11" s="7" t="s">
        <v>172</v>
      </c>
      <c r="N11" s="8"/>
      <c r="O11" s="8">
        <v>5.5</v>
      </c>
      <c r="P11" s="9">
        <v>-3</v>
      </c>
      <c r="Q11" s="8">
        <v>60</v>
      </c>
      <c r="R11" s="8">
        <v>40</v>
      </c>
      <c r="S11" s="25"/>
    </row>
    <row r="12" spans="1:19" ht="42" customHeight="1">
      <c r="A12" s="23">
        <v>37325</v>
      </c>
      <c r="B12" s="13">
        <v>0</v>
      </c>
      <c r="C12" s="12">
        <v>7</v>
      </c>
      <c r="D12" s="4" t="s">
        <v>170</v>
      </c>
      <c r="E12" s="10">
        <v>0.5</v>
      </c>
      <c r="F12" s="39">
        <v>4</v>
      </c>
      <c r="G12" s="41" t="s">
        <v>79</v>
      </c>
      <c r="H12" s="15">
        <v>30.6</v>
      </c>
      <c r="I12" s="4" t="s">
        <v>64</v>
      </c>
      <c r="J12" s="5" t="s">
        <v>66</v>
      </c>
      <c r="K12" s="6"/>
      <c r="L12" s="1">
        <v>1035</v>
      </c>
      <c r="M12" s="7" t="s">
        <v>173</v>
      </c>
      <c r="N12" s="8"/>
      <c r="O12" s="8">
        <v>1.5</v>
      </c>
      <c r="P12" s="9">
        <v>-1</v>
      </c>
      <c r="Q12" s="8">
        <v>75</v>
      </c>
      <c r="R12" s="8">
        <v>80</v>
      </c>
      <c r="S12" s="25" t="s">
        <v>61</v>
      </c>
    </row>
    <row r="13" spans="1:19" ht="42" customHeight="1">
      <c r="A13" s="23">
        <v>37326</v>
      </c>
      <c r="B13" s="13">
        <v>3</v>
      </c>
      <c r="C13" s="12">
        <v>5</v>
      </c>
      <c r="D13" s="4" t="s">
        <v>171</v>
      </c>
      <c r="E13" s="10">
        <v>2.2</v>
      </c>
      <c r="F13" s="39">
        <v>3</v>
      </c>
      <c r="G13" s="41" t="s">
        <v>111</v>
      </c>
      <c r="H13" s="15">
        <v>40.2</v>
      </c>
      <c r="I13" s="4" t="s">
        <v>59</v>
      </c>
      <c r="J13" s="5" t="s">
        <v>59</v>
      </c>
      <c r="K13" s="6"/>
      <c r="L13" s="1">
        <v>1028</v>
      </c>
      <c r="M13" s="7" t="s">
        <v>174</v>
      </c>
      <c r="N13" s="8"/>
      <c r="O13" s="8"/>
      <c r="P13" s="9">
        <v>2</v>
      </c>
      <c r="Q13" s="8">
        <v>91</v>
      </c>
      <c r="R13" s="8">
        <v>100</v>
      </c>
      <c r="S13" s="25" t="s">
        <v>61</v>
      </c>
    </row>
    <row r="14" spans="1:19" ht="42" customHeight="1">
      <c r="A14" s="23">
        <v>37327</v>
      </c>
      <c r="B14" s="13">
        <v>4</v>
      </c>
      <c r="C14" s="12">
        <v>6</v>
      </c>
      <c r="D14" s="4" t="s">
        <v>175</v>
      </c>
      <c r="E14" s="10">
        <v>3.4</v>
      </c>
      <c r="F14" s="39">
        <v>4</v>
      </c>
      <c r="G14" s="41" t="s">
        <v>74</v>
      </c>
      <c r="H14" s="15">
        <v>33.8</v>
      </c>
      <c r="I14" s="4" t="s">
        <v>59</v>
      </c>
      <c r="J14" s="5" t="s">
        <v>59</v>
      </c>
      <c r="K14" s="6"/>
      <c r="L14" s="1">
        <v>1027</v>
      </c>
      <c r="M14" s="7" t="s">
        <v>176</v>
      </c>
      <c r="N14" s="8"/>
      <c r="O14" s="8"/>
      <c r="P14" s="9">
        <v>3</v>
      </c>
      <c r="Q14" s="8">
        <v>97</v>
      </c>
      <c r="R14" s="8">
        <v>100</v>
      </c>
      <c r="S14" s="25" t="s">
        <v>61</v>
      </c>
    </row>
    <row r="15" spans="1:19" ht="42" customHeight="1">
      <c r="A15" s="23">
        <v>37328</v>
      </c>
      <c r="B15" s="13">
        <v>3</v>
      </c>
      <c r="C15" s="12">
        <v>5</v>
      </c>
      <c r="D15" s="4" t="s">
        <v>175</v>
      </c>
      <c r="E15" s="10">
        <v>1.5</v>
      </c>
      <c r="F15" s="39">
        <v>3</v>
      </c>
      <c r="G15" s="41" t="s">
        <v>74</v>
      </c>
      <c r="H15" s="15">
        <v>29</v>
      </c>
      <c r="I15" s="4" t="s">
        <v>59</v>
      </c>
      <c r="J15" s="5" t="s">
        <v>59</v>
      </c>
      <c r="K15" s="6"/>
      <c r="L15" s="1">
        <v>1031</v>
      </c>
      <c r="M15" s="7" t="s">
        <v>177</v>
      </c>
      <c r="N15" s="8"/>
      <c r="O15" s="8"/>
      <c r="P15" s="9">
        <v>2</v>
      </c>
      <c r="Q15" s="8">
        <v>97</v>
      </c>
      <c r="R15" s="8">
        <v>100</v>
      </c>
      <c r="S15" s="25" t="s">
        <v>61</v>
      </c>
    </row>
    <row r="16" spans="1:19" ht="42" customHeight="1">
      <c r="A16" s="23">
        <v>37329</v>
      </c>
      <c r="B16" s="13">
        <v>3</v>
      </c>
      <c r="C16" s="12">
        <v>4</v>
      </c>
      <c r="D16" s="4" t="s">
        <v>178</v>
      </c>
      <c r="E16" s="10">
        <v>0.4</v>
      </c>
      <c r="F16" s="39">
        <v>3</v>
      </c>
      <c r="G16" s="41" t="s">
        <v>74</v>
      </c>
      <c r="H16" s="15">
        <v>25.7</v>
      </c>
      <c r="I16" s="4" t="s">
        <v>59</v>
      </c>
      <c r="J16" s="5" t="s">
        <v>59</v>
      </c>
      <c r="K16" s="6"/>
      <c r="L16" s="1">
        <v>1032</v>
      </c>
      <c r="M16" s="7" t="s">
        <v>179</v>
      </c>
      <c r="N16" s="8"/>
      <c r="O16" s="8"/>
      <c r="P16" s="9">
        <v>2</v>
      </c>
      <c r="Q16" s="8">
        <v>91</v>
      </c>
      <c r="R16" s="8">
        <v>100</v>
      </c>
      <c r="S16" s="25" t="s">
        <v>61</v>
      </c>
    </row>
    <row r="17" spans="1:19" ht="42" customHeight="1">
      <c r="A17" s="23">
        <v>37330</v>
      </c>
      <c r="B17" s="13">
        <v>2</v>
      </c>
      <c r="C17" s="12">
        <v>11</v>
      </c>
      <c r="D17" s="4"/>
      <c r="E17" s="10">
        <v>0</v>
      </c>
      <c r="F17" s="39">
        <v>2</v>
      </c>
      <c r="G17" s="41" t="s">
        <v>79</v>
      </c>
      <c r="H17" s="15">
        <v>19.3</v>
      </c>
      <c r="I17" s="4" t="s">
        <v>59</v>
      </c>
      <c r="J17" s="5" t="s">
        <v>64</v>
      </c>
      <c r="K17" s="6"/>
      <c r="L17" s="1">
        <v>1028</v>
      </c>
      <c r="M17" s="7" t="s">
        <v>180</v>
      </c>
      <c r="N17" s="8"/>
      <c r="O17" s="8">
        <v>6</v>
      </c>
      <c r="P17" s="9">
        <v>2</v>
      </c>
      <c r="Q17" s="8">
        <v>61</v>
      </c>
      <c r="R17" s="8">
        <v>47</v>
      </c>
      <c r="S17" s="25"/>
    </row>
    <row r="18" spans="1:19" ht="42" customHeight="1">
      <c r="A18" s="23">
        <v>37331</v>
      </c>
      <c r="B18" s="13">
        <v>3</v>
      </c>
      <c r="C18" s="12">
        <v>18</v>
      </c>
      <c r="D18" s="4"/>
      <c r="E18" s="10">
        <v>0</v>
      </c>
      <c r="F18" s="39">
        <v>3</v>
      </c>
      <c r="G18" s="41" t="s">
        <v>58</v>
      </c>
      <c r="H18" s="15">
        <v>24.1</v>
      </c>
      <c r="I18" s="4" t="s">
        <v>96</v>
      </c>
      <c r="J18" s="5" t="s">
        <v>118</v>
      </c>
      <c r="K18" s="6"/>
      <c r="L18" s="1">
        <v>1023</v>
      </c>
      <c r="M18" s="7" t="s">
        <v>181</v>
      </c>
      <c r="N18" s="8"/>
      <c r="O18" s="8">
        <v>10.5</v>
      </c>
      <c r="P18" s="9">
        <v>1</v>
      </c>
      <c r="Q18" s="8">
        <v>39</v>
      </c>
      <c r="R18" s="8">
        <v>11</v>
      </c>
      <c r="S18" s="25"/>
    </row>
    <row r="19" spans="1:19" ht="42" customHeight="1">
      <c r="A19" s="23">
        <v>37332</v>
      </c>
      <c r="B19" s="13">
        <v>5</v>
      </c>
      <c r="C19" s="12">
        <v>20</v>
      </c>
      <c r="D19" s="4"/>
      <c r="E19" s="10">
        <v>0</v>
      </c>
      <c r="F19" s="39">
        <v>4</v>
      </c>
      <c r="G19" s="41" t="s">
        <v>58</v>
      </c>
      <c r="H19" s="15">
        <v>35.4</v>
      </c>
      <c r="I19" s="4" t="s">
        <v>96</v>
      </c>
      <c r="J19" s="5" t="s">
        <v>97</v>
      </c>
      <c r="K19" s="6"/>
      <c r="L19" s="1">
        <v>1016</v>
      </c>
      <c r="M19" s="7" t="s">
        <v>182</v>
      </c>
      <c r="N19" s="8"/>
      <c r="O19" s="8">
        <v>11</v>
      </c>
      <c r="P19" s="9">
        <v>4</v>
      </c>
      <c r="Q19" s="8">
        <v>35</v>
      </c>
      <c r="R19" s="8">
        <v>5</v>
      </c>
      <c r="S19" s="25"/>
    </row>
    <row r="20" spans="1:19" ht="42" customHeight="1">
      <c r="A20" s="23">
        <v>37333</v>
      </c>
      <c r="B20" s="13">
        <v>1</v>
      </c>
      <c r="C20" s="12">
        <v>16</v>
      </c>
      <c r="D20" s="4" t="s">
        <v>183</v>
      </c>
      <c r="E20" s="10">
        <v>3</v>
      </c>
      <c r="F20" s="39">
        <v>4</v>
      </c>
      <c r="G20" s="41" t="s">
        <v>79</v>
      </c>
      <c r="H20" s="15">
        <v>30.6</v>
      </c>
      <c r="I20" s="4" t="s">
        <v>96</v>
      </c>
      <c r="J20" s="5" t="s">
        <v>64</v>
      </c>
      <c r="K20" s="6"/>
      <c r="L20" s="1">
        <v>1013</v>
      </c>
      <c r="M20" s="7" t="s">
        <v>184</v>
      </c>
      <c r="N20" s="8"/>
      <c r="O20" s="8">
        <v>6</v>
      </c>
      <c r="P20" s="9">
        <v>0</v>
      </c>
      <c r="Q20" s="8">
        <v>47</v>
      </c>
      <c r="R20" s="8">
        <v>45</v>
      </c>
      <c r="S20" s="25" t="s">
        <v>61</v>
      </c>
    </row>
    <row r="21" spans="1:19" ht="42" customHeight="1">
      <c r="A21" s="23">
        <v>37334</v>
      </c>
      <c r="B21" s="13">
        <v>2</v>
      </c>
      <c r="C21" s="12">
        <v>8</v>
      </c>
      <c r="D21" s="4"/>
      <c r="E21" s="10">
        <v>0</v>
      </c>
      <c r="F21" s="39">
        <v>3</v>
      </c>
      <c r="G21" s="41" t="s">
        <v>74</v>
      </c>
      <c r="H21" s="15">
        <v>25.2</v>
      </c>
      <c r="I21" s="4" t="s">
        <v>59</v>
      </c>
      <c r="J21" s="5" t="s">
        <v>118</v>
      </c>
      <c r="K21" s="6"/>
      <c r="L21" s="1">
        <v>1031</v>
      </c>
      <c r="M21" s="7" t="s">
        <v>185</v>
      </c>
      <c r="N21" s="8"/>
      <c r="O21" s="8">
        <v>8</v>
      </c>
      <c r="P21" s="9">
        <v>1</v>
      </c>
      <c r="Q21" s="8">
        <v>61</v>
      </c>
      <c r="R21" s="8">
        <v>29</v>
      </c>
      <c r="S21" s="25"/>
    </row>
    <row r="22" spans="1:19" ht="42" customHeight="1">
      <c r="A22" s="23">
        <v>37335</v>
      </c>
      <c r="B22" s="13">
        <v>-3</v>
      </c>
      <c r="C22" s="12">
        <v>11</v>
      </c>
      <c r="D22" s="4"/>
      <c r="E22" s="10">
        <v>0</v>
      </c>
      <c r="F22" s="39">
        <v>3</v>
      </c>
      <c r="G22" s="41" t="s">
        <v>58</v>
      </c>
      <c r="H22" s="15">
        <v>21</v>
      </c>
      <c r="I22" s="4" t="s">
        <v>96</v>
      </c>
      <c r="J22" s="5" t="s">
        <v>97</v>
      </c>
      <c r="K22" s="6"/>
      <c r="L22" s="1">
        <v>1037</v>
      </c>
      <c r="M22" s="7" t="s">
        <v>186</v>
      </c>
      <c r="N22" s="8"/>
      <c r="O22" s="8">
        <v>11</v>
      </c>
      <c r="P22" s="9">
        <v>-5</v>
      </c>
      <c r="Q22" s="8">
        <v>40</v>
      </c>
      <c r="R22" s="8">
        <v>7</v>
      </c>
      <c r="S22" s="25"/>
    </row>
    <row r="23" spans="1:19" ht="42" customHeight="1">
      <c r="A23" s="23">
        <v>37336</v>
      </c>
      <c r="B23" s="13">
        <v>0</v>
      </c>
      <c r="C23" s="12">
        <v>13</v>
      </c>
      <c r="D23" s="4"/>
      <c r="E23" s="10">
        <v>0</v>
      </c>
      <c r="F23" s="39">
        <v>2</v>
      </c>
      <c r="G23" s="41" t="s">
        <v>74</v>
      </c>
      <c r="H23" s="15">
        <v>19.3</v>
      </c>
      <c r="I23" s="4" t="s">
        <v>96</v>
      </c>
      <c r="J23" s="5" t="s">
        <v>118</v>
      </c>
      <c r="K23" s="6"/>
      <c r="L23" s="1">
        <v>1037</v>
      </c>
      <c r="M23" s="7" t="s">
        <v>187</v>
      </c>
      <c r="N23" s="8"/>
      <c r="O23" s="8">
        <v>9</v>
      </c>
      <c r="P23" s="9">
        <v>-1</v>
      </c>
      <c r="Q23" s="8">
        <v>65</v>
      </c>
      <c r="R23" s="8">
        <v>24</v>
      </c>
      <c r="S23" s="25"/>
    </row>
    <row r="24" spans="1:19" ht="42" customHeight="1">
      <c r="A24" s="23">
        <v>37337</v>
      </c>
      <c r="B24" s="13">
        <v>3</v>
      </c>
      <c r="C24" s="12">
        <v>12</v>
      </c>
      <c r="D24" s="4"/>
      <c r="E24" s="10">
        <v>0</v>
      </c>
      <c r="F24" s="39">
        <v>3</v>
      </c>
      <c r="G24" s="41" t="s">
        <v>119</v>
      </c>
      <c r="H24" s="15">
        <v>22.5</v>
      </c>
      <c r="I24" s="4" t="s">
        <v>188</v>
      </c>
      <c r="J24" s="5" t="s">
        <v>64</v>
      </c>
      <c r="K24" s="6"/>
      <c r="L24" s="1">
        <v>1032</v>
      </c>
      <c r="M24" s="7" t="s">
        <v>189</v>
      </c>
      <c r="N24" s="8"/>
      <c r="O24" s="8">
        <v>6</v>
      </c>
      <c r="P24" s="9">
        <v>1</v>
      </c>
      <c r="Q24" s="8">
        <v>68</v>
      </c>
      <c r="R24" s="8">
        <v>42</v>
      </c>
      <c r="S24" s="25"/>
    </row>
    <row r="25" spans="1:19" ht="42" customHeight="1">
      <c r="A25" s="23">
        <v>37338</v>
      </c>
      <c r="B25" s="13">
        <v>-1</v>
      </c>
      <c r="C25" s="12">
        <v>13</v>
      </c>
      <c r="D25" s="4"/>
      <c r="E25" s="10">
        <v>0</v>
      </c>
      <c r="F25" s="39">
        <v>3</v>
      </c>
      <c r="G25" s="41" t="s">
        <v>119</v>
      </c>
      <c r="H25" s="15">
        <v>20.9</v>
      </c>
      <c r="I25" s="4" t="s">
        <v>96</v>
      </c>
      <c r="J25" s="5" t="s">
        <v>118</v>
      </c>
      <c r="K25" s="6"/>
      <c r="L25" s="1">
        <v>1030</v>
      </c>
      <c r="M25" s="7" t="s">
        <v>190</v>
      </c>
      <c r="N25" s="8"/>
      <c r="O25" s="8">
        <v>10.5</v>
      </c>
      <c r="P25" s="9">
        <v>-2</v>
      </c>
      <c r="Q25" s="8">
        <v>60</v>
      </c>
      <c r="R25" s="8">
        <v>12</v>
      </c>
      <c r="S25" s="25"/>
    </row>
    <row r="26" spans="1:19" ht="42" customHeight="1">
      <c r="A26" s="23">
        <v>37339</v>
      </c>
      <c r="B26" s="13">
        <v>0</v>
      </c>
      <c r="C26" s="12">
        <v>14</v>
      </c>
      <c r="D26" s="4"/>
      <c r="E26" s="10">
        <v>0</v>
      </c>
      <c r="F26" s="39">
        <v>2</v>
      </c>
      <c r="G26" s="41" t="s">
        <v>111</v>
      </c>
      <c r="H26" s="15">
        <v>19</v>
      </c>
      <c r="I26" s="4" t="s">
        <v>96</v>
      </c>
      <c r="J26" s="5" t="s">
        <v>97</v>
      </c>
      <c r="K26" s="6"/>
      <c r="L26" s="1">
        <v>1027</v>
      </c>
      <c r="M26" s="7" t="s">
        <v>191</v>
      </c>
      <c r="N26" s="8"/>
      <c r="O26" s="8">
        <v>11</v>
      </c>
      <c r="P26" s="9">
        <v>-1</v>
      </c>
      <c r="Q26" s="8">
        <v>57</v>
      </c>
      <c r="R26" s="8">
        <v>6</v>
      </c>
      <c r="S26" s="25"/>
    </row>
    <row r="27" spans="1:19" ht="42" customHeight="1">
      <c r="A27" s="23">
        <v>37340</v>
      </c>
      <c r="B27" s="13">
        <v>0</v>
      </c>
      <c r="C27" s="12">
        <v>14</v>
      </c>
      <c r="D27" s="4"/>
      <c r="E27" s="10">
        <v>0</v>
      </c>
      <c r="F27" s="39">
        <v>3</v>
      </c>
      <c r="G27" s="41" t="s">
        <v>111</v>
      </c>
      <c r="H27" s="15">
        <v>27.4</v>
      </c>
      <c r="I27" s="4" t="s">
        <v>96</v>
      </c>
      <c r="J27" s="5" t="s">
        <v>97</v>
      </c>
      <c r="K27" s="6"/>
      <c r="L27" s="1">
        <v>1030</v>
      </c>
      <c r="M27" s="7" t="s">
        <v>192</v>
      </c>
      <c r="N27" s="8"/>
      <c r="O27" s="8">
        <v>11.5</v>
      </c>
      <c r="P27" s="9">
        <v>-2</v>
      </c>
      <c r="Q27" s="8">
        <v>45</v>
      </c>
      <c r="R27" s="8">
        <v>5</v>
      </c>
      <c r="S27" s="25"/>
    </row>
    <row r="28" spans="1:19" ht="42" customHeight="1">
      <c r="A28" s="23">
        <v>37341</v>
      </c>
      <c r="B28" s="13">
        <v>-1</v>
      </c>
      <c r="C28" s="12">
        <v>12</v>
      </c>
      <c r="D28" s="4"/>
      <c r="E28" s="10">
        <v>0</v>
      </c>
      <c r="F28" s="39">
        <v>3</v>
      </c>
      <c r="G28" s="41" t="s">
        <v>119</v>
      </c>
      <c r="H28" s="15">
        <v>21</v>
      </c>
      <c r="I28" s="4" t="s">
        <v>96</v>
      </c>
      <c r="J28" s="5" t="s">
        <v>97</v>
      </c>
      <c r="K28" s="6"/>
      <c r="L28" s="1">
        <v>1035</v>
      </c>
      <c r="M28" s="7" t="s">
        <v>193</v>
      </c>
      <c r="N28" s="8"/>
      <c r="O28" s="8">
        <v>11.5</v>
      </c>
      <c r="P28" s="9">
        <v>-3</v>
      </c>
      <c r="Q28" s="8">
        <v>28</v>
      </c>
      <c r="R28" s="8">
        <v>8</v>
      </c>
      <c r="S28" s="25"/>
    </row>
    <row r="29" spans="1:19" ht="42" customHeight="1">
      <c r="A29" s="23">
        <v>37342</v>
      </c>
      <c r="B29" s="13">
        <v>0</v>
      </c>
      <c r="C29" s="12">
        <v>14</v>
      </c>
      <c r="D29" s="4"/>
      <c r="E29" s="10">
        <v>0</v>
      </c>
      <c r="F29" s="39">
        <v>3</v>
      </c>
      <c r="G29" s="41" t="s">
        <v>74</v>
      </c>
      <c r="H29" s="15">
        <v>29</v>
      </c>
      <c r="I29" s="4" t="s">
        <v>64</v>
      </c>
      <c r="J29" s="5" t="s">
        <v>118</v>
      </c>
      <c r="K29" s="6"/>
      <c r="L29" s="1">
        <v>1032</v>
      </c>
      <c r="M29" s="7" t="s">
        <v>194</v>
      </c>
      <c r="N29" s="8"/>
      <c r="O29" s="8">
        <v>9</v>
      </c>
      <c r="P29" s="9">
        <v>-1</v>
      </c>
      <c r="Q29" s="8">
        <v>45</v>
      </c>
      <c r="R29" s="8">
        <v>26</v>
      </c>
      <c r="S29" s="25"/>
    </row>
    <row r="30" spans="1:19" ht="42" customHeight="1">
      <c r="A30" s="23">
        <v>37343</v>
      </c>
      <c r="B30" s="13">
        <v>3</v>
      </c>
      <c r="C30" s="12">
        <v>15</v>
      </c>
      <c r="D30" s="4"/>
      <c r="E30" s="10">
        <v>0</v>
      </c>
      <c r="F30" s="39">
        <v>3</v>
      </c>
      <c r="G30" s="41" t="s">
        <v>74</v>
      </c>
      <c r="H30" s="15">
        <v>29</v>
      </c>
      <c r="I30" s="4" t="s">
        <v>96</v>
      </c>
      <c r="J30" s="5" t="s">
        <v>97</v>
      </c>
      <c r="K30" s="6"/>
      <c r="L30" s="1">
        <v>1025</v>
      </c>
      <c r="M30" s="7" t="s">
        <v>195</v>
      </c>
      <c r="N30" s="8"/>
      <c r="O30" s="8">
        <v>11.5</v>
      </c>
      <c r="P30" s="9">
        <v>2</v>
      </c>
      <c r="Q30" s="8">
        <v>44</v>
      </c>
      <c r="R30" s="8">
        <v>9</v>
      </c>
      <c r="S30" s="25"/>
    </row>
    <row r="31" spans="1:19" ht="42" customHeight="1">
      <c r="A31" s="23">
        <v>37344</v>
      </c>
      <c r="B31" s="13">
        <v>4</v>
      </c>
      <c r="C31" s="12">
        <v>9</v>
      </c>
      <c r="D31" s="4" t="s">
        <v>197</v>
      </c>
      <c r="E31" s="10">
        <v>3</v>
      </c>
      <c r="F31" s="39">
        <v>4</v>
      </c>
      <c r="G31" s="41" t="s">
        <v>111</v>
      </c>
      <c r="H31" s="15">
        <v>41.8</v>
      </c>
      <c r="I31" s="4" t="s">
        <v>64</v>
      </c>
      <c r="J31" s="5" t="s">
        <v>59</v>
      </c>
      <c r="K31" s="6"/>
      <c r="L31" s="1">
        <v>1015</v>
      </c>
      <c r="M31" s="7" t="s">
        <v>196</v>
      </c>
      <c r="N31" s="8"/>
      <c r="O31" s="8"/>
      <c r="P31" s="9">
        <v>3</v>
      </c>
      <c r="Q31" s="49">
        <v>81</v>
      </c>
      <c r="R31" s="8">
        <v>97</v>
      </c>
      <c r="S31" s="25" t="s">
        <v>61</v>
      </c>
    </row>
    <row r="32" spans="1:19" ht="42" customHeight="1">
      <c r="A32" s="23">
        <v>37345</v>
      </c>
      <c r="B32" s="13">
        <v>3</v>
      </c>
      <c r="C32" s="12">
        <v>6</v>
      </c>
      <c r="D32" s="4" t="s">
        <v>198</v>
      </c>
      <c r="E32" s="10">
        <v>7.2</v>
      </c>
      <c r="F32" s="39">
        <v>5</v>
      </c>
      <c r="G32" s="41" t="s">
        <v>111</v>
      </c>
      <c r="H32" s="15">
        <v>41.5</v>
      </c>
      <c r="I32" s="4" t="s">
        <v>59</v>
      </c>
      <c r="J32" s="5" t="s">
        <v>59</v>
      </c>
      <c r="K32" s="6"/>
      <c r="L32" s="1">
        <v>1008</v>
      </c>
      <c r="M32" s="7" t="s">
        <v>199</v>
      </c>
      <c r="N32" s="8"/>
      <c r="O32" s="8"/>
      <c r="P32" s="9">
        <v>2</v>
      </c>
      <c r="Q32" s="8">
        <v>86</v>
      </c>
      <c r="R32" s="8">
        <v>99</v>
      </c>
      <c r="S32" s="25" t="s">
        <v>61</v>
      </c>
    </row>
    <row r="33" spans="1:19" ht="42" customHeight="1">
      <c r="A33" s="26">
        <v>37346</v>
      </c>
      <c r="B33" s="27">
        <v>0</v>
      </c>
      <c r="C33" s="28">
        <v>6</v>
      </c>
      <c r="D33" s="29" t="s">
        <v>201</v>
      </c>
      <c r="E33" s="30">
        <v>2.3</v>
      </c>
      <c r="F33" s="40">
        <v>7</v>
      </c>
      <c r="G33" s="42" t="s">
        <v>74</v>
      </c>
      <c r="H33" s="31">
        <v>62.8</v>
      </c>
      <c r="I33" s="29" t="s">
        <v>59</v>
      </c>
      <c r="J33" s="32" t="s">
        <v>66</v>
      </c>
      <c r="K33" s="33"/>
      <c r="L33" s="34">
        <v>1004</v>
      </c>
      <c r="M33" s="35" t="s">
        <v>202</v>
      </c>
      <c r="N33" s="36"/>
      <c r="O33" s="36">
        <v>1.5</v>
      </c>
      <c r="P33" s="37">
        <v>0</v>
      </c>
      <c r="Q33" s="36">
        <v>81</v>
      </c>
      <c r="R33" s="36">
        <v>84</v>
      </c>
      <c r="S33" s="38" t="s">
        <v>72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52" t="s">
        <v>22</v>
      </c>
      <c r="B100" s="52"/>
      <c r="C100" s="52"/>
      <c r="D100" s="16">
        <f>AVERAGE(B3:B33,C3:C33)</f>
        <v>5.225806451612903</v>
      </c>
      <c r="E100" s="52" t="s">
        <v>31</v>
      </c>
      <c r="F100" s="52"/>
      <c r="G100" s="52"/>
      <c r="H100" s="52"/>
      <c r="I100" s="17">
        <f>SUM(E3:E33)</f>
        <v>31.2</v>
      </c>
      <c r="J100" s="52" t="s">
        <v>38</v>
      </c>
      <c r="K100" s="52"/>
      <c r="L100" s="18">
        <f>SUM(O3:O33)</f>
        <v>172</v>
      </c>
    </row>
    <row r="101" spans="1:12" ht="30" customHeight="1">
      <c r="A101" s="52" t="s">
        <v>27</v>
      </c>
      <c r="B101" s="52"/>
      <c r="C101" s="52"/>
      <c r="D101" s="16">
        <f>AVERAGE(B3:B33)</f>
        <v>1.064516129032258</v>
      </c>
      <c r="E101" s="52" t="s">
        <v>32</v>
      </c>
      <c r="F101" s="52"/>
      <c r="G101" s="52"/>
      <c r="H101" s="52"/>
      <c r="I101" s="17">
        <f>AVERAGE(E3:E33)</f>
        <v>1.0064516129032257</v>
      </c>
      <c r="J101" s="52" t="s">
        <v>39</v>
      </c>
      <c r="K101" s="52"/>
      <c r="L101" s="18">
        <f>COUNTIF(R3:R33,"&lt;31")</f>
        <v>14</v>
      </c>
    </row>
    <row r="102" spans="1:12" ht="30" customHeight="1">
      <c r="A102" s="52" t="s">
        <v>28</v>
      </c>
      <c r="B102" s="52"/>
      <c r="C102" s="52"/>
      <c r="D102" s="16">
        <f>AVERAGE(C3:C33)</f>
        <v>9.387096774193548</v>
      </c>
      <c r="E102" s="52" t="s">
        <v>33</v>
      </c>
      <c r="F102" s="52"/>
      <c r="G102" s="52"/>
      <c r="H102" s="52"/>
      <c r="I102" s="17">
        <f>MAX(E3:E33)</f>
        <v>7.2</v>
      </c>
      <c r="J102" s="52" t="s">
        <v>41</v>
      </c>
      <c r="K102" s="52"/>
      <c r="L102" s="18">
        <f>COUNTIF(C3:C33,"&gt;19")</f>
        <v>1</v>
      </c>
    </row>
    <row r="103" spans="1:12" ht="30" customHeight="1">
      <c r="A103" s="52" t="s">
        <v>23</v>
      </c>
      <c r="B103" s="52"/>
      <c r="C103" s="52"/>
      <c r="D103" s="18">
        <f>MAX(B3:B33,C3:C33)</f>
        <v>20</v>
      </c>
      <c r="E103" s="52" t="s">
        <v>34</v>
      </c>
      <c r="F103" s="52"/>
      <c r="G103" s="52"/>
      <c r="H103" s="52"/>
      <c r="I103" s="18">
        <f>COUNTA(S3:S33)</f>
        <v>11</v>
      </c>
      <c r="J103" s="52" t="s">
        <v>37</v>
      </c>
      <c r="K103" s="52"/>
      <c r="L103" s="18">
        <f>COUNTA(N3:N33)</f>
        <v>0</v>
      </c>
    </row>
    <row r="104" spans="1:12" ht="30" customHeight="1">
      <c r="A104" s="52" t="s">
        <v>24</v>
      </c>
      <c r="B104" s="52"/>
      <c r="C104" s="52"/>
      <c r="D104" s="18">
        <f>MIN(B3:B33,C3:C33)</f>
        <v>-5</v>
      </c>
      <c r="E104" s="52" t="s">
        <v>35</v>
      </c>
      <c r="F104" s="52"/>
      <c r="G104" s="52"/>
      <c r="H104" s="52"/>
      <c r="I104" s="18">
        <f>COUNTIF(S3:S33,"R")</f>
        <v>9</v>
      </c>
      <c r="J104" s="52" t="s">
        <v>47</v>
      </c>
      <c r="K104" s="52"/>
      <c r="L104" s="43">
        <f>AVERAGE(F3:F33)</f>
        <v>3.193548387096774</v>
      </c>
    </row>
    <row r="105" spans="1:12" ht="30" customHeight="1">
      <c r="A105" s="52" t="s">
        <v>26</v>
      </c>
      <c r="B105" s="52"/>
      <c r="C105" s="52"/>
      <c r="D105" s="18">
        <f>MAX(B3:B33)</f>
        <v>6</v>
      </c>
      <c r="E105" s="52" t="s">
        <v>36</v>
      </c>
      <c r="F105" s="52"/>
      <c r="G105" s="52"/>
      <c r="H105" s="52"/>
      <c r="I105" s="18">
        <f>COUNTIF(S3:S33,"S")</f>
        <v>2</v>
      </c>
      <c r="J105" s="52" t="s">
        <v>48</v>
      </c>
      <c r="K105" s="52"/>
      <c r="L105" s="43">
        <f>AVERAGE(H3:H33)</f>
        <v>28.34838709677419</v>
      </c>
    </row>
    <row r="106" spans="1:12" ht="30" customHeight="1">
      <c r="A106" s="52" t="s">
        <v>25</v>
      </c>
      <c r="B106" s="52"/>
      <c r="C106" s="52"/>
      <c r="D106" s="18">
        <f>MIN(C3:C33)</f>
        <v>3</v>
      </c>
      <c r="E106" s="52" t="s">
        <v>52</v>
      </c>
      <c r="F106" s="52"/>
      <c r="G106" s="52"/>
      <c r="H106" s="52"/>
      <c r="I106" s="18">
        <f>COUNTIF(F3:F33,"&gt;5")</f>
        <v>1</v>
      </c>
      <c r="J106" s="52" t="s">
        <v>49</v>
      </c>
      <c r="K106" s="52"/>
      <c r="L106" s="19">
        <v>1</v>
      </c>
    </row>
    <row r="107" spans="1:12" ht="30" customHeight="1">
      <c r="A107" s="52" t="s">
        <v>29</v>
      </c>
      <c r="B107" s="52"/>
      <c r="C107" s="52"/>
      <c r="D107" s="18">
        <f>COUNTIF(B3:B33,"&lt;1")</f>
        <v>15</v>
      </c>
      <c r="E107" s="52" t="s">
        <v>43</v>
      </c>
      <c r="F107" s="52"/>
      <c r="G107" s="52"/>
      <c r="H107" s="52"/>
      <c r="I107" s="17">
        <f>MAX(H3:H33)</f>
        <v>62.8</v>
      </c>
      <c r="J107" s="52" t="s">
        <v>50</v>
      </c>
      <c r="K107" s="52"/>
      <c r="L107" s="19">
        <v>25.1</v>
      </c>
    </row>
    <row r="108" spans="1:12" ht="30" customHeight="1">
      <c r="A108" s="52" t="s">
        <v>30</v>
      </c>
      <c r="B108" s="52"/>
      <c r="C108" s="52"/>
      <c r="D108" s="18">
        <f>COUNTIF(C3:C33,"&lt;1")</f>
        <v>0</v>
      </c>
      <c r="E108" s="52" t="s">
        <v>44</v>
      </c>
      <c r="F108" s="52"/>
      <c r="G108" s="52"/>
      <c r="H108" s="52"/>
      <c r="I108" s="18">
        <f>MAX(L3:L33)</f>
        <v>1039</v>
      </c>
      <c r="J108" s="52" t="s">
        <v>51</v>
      </c>
      <c r="K108" s="52"/>
      <c r="L108" s="19">
        <v>6.1</v>
      </c>
    </row>
    <row r="109" spans="1:12" ht="30" customHeight="1">
      <c r="A109" s="52" t="s">
        <v>40</v>
      </c>
      <c r="B109" s="52"/>
      <c r="C109" s="52"/>
      <c r="D109" s="18">
        <f>MIN(P3:P33)</f>
        <v>-6</v>
      </c>
      <c r="E109" s="52" t="s">
        <v>45</v>
      </c>
      <c r="F109" s="52"/>
      <c r="G109" s="52"/>
      <c r="H109" s="52"/>
      <c r="I109" s="18">
        <f>MIN(L3:L33)</f>
        <v>1004</v>
      </c>
      <c r="J109" s="52"/>
      <c r="K109" s="52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5" t="s">
        <v>16</v>
      </c>
      <c r="C1" s="56"/>
      <c r="D1" s="55" t="s">
        <v>17</v>
      </c>
      <c r="E1" s="56"/>
      <c r="F1" s="55" t="s">
        <v>15</v>
      </c>
      <c r="G1" s="69"/>
      <c r="H1" s="70"/>
      <c r="I1" s="55" t="s">
        <v>1</v>
      </c>
      <c r="J1" s="56"/>
      <c r="K1" s="65" t="s">
        <v>8</v>
      </c>
      <c r="L1" s="63" t="s">
        <v>10</v>
      </c>
      <c r="M1" s="67" t="s">
        <v>2</v>
      </c>
      <c r="N1" s="53" t="s">
        <v>19</v>
      </c>
      <c r="O1" s="53" t="s">
        <v>20</v>
      </c>
      <c r="P1" s="61" t="s">
        <v>21</v>
      </c>
      <c r="Q1" s="53" t="s">
        <v>14</v>
      </c>
      <c r="R1" s="53" t="s">
        <v>42</v>
      </c>
      <c r="S1" s="58" t="s">
        <v>46</v>
      </c>
    </row>
    <row r="2" spans="1:19" ht="42" customHeight="1">
      <c r="A2" s="22" t="s">
        <v>55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6"/>
      <c r="L2" s="64"/>
      <c r="M2" s="68"/>
      <c r="N2" s="54"/>
      <c r="O2" s="54"/>
      <c r="P2" s="62"/>
      <c r="Q2" s="60"/>
      <c r="R2" s="57"/>
      <c r="S2" s="59"/>
    </row>
    <row r="3" spans="1:19" ht="42" customHeight="1">
      <c r="A3" s="23">
        <v>37347</v>
      </c>
      <c r="B3" s="13">
        <v>-2</v>
      </c>
      <c r="C3" s="12">
        <v>7</v>
      </c>
      <c r="D3" s="4"/>
      <c r="E3" s="10">
        <v>0</v>
      </c>
      <c r="F3" s="39">
        <v>4</v>
      </c>
      <c r="G3" s="41" t="s">
        <v>74</v>
      </c>
      <c r="H3" s="15">
        <v>32.2</v>
      </c>
      <c r="I3" s="4" t="s">
        <v>64</v>
      </c>
      <c r="J3" s="5" t="s">
        <v>64</v>
      </c>
      <c r="K3" s="6"/>
      <c r="L3" s="1">
        <v>1013</v>
      </c>
      <c r="M3" s="7" t="s">
        <v>203</v>
      </c>
      <c r="N3" s="8"/>
      <c r="O3" s="8">
        <v>7</v>
      </c>
      <c r="P3" s="9">
        <v>-3</v>
      </c>
      <c r="Q3" s="8">
        <v>55</v>
      </c>
      <c r="R3" s="20">
        <v>35</v>
      </c>
      <c r="S3" s="24"/>
    </row>
    <row r="4" spans="1:19" ht="42" customHeight="1">
      <c r="A4" s="23">
        <v>37348</v>
      </c>
      <c r="B4" s="13">
        <v>1</v>
      </c>
      <c r="C4" s="12">
        <v>8</v>
      </c>
      <c r="D4" s="4"/>
      <c r="E4" s="10">
        <v>0</v>
      </c>
      <c r="F4" s="39">
        <v>3</v>
      </c>
      <c r="G4" s="41" t="s">
        <v>79</v>
      </c>
      <c r="H4" s="15">
        <v>29</v>
      </c>
      <c r="I4" s="4" t="s">
        <v>59</v>
      </c>
      <c r="J4" s="5" t="s">
        <v>59</v>
      </c>
      <c r="K4" s="6"/>
      <c r="L4" s="1">
        <v>1010</v>
      </c>
      <c r="M4" s="7" t="s">
        <v>204</v>
      </c>
      <c r="N4" s="8"/>
      <c r="O4" s="8">
        <v>0.5</v>
      </c>
      <c r="P4" s="9">
        <v>1</v>
      </c>
      <c r="Q4" s="8">
        <v>75</v>
      </c>
      <c r="R4" s="8">
        <v>96</v>
      </c>
      <c r="S4" s="25"/>
    </row>
    <row r="5" spans="1:19" ht="42" customHeight="1">
      <c r="A5" s="23">
        <v>37349</v>
      </c>
      <c r="B5" s="13">
        <v>0</v>
      </c>
      <c r="C5" s="12">
        <v>15</v>
      </c>
      <c r="D5" s="4"/>
      <c r="E5" s="10">
        <v>0</v>
      </c>
      <c r="F5" s="39">
        <v>3</v>
      </c>
      <c r="G5" s="41" t="s">
        <v>58</v>
      </c>
      <c r="H5" s="15">
        <v>27.4</v>
      </c>
      <c r="I5" s="4" t="s">
        <v>64</v>
      </c>
      <c r="J5" s="5" t="s">
        <v>64</v>
      </c>
      <c r="K5" s="6"/>
      <c r="L5" s="1">
        <v>1004</v>
      </c>
      <c r="M5" s="7" t="s">
        <v>205</v>
      </c>
      <c r="N5" s="8"/>
      <c r="O5" s="8">
        <v>7</v>
      </c>
      <c r="P5" s="9">
        <v>-1</v>
      </c>
      <c r="Q5" s="8">
        <v>60</v>
      </c>
      <c r="R5" s="8">
        <v>40</v>
      </c>
      <c r="S5" s="25"/>
    </row>
    <row r="6" spans="1:19" ht="42" customHeight="1">
      <c r="A6" s="23">
        <v>37350</v>
      </c>
      <c r="B6" s="13">
        <v>4</v>
      </c>
      <c r="C6" s="12">
        <v>11</v>
      </c>
      <c r="D6" s="4" t="s">
        <v>206</v>
      </c>
      <c r="E6" s="10">
        <v>0.4</v>
      </c>
      <c r="F6" s="39">
        <v>5</v>
      </c>
      <c r="G6" s="41" t="s">
        <v>58</v>
      </c>
      <c r="H6" s="15">
        <v>48.3</v>
      </c>
      <c r="I6" s="4" t="s">
        <v>64</v>
      </c>
      <c r="J6" s="5" t="s">
        <v>66</v>
      </c>
      <c r="K6" s="6"/>
      <c r="L6" s="1">
        <v>1010</v>
      </c>
      <c r="M6" s="7" t="s">
        <v>207</v>
      </c>
      <c r="N6" s="8"/>
      <c r="O6" s="8">
        <v>2.5</v>
      </c>
      <c r="P6" s="9">
        <v>3</v>
      </c>
      <c r="Q6" s="8">
        <v>75</v>
      </c>
      <c r="R6" s="8">
        <v>80</v>
      </c>
      <c r="S6" s="25" t="s">
        <v>61</v>
      </c>
    </row>
    <row r="7" spans="1:19" ht="42" customHeight="1">
      <c r="A7" s="23">
        <v>37351</v>
      </c>
      <c r="B7" s="13">
        <v>2</v>
      </c>
      <c r="C7" s="12">
        <v>4</v>
      </c>
      <c r="D7" s="4" t="s">
        <v>208</v>
      </c>
      <c r="E7" s="10">
        <v>0.1</v>
      </c>
      <c r="F7" s="39">
        <v>3</v>
      </c>
      <c r="G7" s="41" t="s">
        <v>119</v>
      </c>
      <c r="H7" s="15">
        <v>29</v>
      </c>
      <c r="I7" s="4" t="s">
        <v>59</v>
      </c>
      <c r="J7" s="5" t="s">
        <v>59</v>
      </c>
      <c r="K7" s="6"/>
      <c r="L7" s="1">
        <v>1019</v>
      </c>
      <c r="M7" s="7" t="s">
        <v>209</v>
      </c>
      <c r="N7" s="8"/>
      <c r="O7" s="8"/>
      <c r="P7" s="9">
        <v>1</v>
      </c>
      <c r="Q7" s="8">
        <v>96</v>
      </c>
      <c r="R7" s="8">
        <v>100</v>
      </c>
      <c r="S7" s="25"/>
    </row>
    <row r="8" spans="1:19" ht="42" customHeight="1">
      <c r="A8" s="23">
        <v>37352</v>
      </c>
      <c r="B8" s="13">
        <v>0</v>
      </c>
      <c r="C8" s="12">
        <v>2</v>
      </c>
      <c r="D8" s="4"/>
      <c r="E8" s="10">
        <v>0</v>
      </c>
      <c r="F8" s="39">
        <v>2</v>
      </c>
      <c r="G8" s="41" t="s">
        <v>111</v>
      </c>
      <c r="H8" s="15">
        <v>19.3</v>
      </c>
      <c r="I8" s="4" t="s">
        <v>159</v>
      </c>
      <c r="J8" s="5" t="s">
        <v>159</v>
      </c>
      <c r="K8" s="6"/>
      <c r="L8" s="1">
        <v>1012</v>
      </c>
      <c r="M8" s="7" t="s">
        <v>210</v>
      </c>
      <c r="N8" s="8"/>
      <c r="O8" s="8"/>
      <c r="P8" s="9">
        <v>0</v>
      </c>
      <c r="Q8" s="8">
        <v>94</v>
      </c>
      <c r="R8" s="8">
        <v>100</v>
      </c>
      <c r="S8" s="25"/>
    </row>
    <row r="9" spans="1:19" ht="42" customHeight="1">
      <c r="A9" s="23">
        <v>37353</v>
      </c>
      <c r="B9" s="13">
        <v>-2</v>
      </c>
      <c r="C9" s="12">
        <v>3</v>
      </c>
      <c r="D9" s="4" t="s">
        <v>211</v>
      </c>
      <c r="E9" s="10">
        <v>3.2</v>
      </c>
      <c r="F9" s="39">
        <v>4</v>
      </c>
      <c r="G9" s="41" t="s">
        <v>74</v>
      </c>
      <c r="H9" s="15">
        <v>41.8</v>
      </c>
      <c r="I9" s="4" t="s">
        <v>59</v>
      </c>
      <c r="J9" s="5" t="s">
        <v>66</v>
      </c>
      <c r="K9" s="6"/>
      <c r="L9" s="1">
        <v>1004</v>
      </c>
      <c r="M9" s="7" t="s">
        <v>212</v>
      </c>
      <c r="N9" s="8"/>
      <c r="O9" s="8">
        <v>2.5</v>
      </c>
      <c r="P9" s="9">
        <v>-2</v>
      </c>
      <c r="Q9" s="8">
        <v>75</v>
      </c>
      <c r="R9" s="8">
        <v>77</v>
      </c>
      <c r="S9" s="25" t="s">
        <v>72</v>
      </c>
    </row>
    <row r="10" spans="1:19" ht="42" customHeight="1">
      <c r="A10" s="23">
        <v>37354</v>
      </c>
      <c r="B10" s="13">
        <v>-3</v>
      </c>
      <c r="C10" s="12">
        <v>2</v>
      </c>
      <c r="D10" s="4" t="s">
        <v>213</v>
      </c>
      <c r="E10" s="10">
        <v>0.2</v>
      </c>
      <c r="F10" s="39">
        <v>3</v>
      </c>
      <c r="G10" s="41" t="s">
        <v>111</v>
      </c>
      <c r="H10" s="15">
        <v>30.6</v>
      </c>
      <c r="I10" s="4" t="s">
        <v>64</v>
      </c>
      <c r="J10" s="5" t="s">
        <v>64</v>
      </c>
      <c r="K10" s="6"/>
      <c r="L10" s="1">
        <v>1015</v>
      </c>
      <c r="M10" s="7" t="s">
        <v>214</v>
      </c>
      <c r="N10" s="8"/>
      <c r="O10" s="8">
        <v>4</v>
      </c>
      <c r="P10" s="9">
        <v>-4</v>
      </c>
      <c r="Q10" s="8">
        <v>61</v>
      </c>
      <c r="R10" s="8">
        <v>62</v>
      </c>
      <c r="S10" s="25"/>
    </row>
    <row r="11" spans="1:19" ht="42" customHeight="1">
      <c r="A11" s="23">
        <v>37355</v>
      </c>
      <c r="B11" s="13">
        <v>-5</v>
      </c>
      <c r="C11" s="12">
        <v>9</v>
      </c>
      <c r="D11" s="4"/>
      <c r="E11" s="10">
        <v>0</v>
      </c>
      <c r="F11" s="39">
        <v>5</v>
      </c>
      <c r="G11" s="41" t="s">
        <v>58</v>
      </c>
      <c r="H11" s="15">
        <v>45.1</v>
      </c>
      <c r="I11" s="4" t="s">
        <v>96</v>
      </c>
      <c r="J11" s="5" t="s">
        <v>118</v>
      </c>
      <c r="K11" s="6"/>
      <c r="L11" s="1">
        <v>1007</v>
      </c>
      <c r="M11" s="7" t="s">
        <v>215</v>
      </c>
      <c r="N11" s="8"/>
      <c r="O11" s="8">
        <v>8</v>
      </c>
      <c r="P11" s="9">
        <v>-5</v>
      </c>
      <c r="Q11" s="8">
        <v>71</v>
      </c>
      <c r="R11" s="8">
        <v>29</v>
      </c>
      <c r="S11" s="25"/>
    </row>
    <row r="12" spans="1:19" ht="42" customHeight="1">
      <c r="A12" s="23">
        <v>37356</v>
      </c>
      <c r="B12" s="13">
        <v>4</v>
      </c>
      <c r="C12" s="12">
        <v>15</v>
      </c>
      <c r="D12" s="4" t="s">
        <v>206</v>
      </c>
      <c r="E12" s="10">
        <v>0.4</v>
      </c>
      <c r="F12" s="39">
        <v>5</v>
      </c>
      <c r="G12" s="41" t="s">
        <v>58</v>
      </c>
      <c r="H12" s="15">
        <v>43.5</v>
      </c>
      <c r="I12" s="4" t="s">
        <v>64</v>
      </c>
      <c r="J12" s="5" t="s">
        <v>64</v>
      </c>
      <c r="K12" s="6"/>
      <c r="L12" s="1">
        <v>999</v>
      </c>
      <c r="M12" s="7" t="s">
        <v>216</v>
      </c>
      <c r="N12" s="8"/>
      <c r="O12" s="8">
        <v>7</v>
      </c>
      <c r="P12" s="9">
        <v>3</v>
      </c>
      <c r="Q12" s="8">
        <v>58</v>
      </c>
      <c r="R12" s="8">
        <v>43</v>
      </c>
      <c r="S12" s="25" t="s">
        <v>61</v>
      </c>
    </row>
    <row r="13" spans="1:19" ht="42" customHeight="1">
      <c r="A13" s="23">
        <v>37357</v>
      </c>
      <c r="B13" s="13">
        <v>5</v>
      </c>
      <c r="C13" s="12">
        <v>12</v>
      </c>
      <c r="D13" s="4" t="s">
        <v>217</v>
      </c>
      <c r="E13" s="10">
        <v>0.4</v>
      </c>
      <c r="F13" s="39">
        <v>4</v>
      </c>
      <c r="G13" s="41" t="s">
        <v>218</v>
      </c>
      <c r="H13" s="15">
        <v>32</v>
      </c>
      <c r="I13" s="4" t="s">
        <v>64</v>
      </c>
      <c r="J13" s="5" t="s">
        <v>66</v>
      </c>
      <c r="K13" s="6"/>
      <c r="L13" s="1">
        <v>1002</v>
      </c>
      <c r="M13" s="7" t="s">
        <v>219</v>
      </c>
      <c r="N13" s="8"/>
      <c r="O13" s="8">
        <v>1.5</v>
      </c>
      <c r="P13" s="9">
        <v>4</v>
      </c>
      <c r="Q13" s="8">
        <v>80</v>
      </c>
      <c r="R13" s="8">
        <v>84</v>
      </c>
      <c r="S13" s="25" t="s">
        <v>61</v>
      </c>
    </row>
    <row r="14" spans="1:19" ht="42" customHeight="1">
      <c r="A14" s="23">
        <v>37358</v>
      </c>
      <c r="B14" s="13">
        <v>4</v>
      </c>
      <c r="C14" s="12">
        <v>10</v>
      </c>
      <c r="D14" s="4" t="s">
        <v>220</v>
      </c>
      <c r="E14" s="10">
        <v>12.5</v>
      </c>
      <c r="F14" s="39">
        <v>3</v>
      </c>
      <c r="G14" s="41" t="s">
        <v>111</v>
      </c>
      <c r="H14" s="15">
        <v>20.9</v>
      </c>
      <c r="I14" s="4" t="s">
        <v>59</v>
      </c>
      <c r="J14" s="5" t="s">
        <v>66</v>
      </c>
      <c r="K14" s="6"/>
      <c r="L14" s="1">
        <v>1004</v>
      </c>
      <c r="M14" s="7" t="s">
        <v>221</v>
      </c>
      <c r="N14" s="8"/>
      <c r="O14" s="8">
        <v>3</v>
      </c>
      <c r="P14" s="9">
        <v>3</v>
      </c>
      <c r="Q14" s="8">
        <v>69</v>
      </c>
      <c r="R14" s="8">
        <v>75</v>
      </c>
      <c r="S14" s="25" t="s">
        <v>61</v>
      </c>
    </row>
    <row r="15" spans="1:19" ht="42" customHeight="1">
      <c r="A15" s="23">
        <v>37359</v>
      </c>
      <c r="B15" s="13">
        <v>1</v>
      </c>
      <c r="C15" s="12">
        <v>8</v>
      </c>
      <c r="D15" s="4"/>
      <c r="E15" s="10">
        <v>0</v>
      </c>
      <c r="F15" s="39">
        <v>3</v>
      </c>
      <c r="G15" s="41" t="s">
        <v>79</v>
      </c>
      <c r="H15" s="15">
        <v>24.1</v>
      </c>
      <c r="I15" s="4" t="s">
        <v>64</v>
      </c>
      <c r="J15" s="5" t="s">
        <v>66</v>
      </c>
      <c r="K15" s="6"/>
      <c r="L15" s="1">
        <v>1005</v>
      </c>
      <c r="M15" s="7" t="s">
        <v>222</v>
      </c>
      <c r="N15" s="8"/>
      <c r="O15" s="8">
        <v>2</v>
      </c>
      <c r="P15" s="9">
        <v>0</v>
      </c>
      <c r="Q15" s="8">
        <v>70</v>
      </c>
      <c r="R15" s="8">
        <v>79</v>
      </c>
      <c r="S15" s="25"/>
    </row>
    <row r="16" spans="1:19" ht="42" customHeight="1">
      <c r="A16" s="23">
        <v>37360</v>
      </c>
      <c r="B16" s="13">
        <v>-3</v>
      </c>
      <c r="C16" s="12">
        <v>10</v>
      </c>
      <c r="D16" s="4"/>
      <c r="E16" s="10">
        <v>0</v>
      </c>
      <c r="F16" s="39">
        <v>4</v>
      </c>
      <c r="G16" s="41" t="s">
        <v>119</v>
      </c>
      <c r="H16" s="15">
        <v>33.8</v>
      </c>
      <c r="I16" s="4" t="s">
        <v>96</v>
      </c>
      <c r="J16" s="5" t="s">
        <v>118</v>
      </c>
      <c r="K16" s="6"/>
      <c r="L16" s="1">
        <v>1007</v>
      </c>
      <c r="M16" s="7" t="s">
        <v>223</v>
      </c>
      <c r="N16" s="8"/>
      <c r="O16" s="8">
        <v>12</v>
      </c>
      <c r="P16" s="9">
        <v>-4</v>
      </c>
      <c r="Q16" s="8">
        <v>61</v>
      </c>
      <c r="R16" s="8">
        <v>18</v>
      </c>
      <c r="S16" s="25"/>
    </row>
    <row r="17" spans="1:19" ht="42" customHeight="1">
      <c r="A17" s="23">
        <v>37361</v>
      </c>
      <c r="B17" s="13">
        <v>3</v>
      </c>
      <c r="C17" s="12">
        <v>8</v>
      </c>
      <c r="D17" s="4" t="s">
        <v>224</v>
      </c>
      <c r="E17" s="10">
        <v>2.8</v>
      </c>
      <c r="F17" s="39">
        <v>4</v>
      </c>
      <c r="G17" s="41" t="s">
        <v>111</v>
      </c>
      <c r="H17" s="15">
        <v>37</v>
      </c>
      <c r="I17" s="4" t="s">
        <v>64</v>
      </c>
      <c r="J17" s="5" t="s">
        <v>59</v>
      </c>
      <c r="K17" s="6"/>
      <c r="L17" s="1">
        <v>1008</v>
      </c>
      <c r="M17" s="7" t="s">
        <v>225</v>
      </c>
      <c r="N17" s="8"/>
      <c r="O17" s="8"/>
      <c r="P17" s="9">
        <v>1</v>
      </c>
      <c r="Q17" s="8">
        <v>87</v>
      </c>
      <c r="R17" s="8">
        <v>98</v>
      </c>
      <c r="S17" s="25" t="s">
        <v>61</v>
      </c>
    </row>
    <row r="18" spans="1:19" ht="42" customHeight="1">
      <c r="A18" s="23">
        <v>37362</v>
      </c>
      <c r="B18" s="13">
        <v>2</v>
      </c>
      <c r="C18" s="12">
        <v>7</v>
      </c>
      <c r="D18" s="4"/>
      <c r="E18" s="10">
        <v>0</v>
      </c>
      <c r="F18" s="39">
        <v>3</v>
      </c>
      <c r="G18" s="41" t="s">
        <v>111</v>
      </c>
      <c r="H18" s="15">
        <v>28</v>
      </c>
      <c r="I18" s="4" t="s">
        <v>59</v>
      </c>
      <c r="J18" s="5" t="s">
        <v>66</v>
      </c>
      <c r="K18" s="6"/>
      <c r="L18" s="1">
        <v>1017</v>
      </c>
      <c r="M18" s="7" t="s">
        <v>226</v>
      </c>
      <c r="N18" s="8"/>
      <c r="O18" s="8">
        <v>3</v>
      </c>
      <c r="P18" s="9">
        <v>1</v>
      </c>
      <c r="Q18" s="8">
        <v>72</v>
      </c>
      <c r="R18" s="8">
        <v>77</v>
      </c>
      <c r="S18" s="25"/>
    </row>
    <row r="19" spans="1:19" ht="42" customHeight="1">
      <c r="A19" s="23">
        <v>37363</v>
      </c>
      <c r="B19" s="13">
        <v>-2</v>
      </c>
      <c r="C19" s="12">
        <v>8</v>
      </c>
      <c r="D19" s="4"/>
      <c r="E19" s="10">
        <v>0</v>
      </c>
      <c r="F19" s="39">
        <v>3</v>
      </c>
      <c r="G19" s="41" t="s">
        <v>58</v>
      </c>
      <c r="H19" s="15">
        <v>35.4</v>
      </c>
      <c r="I19" s="4" t="s">
        <v>96</v>
      </c>
      <c r="J19" s="5" t="s">
        <v>64</v>
      </c>
      <c r="K19" s="6"/>
      <c r="L19" s="1">
        <v>1019</v>
      </c>
      <c r="M19" s="7" t="s">
        <v>227</v>
      </c>
      <c r="N19" s="8"/>
      <c r="O19" s="8">
        <v>7</v>
      </c>
      <c r="P19" s="9">
        <v>-4</v>
      </c>
      <c r="Q19" s="8">
        <v>51</v>
      </c>
      <c r="R19" s="8">
        <v>41</v>
      </c>
      <c r="S19" s="25"/>
    </row>
    <row r="20" spans="1:19" ht="42" customHeight="1">
      <c r="A20" s="23">
        <v>37364</v>
      </c>
      <c r="B20" s="13">
        <v>3</v>
      </c>
      <c r="C20" s="12">
        <v>9</v>
      </c>
      <c r="D20" s="4"/>
      <c r="E20" s="10">
        <v>0</v>
      </c>
      <c r="F20" s="39">
        <v>3</v>
      </c>
      <c r="G20" s="41" t="s">
        <v>58</v>
      </c>
      <c r="H20" s="15">
        <v>30.6</v>
      </c>
      <c r="I20" s="4" t="s">
        <v>64</v>
      </c>
      <c r="J20" s="5" t="s">
        <v>66</v>
      </c>
      <c r="K20" s="6"/>
      <c r="L20" s="1">
        <v>999</v>
      </c>
      <c r="M20" s="7" t="s">
        <v>228</v>
      </c>
      <c r="N20" s="8"/>
      <c r="O20" s="8">
        <v>4.5</v>
      </c>
      <c r="P20" s="9">
        <v>2</v>
      </c>
      <c r="Q20" s="8">
        <v>52</v>
      </c>
      <c r="R20" s="8">
        <v>66</v>
      </c>
      <c r="S20" s="25"/>
    </row>
    <row r="21" spans="1:19" ht="42" customHeight="1">
      <c r="A21" s="23">
        <v>37365</v>
      </c>
      <c r="B21" s="13">
        <v>1</v>
      </c>
      <c r="C21" s="12">
        <v>13</v>
      </c>
      <c r="D21" s="4" t="s">
        <v>229</v>
      </c>
      <c r="E21" s="10">
        <v>2.1</v>
      </c>
      <c r="F21" s="39">
        <v>3</v>
      </c>
      <c r="G21" s="41" t="s">
        <v>72</v>
      </c>
      <c r="H21" s="15">
        <v>24.1</v>
      </c>
      <c r="I21" s="4" t="s">
        <v>64</v>
      </c>
      <c r="J21" s="5" t="s">
        <v>64</v>
      </c>
      <c r="K21" s="6"/>
      <c r="L21" s="1">
        <v>995</v>
      </c>
      <c r="M21" s="7" t="s">
        <v>230</v>
      </c>
      <c r="N21" s="8"/>
      <c r="O21" s="8">
        <v>3.5</v>
      </c>
      <c r="P21" s="9">
        <v>1</v>
      </c>
      <c r="Q21" s="8">
        <v>48</v>
      </c>
      <c r="R21" s="8">
        <v>71</v>
      </c>
      <c r="S21" s="25" t="s">
        <v>61</v>
      </c>
    </row>
    <row r="22" spans="1:19" ht="42" customHeight="1">
      <c r="A22" s="23">
        <v>37366</v>
      </c>
      <c r="B22" s="13">
        <v>1</v>
      </c>
      <c r="C22" s="12">
        <v>13</v>
      </c>
      <c r="D22" s="4" t="s">
        <v>231</v>
      </c>
      <c r="E22" s="10">
        <v>1.1</v>
      </c>
      <c r="F22" s="39">
        <v>3</v>
      </c>
      <c r="G22" s="41" t="s">
        <v>58</v>
      </c>
      <c r="H22" s="15">
        <v>23</v>
      </c>
      <c r="I22" s="4" t="s">
        <v>64</v>
      </c>
      <c r="J22" s="5" t="s">
        <v>64</v>
      </c>
      <c r="K22" s="6"/>
      <c r="L22" s="1">
        <v>998</v>
      </c>
      <c r="M22" s="7" t="s">
        <v>232</v>
      </c>
      <c r="N22" s="8"/>
      <c r="O22" s="8">
        <v>6.5</v>
      </c>
      <c r="P22" s="9">
        <v>1</v>
      </c>
      <c r="Q22" s="8">
        <v>65</v>
      </c>
      <c r="R22" s="8">
        <v>44</v>
      </c>
      <c r="S22" s="25" t="s">
        <v>61</v>
      </c>
    </row>
    <row r="23" spans="1:19" ht="42" customHeight="1">
      <c r="A23" s="23">
        <v>37367</v>
      </c>
      <c r="B23" s="13">
        <v>3</v>
      </c>
      <c r="C23" s="12">
        <v>13</v>
      </c>
      <c r="D23" s="4" t="s">
        <v>231</v>
      </c>
      <c r="E23" s="10">
        <v>0.5</v>
      </c>
      <c r="F23" s="39">
        <v>4</v>
      </c>
      <c r="G23" s="41" t="s">
        <v>58</v>
      </c>
      <c r="H23" s="15">
        <v>32.2</v>
      </c>
      <c r="I23" s="4" t="s">
        <v>64</v>
      </c>
      <c r="J23" s="5" t="s">
        <v>64</v>
      </c>
      <c r="K23" s="6"/>
      <c r="L23" s="1">
        <v>1004</v>
      </c>
      <c r="M23" s="7" t="s">
        <v>233</v>
      </c>
      <c r="N23" s="8"/>
      <c r="O23" s="8">
        <v>6</v>
      </c>
      <c r="P23" s="9">
        <v>2</v>
      </c>
      <c r="Q23" s="8">
        <v>53</v>
      </c>
      <c r="R23" s="8">
        <v>50</v>
      </c>
      <c r="S23" s="25" t="s">
        <v>61</v>
      </c>
    </row>
    <row r="24" spans="1:19" ht="42" customHeight="1">
      <c r="A24" s="23">
        <v>37368</v>
      </c>
      <c r="B24" s="13">
        <v>4</v>
      </c>
      <c r="C24" s="12">
        <v>11</v>
      </c>
      <c r="D24" s="4" t="s">
        <v>234</v>
      </c>
      <c r="E24" s="10">
        <v>1.5</v>
      </c>
      <c r="F24" s="39">
        <v>4</v>
      </c>
      <c r="G24" s="41" t="s">
        <v>79</v>
      </c>
      <c r="H24" s="15">
        <v>32.2</v>
      </c>
      <c r="I24" s="4" t="s">
        <v>64</v>
      </c>
      <c r="J24" s="5" t="s">
        <v>64</v>
      </c>
      <c r="K24" s="6"/>
      <c r="L24" s="1">
        <v>1008</v>
      </c>
      <c r="M24" s="7" t="s">
        <v>235</v>
      </c>
      <c r="N24" s="8"/>
      <c r="O24" s="8">
        <v>5</v>
      </c>
      <c r="P24" s="9">
        <v>3</v>
      </c>
      <c r="Q24" s="8">
        <v>54</v>
      </c>
      <c r="R24" s="8">
        <v>62</v>
      </c>
      <c r="S24" s="25" t="s">
        <v>61</v>
      </c>
    </row>
    <row r="25" spans="1:19" ht="42" customHeight="1">
      <c r="A25" s="23">
        <v>37369</v>
      </c>
      <c r="B25" s="13">
        <v>0</v>
      </c>
      <c r="C25" s="12">
        <v>11</v>
      </c>
      <c r="D25" s="4" t="s">
        <v>231</v>
      </c>
      <c r="E25" s="10">
        <v>0.6</v>
      </c>
      <c r="F25" s="39">
        <v>4</v>
      </c>
      <c r="G25" s="41" t="s">
        <v>58</v>
      </c>
      <c r="H25" s="15">
        <v>35.4</v>
      </c>
      <c r="I25" s="4" t="s">
        <v>64</v>
      </c>
      <c r="J25" s="5" t="s">
        <v>64</v>
      </c>
      <c r="K25" s="6"/>
      <c r="L25" s="1">
        <v>1004</v>
      </c>
      <c r="M25" s="7" t="s">
        <v>236</v>
      </c>
      <c r="N25" s="8"/>
      <c r="O25" s="8">
        <v>8</v>
      </c>
      <c r="P25" s="9">
        <v>-1</v>
      </c>
      <c r="Q25" s="8">
        <v>57</v>
      </c>
      <c r="R25" s="8">
        <v>40</v>
      </c>
      <c r="S25" s="25" t="s">
        <v>61</v>
      </c>
    </row>
    <row r="26" spans="1:19" ht="42" customHeight="1">
      <c r="A26" s="23">
        <v>37370</v>
      </c>
      <c r="B26" s="13">
        <v>1</v>
      </c>
      <c r="C26" s="12">
        <v>12</v>
      </c>
      <c r="D26" s="4" t="s">
        <v>150</v>
      </c>
      <c r="E26" s="10">
        <v>12.5</v>
      </c>
      <c r="F26" s="39">
        <v>3</v>
      </c>
      <c r="G26" s="41" t="s">
        <v>72</v>
      </c>
      <c r="H26" s="15">
        <v>24.1</v>
      </c>
      <c r="I26" s="4" t="s">
        <v>64</v>
      </c>
      <c r="J26" s="5" t="s">
        <v>66</v>
      </c>
      <c r="K26" s="6"/>
      <c r="L26" s="1">
        <v>998</v>
      </c>
      <c r="M26" s="7" t="s">
        <v>237</v>
      </c>
      <c r="N26" s="8"/>
      <c r="O26" s="8">
        <v>3.5</v>
      </c>
      <c r="P26" s="9">
        <v>1</v>
      </c>
      <c r="Q26" s="8">
        <v>62</v>
      </c>
      <c r="R26" s="8">
        <v>70</v>
      </c>
      <c r="S26" s="25" t="s">
        <v>61</v>
      </c>
    </row>
    <row r="27" spans="1:19" ht="42" customHeight="1">
      <c r="A27" s="23">
        <v>37371</v>
      </c>
      <c r="B27" s="13">
        <v>5</v>
      </c>
      <c r="C27" s="12">
        <v>13</v>
      </c>
      <c r="D27" s="4"/>
      <c r="E27" s="10">
        <v>0</v>
      </c>
      <c r="F27" s="39">
        <v>4</v>
      </c>
      <c r="G27" s="41" t="s">
        <v>58</v>
      </c>
      <c r="H27" s="15">
        <v>35.4</v>
      </c>
      <c r="I27" s="4" t="s">
        <v>59</v>
      </c>
      <c r="J27" s="5" t="s">
        <v>64</v>
      </c>
      <c r="K27" s="6"/>
      <c r="L27" s="1">
        <v>1007</v>
      </c>
      <c r="M27" s="7" t="s">
        <v>238</v>
      </c>
      <c r="N27" s="8"/>
      <c r="O27" s="8">
        <v>6</v>
      </c>
      <c r="P27" s="9">
        <v>4</v>
      </c>
      <c r="Q27" s="8">
        <v>54</v>
      </c>
      <c r="R27" s="8">
        <v>61</v>
      </c>
      <c r="S27" s="25"/>
    </row>
    <row r="28" spans="1:19" ht="42" customHeight="1">
      <c r="A28" s="23">
        <v>37372</v>
      </c>
      <c r="B28" s="13">
        <v>10</v>
      </c>
      <c r="C28" s="12">
        <v>20</v>
      </c>
      <c r="D28" s="4"/>
      <c r="E28" s="10">
        <v>0</v>
      </c>
      <c r="F28" s="39">
        <v>4</v>
      </c>
      <c r="G28" s="41" t="s">
        <v>72</v>
      </c>
      <c r="H28" s="15">
        <v>35.4</v>
      </c>
      <c r="I28" s="4" t="s">
        <v>64</v>
      </c>
      <c r="J28" s="5" t="s">
        <v>118</v>
      </c>
      <c r="K28" s="6"/>
      <c r="L28" s="1">
        <v>1012</v>
      </c>
      <c r="M28" s="7" t="s">
        <v>239</v>
      </c>
      <c r="N28" s="8"/>
      <c r="O28" s="8">
        <v>9</v>
      </c>
      <c r="P28" s="9">
        <v>9</v>
      </c>
      <c r="Q28" s="8">
        <v>41</v>
      </c>
      <c r="R28" s="8">
        <v>29</v>
      </c>
      <c r="S28" s="25"/>
    </row>
    <row r="29" spans="1:19" ht="42" customHeight="1">
      <c r="A29" s="23">
        <v>37373</v>
      </c>
      <c r="B29" s="13">
        <v>5</v>
      </c>
      <c r="C29" s="12">
        <v>24</v>
      </c>
      <c r="D29" s="4"/>
      <c r="E29" s="10">
        <v>0</v>
      </c>
      <c r="F29" s="39">
        <v>2</v>
      </c>
      <c r="G29" s="41" t="s">
        <v>111</v>
      </c>
      <c r="H29" s="15">
        <v>17.7</v>
      </c>
      <c r="I29" s="4" t="s">
        <v>96</v>
      </c>
      <c r="J29" s="5" t="s">
        <v>118</v>
      </c>
      <c r="K29" s="6"/>
      <c r="L29" s="1">
        <v>1018</v>
      </c>
      <c r="M29" s="7" t="s">
        <v>240</v>
      </c>
      <c r="N29" s="8"/>
      <c r="O29" s="8">
        <v>11.5</v>
      </c>
      <c r="P29" s="9">
        <v>4</v>
      </c>
      <c r="Q29" s="8">
        <v>46</v>
      </c>
      <c r="R29" s="8">
        <v>17</v>
      </c>
      <c r="S29" s="25"/>
    </row>
    <row r="30" spans="1:19" ht="42" customHeight="1">
      <c r="A30" s="23">
        <v>37374</v>
      </c>
      <c r="B30" s="13">
        <v>9</v>
      </c>
      <c r="C30" s="12">
        <v>25</v>
      </c>
      <c r="D30" s="4"/>
      <c r="E30" s="10">
        <v>0</v>
      </c>
      <c r="F30" s="39">
        <v>4</v>
      </c>
      <c r="G30" s="41" t="s">
        <v>72</v>
      </c>
      <c r="H30" s="15">
        <v>37</v>
      </c>
      <c r="I30" s="4" t="s">
        <v>96</v>
      </c>
      <c r="J30" s="5" t="s">
        <v>97</v>
      </c>
      <c r="K30" s="6"/>
      <c r="L30" s="1">
        <v>1020</v>
      </c>
      <c r="M30" s="7" t="s">
        <v>241</v>
      </c>
      <c r="N30" s="8"/>
      <c r="O30" s="8">
        <v>13</v>
      </c>
      <c r="P30" s="9">
        <v>7</v>
      </c>
      <c r="Q30" s="8">
        <v>41</v>
      </c>
      <c r="R30" s="8">
        <v>8</v>
      </c>
      <c r="S30" s="25"/>
    </row>
    <row r="31" spans="1:19" ht="42" customHeight="1">
      <c r="A31" s="23">
        <v>37375</v>
      </c>
      <c r="B31" s="13">
        <v>15</v>
      </c>
      <c r="C31" s="12">
        <v>25</v>
      </c>
      <c r="D31" s="4"/>
      <c r="E31" s="10">
        <v>0</v>
      </c>
      <c r="F31" s="39">
        <v>4</v>
      </c>
      <c r="G31" s="41" t="s">
        <v>72</v>
      </c>
      <c r="H31" s="15">
        <v>37</v>
      </c>
      <c r="I31" s="4" t="s">
        <v>64</v>
      </c>
      <c r="J31" s="5" t="s">
        <v>64</v>
      </c>
      <c r="K31" s="6"/>
      <c r="L31" s="1">
        <v>1007</v>
      </c>
      <c r="M31" s="7" t="s">
        <v>242</v>
      </c>
      <c r="N31" s="8"/>
      <c r="O31" s="8">
        <v>7</v>
      </c>
      <c r="P31" s="9">
        <v>13</v>
      </c>
      <c r="Q31" s="8">
        <v>41</v>
      </c>
      <c r="R31" s="8">
        <v>60</v>
      </c>
      <c r="S31" s="25"/>
    </row>
    <row r="32" spans="1:19" ht="42" customHeight="1">
      <c r="A32" s="23">
        <v>121</v>
      </c>
      <c r="B32" s="13">
        <v>10</v>
      </c>
      <c r="C32" s="12">
        <v>19</v>
      </c>
      <c r="D32" s="4"/>
      <c r="E32" s="10">
        <v>0</v>
      </c>
      <c r="F32" s="39">
        <v>3</v>
      </c>
      <c r="G32" s="41" t="s">
        <v>111</v>
      </c>
      <c r="H32" s="15">
        <v>21</v>
      </c>
      <c r="I32" s="4" t="s">
        <v>96</v>
      </c>
      <c r="J32" s="5" t="s">
        <v>118</v>
      </c>
      <c r="K32" s="6"/>
      <c r="L32" s="1">
        <v>1017</v>
      </c>
      <c r="M32" s="7" t="s">
        <v>243</v>
      </c>
      <c r="N32" s="8"/>
      <c r="O32" s="8">
        <v>11</v>
      </c>
      <c r="P32" s="9">
        <v>9</v>
      </c>
      <c r="Q32" s="8">
        <v>45</v>
      </c>
      <c r="R32" s="8">
        <v>28</v>
      </c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52" t="s">
        <v>22</v>
      </c>
      <c r="B100" s="52"/>
      <c r="C100" s="52"/>
      <c r="D100" s="16">
        <f>AVERAGE(B3:B33,C3:C33)</f>
        <v>7.05</v>
      </c>
      <c r="E100" s="52" t="s">
        <v>31</v>
      </c>
      <c r="F100" s="52"/>
      <c r="G100" s="52"/>
      <c r="H100" s="52"/>
      <c r="I100" s="17">
        <f>SUM(E3:E33)</f>
        <v>38.30000000000001</v>
      </c>
      <c r="J100" s="52" t="s">
        <v>38</v>
      </c>
      <c r="K100" s="52"/>
      <c r="L100" s="18">
        <f>SUM(O3:O33)</f>
        <v>161.5</v>
      </c>
    </row>
    <row r="101" spans="1:12" ht="30" customHeight="1">
      <c r="A101" s="52" t="s">
        <v>27</v>
      </c>
      <c r="B101" s="52"/>
      <c r="C101" s="52"/>
      <c r="D101" s="16">
        <f>AVERAGE(B3:B33)</f>
        <v>2.533333333333333</v>
      </c>
      <c r="E101" s="52" t="s">
        <v>32</v>
      </c>
      <c r="F101" s="52"/>
      <c r="G101" s="52"/>
      <c r="H101" s="52"/>
      <c r="I101" s="17">
        <f>AVERAGE(E3:E33)</f>
        <v>1.276666666666667</v>
      </c>
      <c r="J101" s="52" t="s">
        <v>39</v>
      </c>
      <c r="K101" s="52"/>
      <c r="L101" s="18">
        <f>COUNTIF(R3:R33,"&lt;31")</f>
        <v>6</v>
      </c>
    </row>
    <row r="102" spans="1:12" ht="30" customHeight="1">
      <c r="A102" s="52" t="s">
        <v>28</v>
      </c>
      <c r="B102" s="52"/>
      <c r="C102" s="52"/>
      <c r="D102" s="16">
        <f>AVERAGE(C3:C33)</f>
        <v>11.566666666666666</v>
      </c>
      <c r="E102" s="52" t="s">
        <v>33</v>
      </c>
      <c r="F102" s="52"/>
      <c r="G102" s="52"/>
      <c r="H102" s="52"/>
      <c r="I102" s="17">
        <f>MAX(E3:E33)</f>
        <v>12.5</v>
      </c>
      <c r="J102" s="52" t="s">
        <v>41</v>
      </c>
      <c r="K102" s="52"/>
      <c r="L102" s="18">
        <f>COUNTIF(C3:C33,"&gt;19")</f>
        <v>4</v>
      </c>
    </row>
    <row r="103" spans="1:12" ht="30" customHeight="1">
      <c r="A103" s="52" t="s">
        <v>23</v>
      </c>
      <c r="B103" s="52"/>
      <c r="C103" s="52"/>
      <c r="D103" s="18">
        <f>MAX(B3:B33,C3:C33)</f>
        <v>25</v>
      </c>
      <c r="E103" s="52" t="s">
        <v>34</v>
      </c>
      <c r="F103" s="52"/>
      <c r="G103" s="52"/>
      <c r="H103" s="52"/>
      <c r="I103" s="18">
        <f>COUNTA(S3:S33)</f>
        <v>12</v>
      </c>
      <c r="J103" s="52" t="s">
        <v>37</v>
      </c>
      <c r="K103" s="52"/>
      <c r="L103" s="18">
        <f>COUNTA(N3:N33)</f>
        <v>0</v>
      </c>
    </row>
    <row r="104" spans="1:12" ht="30" customHeight="1">
      <c r="A104" s="52" t="s">
        <v>24</v>
      </c>
      <c r="B104" s="52"/>
      <c r="C104" s="52"/>
      <c r="D104" s="18">
        <f>MIN(B3:B33,C3:C33)</f>
        <v>-5</v>
      </c>
      <c r="E104" s="52" t="s">
        <v>35</v>
      </c>
      <c r="F104" s="52"/>
      <c r="G104" s="52"/>
      <c r="H104" s="52"/>
      <c r="I104" s="18">
        <f>COUNTIF(S3:S33,"R")</f>
        <v>11</v>
      </c>
      <c r="J104" s="52" t="s">
        <v>47</v>
      </c>
      <c r="K104" s="52"/>
      <c r="L104" s="43">
        <f>AVERAGE(F3:F33)</f>
        <v>3.533333333333333</v>
      </c>
    </row>
    <row r="105" spans="1:12" ht="30" customHeight="1">
      <c r="A105" s="52" t="s">
        <v>26</v>
      </c>
      <c r="B105" s="52"/>
      <c r="C105" s="52"/>
      <c r="D105" s="18">
        <f>MAX(B3:B33)</f>
        <v>15</v>
      </c>
      <c r="E105" s="52" t="s">
        <v>36</v>
      </c>
      <c r="F105" s="52"/>
      <c r="G105" s="52"/>
      <c r="H105" s="52"/>
      <c r="I105" s="18">
        <f>COUNTIF(S3:S33,"S")</f>
        <v>1</v>
      </c>
      <c r="J105" s="52" t="s">
        <v>48</v>
      </c>
      <c r="K105" s="52"/>
      <c r="L105" s="43">
        <f>AVERAGE(H3:H33)</f>
        <v>31.41666666666667</v>
      </c>
    </row>
    <row r="106" spans="1:12" ht="30" customHeight="1">
      <c r="A106" s="52" t="s">
        <v>25</v>
      </c>
      <c r="B106" s="52"/>
      <c r="C106" s="52"/>
      <c r="D106" s="18">
        <f>MIN(C3:C33)</f>
        <v>2</v>
      </c>
      <c r="E106" s="52" t="s">
        <v>52</v>
      </c>
      <c r="F106" s="52"/>
      <c r="G106" s="52"/>
      <c r="H106" s="52"/>
      <c r="I106" s="18">
        <f>COUNTIF(F3:F33,"&gt;5")</f>
        <v>0</v>
      </c>
      <c r="J106" s="52" t="s">
        <v>49</v>
      </c>
      <c r="K106" s="52"/>
      <c r="L106" s="19">
        <v>0</v>
      </c>
    </row>
    <row r="107" spans="1:12" ht="30" customHeight="1">
      <c r="A107" s="52" t="s">
        <v>29</v>
      </c>
      <c r="B107" s="52"/>
      <c r="C107" s="52"/>
      <c r="D107" s="18">
        <f>COUNTIF(B3:B33,"&lt;1")</f>
        <v>9</v>
      </c>
      <c r="E107" s="52" t="s">
        <v>43</v>
      </c>
      <c r="F107" s="52"/>
      <c r="G107" s="52"/>
      <c r="H107" s="52"/>
      <c r="I107" s="17">
        <f>MAX(H3:H33)</f>
        <v>48.3</v>
      </c>
      <c r="J107" s="52" t="s">
        <v>50</v>
      </c>
      <c r="K107" s="52"/>
      <c r="L107" s="19">
        <v>36.3</v>
      </c>
    </row>
    <row r="108" spans="1:12" ht="30" customHeight="1">
      <c r="A108" s="52" t="s">
        <v>30</v>
      </c>
      <c r="B108" s="52"/>
      <c r="C108" s="52"/>
      <c r="D108" s="18">
        <f>COUNTIF(C3:C33,"&lt;1")</f>
        <v>0</v>
      </c>
      <c r="E108" s="52" t="s">
        <v>44</v>
      </c>
      <c r="F108" s="52"/>
      <c r="G108" s="52"/>
      <c r="H108" s="52"/>
      <c r="I108" s="18">
        <f>MAX(L3:L33)</f>
        <v>1020</v>
      </c>
      <c r="J108" s="52" t="s">
        <v>51</v>
      </c>
      <c r="K108" s="52"/>
      <c r="L108" s="19">
        <v>2</v>
      </c>
    </row>
    <row r="109" spans="1:12" ht="30" customHeight="1">
      <c r="A109" s="52" t="s">
        <v>40</v>
      </c>
      <c r="B109" s="52"/>
      <c r="C109" s="52"/>
      <c r="D109" s="18">
        <f>MIN(P3:P33)</f>
        <v>-5</v>
      </c>
      <c r="E109" s="52" t="s">
        <v>45</v>
      </c>
      <c r="F109" s="52"/>
      <c r="G109" s="52"/>
      <c r="H109" s="52"/>
      <c r="I109" s="18">
        <f>MIN(L3:L33)</f>
        <v>995</v>
      </c>
      <c r="J109" s="52"/>
      <c r="K109" s="52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" sqref="G3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5" t="s">
        <v>16</v>
      </c>
      <c r="C1" s="56"/>
      <c r="D1" s="55" t="s">
        <v>17</v>
      </c>
      <c r="E1" s="56"/>
      <c r="F1" s="55" t="s">
        <v>15</v>
      </c>
      <c r="G1" s="69"/>
      <c r="H1" s="70"/>
      <c r="I1" s="55" t="s">
        <v>1</v>
      </c>
      <c r="J1" s="56"/>
      <c r="K1" s="65" t="s">
        <v>8</v>
      </c>
      <c r="L1" s="63" t="s">
        <v>10</v>
      </c>
      <c r="M1" s="67" t="s">
        <v>2</v>
      </c>
      <c r="N1" s="53" t="s">
        <v>19</v>
      </c>
      <c r="O1" s="53" t="s">
        <v>20</v>
      </c>
      <c r="P1" s="61" t="s">
        <v>21</v>
      </c>
      <c r="Q1" s="53" t="s">
        <v>14</v>
      </c>
      <c r="R1" s="53" t="s">
        <v>42</v>
      </c>
      <c r="S1" s="58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6"/>
      <c r="L2" s="64"/>
      <c r="M2" s="68"/>
      <c r="N2" s="54"/>
      <c r="O2" s="54"/>
      <c r="P2" s="62"/>
      <c r="Q2" s="60"/>
      <c r="R2" s="57"/>
      <c r="S2" s="59"/>
    </row>
    <row r="3" spans="1:19" ht="42" customHeight="1">
      <c r="A3" s="23">
        <v>37377</v>
      </c>
      <c r="B3" s="13">
        <v>9</v>
      </c>
      <c r="C3" s="12">
        <v>23</v>
      </c>
      <c r="D3" s="4"/>
      <c r="E3" s="10">
        <v>0</v>
      </c>
      <c r="F3" s="39">
        <v>3</v>
      </c>
      <c r="G3" s="41" t="s">
        <v>119</v>
      </c>
      <c r="H3" s="15">
        <v>22.5</v>
      </c>
      <c r="I3" s="4" t="s">
        <v>96</v>
      </c>
      <c r="J3" s="5" t="s">
        <v>118</v>
      </c>
      <c r="K3" s="6"/>
      <c r="L3" s="1">
        <v>1015</v>
      </c>
      <c r="M3" s="7" t="s">
        <v>246</v>
      </c>
      <c r="N3" s="8"/>
      <c r="O3" s="8">
        <v>12</v>
      </c>
      <c r="P3" s="9">
        <v>7</v>
      </c>
      <c r="Q3" s="8">
        <v>58</v>
      </c>
      <c r="R3" s="20">
        <v>16</v>
      </c>
      <c r="S3" s="24"/>
    </row>
    <row r="4" spans="1:19" ht="42" customHeight="1">
      <c r="A4" s="23">
        <v>37378</v>
      </c>
      <c r="B4" s="13">
        <v>10</v>
      </c>
      <c r="C4" s="12">
        <v>26</v>
      </c>
      <c r="D4" s="4" t="s">
        <v>244</v>
      </c>
      <c r="E4" s="10">
        <v>2.2</v>
      </c>
      <c r="F4" s="39">
        <v>4</v>
      </c>
      <c r="G4" s="41" t="s">
        <v>114</v>
      </c>
      <c r="H4" s="15">
        <v>37</v>
      </c>
      <c r="I4" s="4" t="s">
        <v>96</v>
      </c>
      <c r="J4" s="5" t="s">
        <v>118</v>
      </c>
      <c r="K4" s="6"/>
      <c r="L4" s="1">
        <v>1010</v>
      </c>
      <c r="M4" s="7" t="s">
        <v>245</v>
      </c>
      <c r="N4" s="8" t="s">
        <v>71</v>
      </c>
      <c r="O4" s="8">
        <v>11</v>
      </c>
      <c r="P4" s="9">
        <v>8</v>
      </c>
      <c r="Q4" s="8">
        <v>41</v>
      </c>
      <c r="R4" s="8">
        <v>29</v>
      </c>
      <c r="S4" s="25" t="s">
        <v>61</v>
      </c>
    </row>
    <row r="5" spans="1:19" ht="42" customHeight="1">
      <c r="A5" s="23">
        <v>37379</v>
      </c>
      <c r="B5" s="13">
        <v>12</v>
      </c>
      <c r="C5" s="12">
        <v>16</v>
      </c>
      <c r="D5" s="4" t="s">
        <v>247</v>
      </c>
      <c r="E5" s="10">
        <v>0.9</v>
      </c>
      <c r="F5" s="39">
        <v>2</v>
      </c>
      <c r="G5" s="41" t="s">
        <v>79</v>
      </c>
      <c r="H5" s="15">
        <v>19.3</v>
      </c>
      <c r="I5" s="4" t="s">
        <v>59</v>
      </c>
      <c r="J5" s="5" t="s">
        <v>66</v>
      </c>
      <c r="K5" s="6"/>
      <c r="L5" s="1">
        <v>1011</v>
      </c>
      <c r="M5" s="7" t="s">
        <v>248</v>
      </c>
      <c r="N5" s="8"/>
      <c r="O5" s="8">
        <v>1.5</v>
      </c>
      <c r="P5" s="9">
        <v>10</v>
      </c>
      <c r="Q5" s="8">
        <v>82</v>
      </c>
      <c r="R5" s="8">
        <v>90</v>
      </c>
      <c r="S5" s="25" t="s">
        <v>61</v>
      </c>
    </row>
    <row r="6" spans="1:19" ht="42" customHeight="1">
      <c r="A6" s="23">
        <v>37380</v>
      </c>
      <c r="B6" s="13">
        <v>5</v>
      </c>
      <c r="C6" s="12">
        <v>19</v>
      </c>
      <c r="D6" s="4"/>
      <c r="E6" s="10">
        <v>0</v>
      </c>
      <c r="F6" s="39">
        <v>3</v>
      </c>
      <c r="G6" s="41" t="s">
        <v>79</v>
      </c>
      <c r="H6" s="15">
        <v>22.5</v>
      </c>
      <c r="I6" s="4" t="s">
        <v>96</v>
      </c>
      <c r="J6" s="5" t="s">
        <v>118</v>
      </c>
      <c r="K6" s="6"/>
      <c r="L6" s="1">
        <v>1005</v>
      </c>
      <c r="M6" s="7" t="s">
        <v>249</v>
      </c>
      <c r="N6" s="8"/>
      <c r="O6" s="8">
        <v>10.5</v>
      </c>
      <c r="P6" s="9">
        <v>4</v>
      </c>
      <c r="Q6" s="8">
        <v>50</v>
      </c>
      <c r="R6" s="8">
        <v>28</v>
      </c>
      <c r="S6" s="25"/>
    </row>
    <row r="7" spans="1:19" ht="42" customHeight="1">
      <c r="A7" s="23">
        <v>37381</v>
      </c>
      <c r="B7" s="13">
        <v>7</v>
      </c>
      <c r="C7" s="12">
        <v>19</v>
      </c>
      <c r="D7" s="4" t="s">
        <v>250</v>
      </c>
      <c r="E7" s="10">
        <v>6.9</v>
      </c>
      <c r="F7" s="39">
        <v>2</v>
      </c>
      <c r="G7" s="41" t="s">
        <v>119</v>
      </c>
      <c r="H7" s="15">
        <v>19.3</v>
      </c>
      <c r="I7" s="4" t="s">
        <v>96</v>
      </c>
      <c r="J7" s="5" t="s">
        <v>64</v>
      </c>
      <c r="K7" s="6"/>
      <c r="L7" s="1">
        <v>1004</v>
      </c>
      <c r="M7" s="7" t="s">
        <v>251</v>
      </c>
      <c r="N7" s="8" t="s">
        <v>71</v>
      </c>
      <c r="O7" s="8">
        <v>5</v>
      </c>
      <c r="P7" s="9">
        <v>5</v>
      </c>
      <c r="Q7" s="8">
        <v>61</v>
      </c>
      <c r="R7" s="8">
        <v>60</v>
      </c>
      <c r="S7" s="25" t="s">
        <v>61</v>
      </c>
    </row>
    <row r="8" spans="1:19" ht="42" customHeight="1">
      <c r="A8" s="23">
        <v>37382</v>
      </c>
      <c r="B8" s="13">
        <v>4</v>
      </c>
      <c r="C8" s="12">
        <v>8</v>
      </c>
      <c r="D8" s="4" t="s">
        <v>252</v>
      </c>
      <c r="E8" s="10">
        <v>4.9</v>
      </c>
      <c r="F8" s="39">
        <v>2</v>
      </c>
      <c r="G8" s="41" t="s">
        <v>119</v>
      </c>
      <c r="H8" s="15">
        <v>17.7</v>
      </c>
      <c r="I8" s="4" t="s">
        <v>59</v>
      </c>
      <c r="J8" s="5" t="s">
        <v>59</v>
      </c>
      <c r="K8" s="6"/>
      <c r="L8" s="1">
        <v>1012</v>
      </c>
      <c r="M8" s="7" t="s">
        <v>253</v>
      </c>
      <c r="N8" s="8"/>
      <c r="O8" s="8"/>
      <c r="P8" s="9">
        <v>3</v>
      </c>
      <c r="Q8" s="8">
        <v>91</v>
      </c>
      <c r="R8" s="8">
        <v>100</v>
      </c>
      <c r="S8" s="25" t="s">
        <v>61</v>
      </c>
    </row>
    <row r="9" spans="1:19" ht="42" customHeight="1">
      <c r="A9" s="23">
        <v>37383</v>
      </c>
      <c r="B9" s="13">
        <v>5</v>
      </c>
      <c r="C9" s="12">
        <v>13</v>
      </c>
      <c r="D9" s="4" t="s">
        <v>254</v>
      </c>
      <c r="E9" s="10">
        <v>0.5</v>
      </c>
      <c r="F9" s="39">
        <v>2</v>
      </c>
      <c r="G9" s="41" t="s">
        <v>89</v>
      </c>
      <c r="H9" s="15">
        <v>16.1</v>
      </c>
      <c r="I9" s="4" t="s">
        <v>59</v>
      </c>
      <c r="J9" s="5" t="s">
        <v>66</v>
      </c>
      <c r="K9" s="6"/>
      <c r="L9" s="1">
        <v>1019</v>
      </c>
      <c r="M9" s="7" t="s">
        <v>255</v>
      </c>
      <c r="N9" s="8"/>
      <c r="O9" s="8">
        <v>2</v>
      </c>
      <c r="P9" s="9">
        <v>4</v>
      </c>
      <c r="Q9" s="8">
        <v>77</v>
      </c>
      <c r="R9" s="8">
        <v>80</v>
      </c>
      <c r="S9" s="25" t="s">
        <v>61</v>
      </c>
    </row>
    <row r="10" spans="1:19" ht="42" customHeight="1">
      <c r="A10" s="23">
        <v>37384</v>
      </c>
      <c r="B10" s="13">
        <v>5</v>
      </c>
      <c r="C10" s="12">
        <v>17</v>
      </c>
      <c r="D10" s="4"/>
      <c r="E10" s="10">
        <v>0</v>
      </c>
      <c r="F10" s="39">
        <v>3</v>
      </c>
      <c r="G10" s="41" t="s">
        <v>114</v>
      </c>
      <c r="H10" s="15">
        <v>25.2</v>
      </c>
      <c r="I10" s="4" t="s">
        <v>64</v>
      </c>
      <c r="J10" s="5" t="s">
        <v>64</v>
      </c>
      <c r="K10" s="6"/>
      <c r="L10" s="1">
        <v>1016</v>
      </c>
      <c r="M10" s="7" t="s">
        <v>256</v>
      </c>
      <c r="N10" s="8"/>
      <c r="O10" s="8">
        <v>8</v>
      </c>
      <c r="P10" s="9">
        <v>4</v>
      </c>
      <c r="Q10" s="8">
        <v>51</v>
      </c>
      <c r="R10" s="8">
        <v>41</v>
      </c>
      <c r="S10" s="25"/>
    </row>
    <row r="11" spans="1:19" ht="42" customHeight="1">
      <c r="A11" s="23">
        <v>37385</v>
      </c>
      <c r="B11" s="13">
        <v>12</v>
      </c>
      <c r="C11" s="12">
        <v>20</v>
      </c>
      <c r="D11" s="4" t="s">
        <v>217</v>
      </c>
      <c r="E11" s="10">
        <v>0.2</v>
      </c>
      <c r="F11" s="39">
        <v>4</v>
      </c>
      <c r="G11" s="41" t="s">
        <v>58</v>
      </c>
      <c r="H11" s="15">
        <v>35.4</v>
      </c>
      <c r="I11" s="4" t="s">
        <v>64</v>
      </c>
      <c r="J11" s="5" t="s">
        <v>66</v>
      </c>
      <c r="K11" s="6"/>
      <c r="L11" s="1">
        <v>1018</v>
      </c>
      <c r="M11" s="7" t="s">
        <v>257</v>
      </c>
      <c r="N11" s="8"/>
      <c r="O11" s="8">
        <v>4</v>
      </c>
      <c r="P11" s="9">
        <v>11</v>
      </c>
      <c r="Q11" s="8">
        <v>64</v>
      </c>
      <c r="R11" s="8">
        <v>76</v>
      </c>
      <c r="S11" s="25"/>
    </row>
    <row r="12" spans="1:19" ht="42" customHeight="1">
      <c r="A12" s="23">
        <v>37386</v>
      </c>
      <c r="B12" s="13">
        <v>11</v>
      </c>
      <c r="C12" s="12">
        <v>23</v>
      </c>
      <c r="D12" s="4"/>
      <c r="E12" s="10">
        <v>0</v>
      </c>
      <c r="F12" s="39">
        <v>3</v>
      </c>
      <c r="G12" s="41" t="s">
        <v>58</v>
      </c>
      <c r="H12" s="15">
        <v>29</v>
      </c>
      <c r="I12" s="4" t="s">
        <v>64</v>
      </c>
      <c r="J12" s="5" t="s">
        <v>118</v>
      </c>
      <c r="K12" s="6"/>
      <c r="L12" s="1">
        <v>1022</v>
      </c>
      <c r="M12" s="7" t="s">
        <v>258</v>
      </c>
      <c r="N12" s="8"/>
      <c r="O12" s="8">
        <v>10</v>
      </c>
      <c r="P12" s="9">
        <v>10</v>
      </c>
      <c r="Q12" s="8">
        <v>53</v>
      </c>
      <c r="R12" s="8">
        <v>25</v>
      </c>
      <c r="S12" s="25"/>
    </row>
    <row r="13" spans="1:19" ht="42" customHeight="1">
      <c r="A13" s="23">
        <v>37387</v>
      </c>
      <c r="B13" s="13">
        <v>17</v>
      </c>
      <c r="C13" s="12">
        <v>27</v>
      </c>
      <c r="D13" s="4" t="s">
        <v>250</v>
      </c>
      <c r="E13" s="10">
        <v>10.5</v>
      </c>
      <c r="F13" s="39">
        <v>4</v>
      </c>
      <c r="G13" s="41" t="s">
        <v>58</v>
      </c>
      <c r="H13" s="15">
        <v>37</v>
      </c>
      <c r="I13" s="4" t="s">
        <v>64</v>
      </c>
      <c r="J13" s="5" t="s">
        <v>64</v>
      </c>
      <c r="K13" s="6"/>
      <c r="L13" s="1">
        <v>1018</v>
      </c>
      <c r="M13" s="7" t="s">
        <v>259</v>
      </c>
      <c r="N13" s="8" t="s">
        <v>71</v>
      </c>
      <c r="O13" s="8">
        <v>6.5</v>
      </c>
      <c r="P13" s="9">
        <v>15</v>
      </c>
      <c r="Q13" s="8">
        <v>55</v>
      </c>
      <c r="R13" s="8">
        <v>55</v>
      </c>
      <c r="S13" s="25" t="s">
        <v>61</v>
      </c>
    </row>
    <row r="14" spans="1:19" ht="42" customHeight="1">
      <c r="A14" s="23">
        <v>37388</v>
      </c>
      <c r="B14" s="13">
        <v>5</v>
      </c>
      <c r="C14" s="12">
        <v>11</v>
      </c>
      <c r="D14" s="4" t="s">
        <v>260</v>
      </c>
      <c r="E14" s="10">
        <v>3.6</v>
      </c>
      <c r="F14" s="39">
        <v>3</v>
      </c>
      <c r="G14" s="41" t="s">
        <v>111</v>
      </c>
      <c r="H14" s="15">
        <v>29</v>
      </c>
      <c r="I14" s="4" t="s">
        <v>59</v>
      </c>
      <c r="J14" s="5" t="s">
        <v>66</v>
      </c>
      <c r="K14" s="6"/>
      <c r="L14" s="1">
        <v>1030</v>
      </c>
      <c r="M14" s="7" t="s">
        <v>261</v>
      </c>
      <c r="N14" s="8"/>
      <c r="O14" s="8">
        <v>2</v>
      </c>
      <c r="P14" s="9">
        <v>4</v>
      </c>
      <c r="Q14" s="8">
        <v>65</v>
      </c>
      <c r="R14" s="8">
        <v>83</v>
      </c>
      <c r="S14" s="25" t="s">
        <v>61</v>
      </c>
    </row>
    <row r="15" spans="1:19" ht="42" customHeight="1">
      <c r="A15" s="23">
        <v>37389</v>
      </c>
      <c r="B15" s="13">
        <v>0</v>
      </c>
      <c r="C15" s="12">
        <v>8</v>
      </c>
      <c r="D15" s="4" t="s">
        <v>217</v>
      </c>
      <c r="E15" s="10">
        <v>0.1</v>
      </c>
      <c r="F15" s="39">
        <v>3</v>
      </c>
      <c r="G15" s="41" t="s">
        <v>111</v>
      </c>
      <c r="H15" s="15">
        <v>24.1</v>
      </c>
      <c r="I15" s="4" t="s">
        <v>64</v>
      </c>
      <c r="J15" s="5" t="s">
        <v>66</v>
      </c>
      <c r="K15" s="6"/>
      <c r="L15" s="1">
        <v>1032</v>
      </c>
      <c r="M15" s="7" t="s">
        <v>262</v>
      </c>
      <c r="N15" s="8"/>
      <c r="O15" s="8">
        <v>1</v>
      </c>
      <c r="P15" s="9">
        <v>-1</v>
      </c>
      <c r="Q15" s="8">
        <v>67</v>
      </c>
      <c r="R15" s="8">
        <v>95</v>
      </c>
      <c r="S15" s="25"/>
    </row>
    <row r="16" spans="1:19" ht="42" customHeight="1">
      <c r="A16" s="23">
        <v>37390</v>
      </c>
      <c r="B16" s="13">
        <v>0</v>
      </c>
      <c r="C16" s="12">
        <v>13</v>
      </c>
      <c r="D16" s="4"/>
      <c r="E16" s="10">
        <v>0</v>
      </c>
      <c r="F16" s="39">
        <v>3</v>
      </c>
      <c r="G16" s="41" t="s">
        <v>114</v>
      </c>
      <c r="H16" s="15">
        <v>27.4</v>
      </c>
      <c r="I16" s="4" t="s">
        <v>96</v>
      </c>
      <c r="J16" s="5" t="s">
        <v>118</v>
      </c>
      <c r="K16" s="6"/>
      <c r="L16" s="1">
        <v>1020</v>
      </c>
      <c r="M16" s="7" t="s">
        <v>263</v>
      </c>
      <c r="N16" s="8"/>
      <c r="O16" s="8">
        <v>11</v>
      </c>
      <c r="P16" s="9">
        <v>-1</v>
      </c>
      <c r="Q16" s="8">
        <v>50</v>
      </c>
      <c r="R16" s="8">
        <v>28</v>
      </c>
      <c r="S16" s="25"/>
    </row>
    <row r="17" spans="1:19" ht="42" customHeight="1">
      <c r="A17" s="23">
        <v>37391</v>
      </c>
      <c r="B17" s="13">
        <v>1</v>
      </c>
      <c r="C17" s="12">
        <v>15</v>
      </c>
      <c r="D17" s="4" t="s">
        <v>224</v>
      </c>
      <c r="E17" s="10">
        <v>3</v>
      </c>
      <c r="F17" s="39">
        <v>4</v>
      </c>
      <c r="G17" s="41" t="s">
        <v>72</v>
      </c>
      <c r="H17" s="15">
        <v>32.2</v>
      </c>
      <c r="I17" s="4" t="s">
        <v>64</v>
      </c>
      <c r="J17" s="5" t="s">
        <v>64</v>
      </c>
      <c r="K17" s="6"/>
      <c r="L17" s="1">
        <v>1008</v>
      </c>
      <c r="M17" s="7" t="s">
        <v>264</v>
      </c>
      <c r="N17" s="8"/>
      <c r="O17" s="8">
        <v>6</v>
      </c>
      <c r="P17" s="9">
        <v>1</v>
      </c>
      <c r="Q17" s="8">
        <v>49</v>
      </c>
      <c r="R17" s="8">
        <v>62</v>
      </c>
      <c r="S17" s="25" t="s">
        <v>61</v>
      </c>
    </row>
    <row r="18" spans="1:19" ht="42" customHeight="1">
      <c r="A18" s="23">
        <v>37392</v>
      </c>
      <c r="B18" s="13">
        <v>4</v>
      </c>
      <c r="C18" s="12">
        <v>9</v>
      </c>
      <c r="D18" s="4" t="s">
        <v>265</v>
      </c>
      <c r="E18" s="10">
        <v>3.2</v>
      </c>
      <c r="F18" s="39">
        <v>4</v>
      </c>
      <c r="G18" s="41" t="s">
        <v>111</v>
      </c>
      <c r="H18" s="15">
        <v>38.6</v>
      </c>
      <c r="I18" s="4" t="s">
        <v>59</v>
      </c>
      <c r="J18" s="5" t="s">
        <v>66</v>
      </c>
      <c r="K18" s="6"/>
      <c r="L18" s="1">
        <v>1022</v>
      </c>
      <c r="M18" s="7" t="s">
        <v>266</v>
      </c>
      <c r="N18" s="8"/>
      <c r="O18" s="8">
        <v>2.5</v>
      </c>
      <c r="P18" s="9">
        <v>2</v>
      </c>
      <c r="Q18" s="8">
        <v>71</v>
      </c>
      <c r="R18" s="8">
        <v>82</v>
      </c>
      <c r="S18" s="25" t="s">
        <v>61</v>
      </c>
    </row>
    <row r="19" spans="1:19" ht="42" customHeight="1">
      <c r="A19" s="23">
        <v>37393</v>
      </c>
      <c r="B19" s="13">
        <v>1</v>
      </c>
      <c r="C19" s="12">
        <v>11</v>
      </c>
      <c r="D19" s="4"/>
      <c r="E19" s="10">
        <v>0</v>
      </c>
      <c r="F19" s="39">
        <v>3</v>
      </c>
      <c r="G19" s="41" t="s">
        <v>111</v>
      </c>
      <c r="H19" s="15">
        <v>27.4</v>
      </c>
      <c r="I19" s="4" t="s">
        <v>64</v>
      </c>
      <c r="J19" s="5" t="s">
        <v>64</v>
      </c>
      <c r="K19" s="6"/>
      <c r="L19" s="1">
        <v>1025</v>
      </c>
      <c r="M19" s="7" t="s">
        <v>267</v>
      </c>
      <c r="N19" s="8"/>
      <c r="O19" s="8">
        <v>9</v>
      </c>
      <c r="P19" s="9">
        <v>0</v>
      </c>
      <c r="Q19" s="8">
        <v>51</v>
      </c>
      <c r="R19" s="8">
        <v>35</v>
      </c>
      <c r="S19" s="25"/>
    </row>
    <row r="20" spans="1:19" ht="42" customHeight="1">
      <c r="A20" s="23">
        <v>37394</v>
      </c>
      <c r="B20" s="13">
        <v>-1</v>
      </c>
      <c r="C20" s="12">
        <v>13</v>
      </c>
      <c r="D20" s="4"/>
      <c r="E20" s="10">
        <v>0</v>
      </c>
      <c r="F20" s="39">
        <v>4</v>
      </c>
      <c r="G20" s="41" t="s">
        <v>114</v>
      </c>
      <c r="H20" s="15">
        <v>40.2</v>
      </c>
      <c r="I20" s="4" t="s">
        <v>96</v>
      </c>
      <c r="J20" s="5" t="s">
        <v>268</v>
      </c>
      <c r="K20" s="6"/>
      <c r="L20" s="1">
        <v>1016</v>
      </c>
      <c r="M20" s="7" t="s">
        <v>269</v>
      </c>
      <c r="N20" s="8"/>
      <c r="O20" s="8">
        <v>8</v>
      </c>
      <c r="P20" s="9">
        <v>-2</v>
      </c>
      <c r="Q20" s="8">
        <v>50</v>
      </c>
      <c r="R20" s="8">
        <v>45</v>
      </c>
      <c r="S20" s="25"/>
    </row>
    <row r="21" spans="1:19" ht="42" customHeight="1">
      <c r="A21" s="23">
        <v>37395</v>
      </c>
      <c r="B21" s="13">
        <v>5</v>
      </c>
      <c r="C21" s="12">
        <v>20</v>
      </c>
      <c r="D21" s="4"/>
      <c r="E21" s="10">
        <v>0</v>
      </c>
      <c r="F21" s="39">
        <v>3</v>
      </c>
      <c r="G21" s="41" t="s">
        <v>72</v>
      </c>
      <c r="H21" s="15">
        <v>25.7</v>
      </c>
      <c r="I21" s="4" t="s">
        <v>96</v>
      </c>
      <c r="J21" s="5" t="s">
        <v>97</v>
      </c>
      <c r="K21" s="6"/>
      <c r="L21" s="1">
        <v>1016</v>
      </c>
      <c r="M21" s="7" t="s">
        <v>270</v>
      </c>
      <c r="N21" s="8"/>
      <c r="O21" s="8">
        <v>13</v>
      </c>
      <c r="P21" s="9">
        <v>3</v>
      </c>
      <c r="Q21" s="8">
        <v>47</v>
      </c>
      <c r="R21" s="8">
        <v>8</v>
      </c>
      <c r="S21" s="25"/>
    </row>
    <row r="22" spans="1:19" ht="42" customHeight="1">
      <c r="A22" s="23">
        <v>37396</v>
      </c>
      <c r="B22" s="13">
        <v>12</v>
      </c>
      <c r="C22" s="12">
        <v>23</v>
      </c>
      <c r="D22" s="4"/>
      <c r="E22" s="10">
        <v>0</v>
      </c>
      <c r="F22" s="39">
        <v>3</v>
      </c>
      <c r="G22" s="41" t="s">
        <v>114</v>
      </c>
      <c r="H22" s="15">
        <v>24.1</v>
      </c>
      <c r="I22" s="4" t="s">
        <v>96</v>
      </c>
      <c r="J22" s="5" t="s">
        <v>97</v>
      </c>
      <c r="K22" s="6"/>
      <c r="L22" s="1">
        <v>1007</v>
      </c>
      <c r="M22" s="7" t="s">
        <v>271</v>
      </c>
      <c r="N22" s="8"/>
      <c r="O22" s="8">
        <v>13.5</v>
      </c>
      <c r="P22" s="9">
        <v>10</v>
      </c>
      <c r="Q22" s="8">
        <v>45</v>
      </c>
      <c r="R22" s="8">
        <v>5</v>
      </c>
      <c r="S22" s="25"/>
    </row>
    <row r="23" spans="1:19" ht="42" customHeight="1">
      <c r="A23" s="23">
        <v>37397</v>
      </c>
      <c r="B23" s="13">
        <v>15</v>
      </c>
      <c r="C23" s="12">
        <v>23</v>
      </c>
      <c r="D23" s="4"/>
      <c r="E23" s="10">
        <v>0</v>
      </c>
      <c r="F23" s="39">
        <v>5</v>
      </c>
      <c r="G23" s="41" t="s">
        <v>114</v>
      </c>
      <c r="H23" s="15">
        <v>41.8</v>
      </c>
      <c r="I23" s="4" t="s">
        <v>64</v>
      </c>
      <c r="J23" s="5" t="s">
        <v>66</v>
      </c>
      <c r="K23" s="6"/>
      <c r="L23" s="1">
        <v>1003</v>
      </c>
      <c r="M23" s="7" t="s">
        <v>272</v>
      </c>
      <c r="N23" s="8"/>
      <c r="O23" s="8">
        <v>3.5</v>
      </c>
      <c r="P23" s="9">
        <v>13</v>
      </c>
      <c r="Q23" s="8">
        <v>50</v>
      </c>
      <c r="R23" s="8">
        <v>79</v>
      </c>
      <c r="S23" s="25"/>
    </row>
    <row r="24" spans="1:19" ht="42" customHeight="1">
      <c r="A24" s="23">
        <v>37398</v>
      </c>
      <c r="B24" s="13">
        <v>17</v>
      </c>
      <c r="C24" s="12">
        <v>25</v>
      </c>
      <c r="D24" s="4" t="s">
        <v>217</v>
      </c>
      <c r="E24" s="10">
        <v>0.4</v>
      </c>
      <c r="F24" s="39">
        <v>3</v>
      </c>
      <c r="G24" s="41" t="s">
        <v>119</v>
      </c>
      <c r="H24" s="15">
        <v>26</v>
      </c>
      <c r="I24" s="4" t="s">
        <v>64</v>
      </c>
      <c r="J24" s="5" t="s">
        <v>118</v>
      </c>
      <c r="K24" s="6"/>
      <c r="L24" s="1">
        <v>1009</v>
      </c>
      <c r="M24" s="7" t="s">
        <v>273</v>
      </c>
      <c r="N24" s="8" t="s">
        <v>71</v>
      </c>
      <c r="O24" s="8">
        <v>10</v>
      </c>
      <c r="P24" s="9">
        <v>14</v>
      </c>
      <c r="Q24" s="8">
        <v>47</v>
      </c>
      <c r="R24" s="8">
        <v>27</v>
      </c>
      <c r="S24" s="25" t="s">
        <v>61</v>
      </c>
    </row>
    <row r="25" spans="1:19" ht="42" customHeight="1">
      <c r="A25" s="23">
        <v>37399</v>
      </c>
      <c r="B25" s="13">
        <v>12</v>
      </c>
      <c r="C25" s="12">
        <v>25</v>
      </c>
      <c r="D25" s="4"/>
      <c r="E25" s="10">
        <v>0</v>
      </c>
      <c r="F25" s="39">
        <v>4</v>
      </c>
      <c r="G25" s="41" t="s">
        <v>119</v>
      </c>
      <c r="H25" s="15">
        <v>32</v>
      </c>
      <c r="I25" s="4" t="s">
        <v>64</v>
      </c>
      <c r="J25" s="5" t="s">
        <v>118</v>
      </c>
      <c r="K25" s="6"/>
      <c r="L25" s="1">
        <v>1020</v>
      </c>
      <c r="M25" s="7" t="s">
        <v>274</v>
      </c>
      <c r="N25" s="8"/>
      <c r="O25" s="8">
        <v>13</v>
      </c>
      <c r="P25" s="9">
        <v>10</v>
      </c>
      <c r="Q25" s="8">
        <v>43</v>
      </c>
      <c r="R25" s="8">
        <v>21</v>
      </c>
      <c r="S25" s="25"/>
    </row>
    <row r="26" spans="1:19" ht="42" customHeight="1">
      <c r="A26" s="23">
        <v>37400</v>
      </c>
      <c r="B26" s="13">
        <v>12</v>
      </c>
      <c r="C26" s="12">
        <v>21</v>
      </c>
      <c r="D26" s="4"/>
      <c r="E26" s="10">
        <v>0</v>
      </c>
      <c r="F26" s="39">
        <v>4</v>
      </c>
      <c r="G26" s="41" t="s">
        <v>111</v>
      </c>
      <c r="H26" s="15">
        <v>32.2</v>
      </c>
      <c r="I26" s="4" t="s">
        <v>64</v>
      </c>
      <c r="J26" s="5" t="s">
        <v>64</v>
      </c>
      <c r="K26" s="6"/>
      <c r="L26" s="1">
        <v>1025</v>
      </c>
      <c r="M26" s="7" t="s">
        <v>275</v>
      </c>
      <c r="N26" s="8"/>
      <c r="O26" s="8">
        <v>8</v>
      </c>
      <c r="P26" s="9">
        <v>11</v>
      </c>
      <c r="Q26" s="8">
        <v>42</v>
      </c>
      <c r="R26" s="8">
        <v>38</v>
      </c>
      <c r="S26" s="25"/>
    </row>
    <row r="27" spans="1:19" ht="42" customHeight="1">
      <c r="A27" s="23">
        <v>37401</v>
      </c>
      <c r="B27" s="13">
        <v>4</v>
      </c>
      <c r="C27" s="12">
        <v>19</v>
      </c>
      <c r="D27" s="4"/>
      <c r="E27" s="10">
        <v>0</v>
      </c>
      <c r="F27" s="39">
        <v>3</v>
      </c>
      <c r="G27" s="41" t="s">
        <v>119</v>
      </c>
      <c r="H27" s="15">
        <v>27.4</v>
      </c>
      <c r="I27" s="4" t="s">
        <v>96</v>
      </c>
      <c r="J27" s="5" t="s">
        <v>97</v>
      </c>
      <c r="K27" s="6"/>
      <c r="L27" s="1">
        <v>1026</v>
      </c>
      <c r="M27" s="7" t="s">
        <v>276</v>
      </c>
      <c r="N27" s="8"/>
      <c r="O27" s="8">
        <v>14</v>
      </c>
      <c r="P27" s="9">
        <v>3</v>
      </c>
      <c r="Q27" s="8">
        <v>40</v>
      </c>
      <c r="R27" s="8">
        <v>5</v>
      </c>
      <c r="S27" s="25"/>
    </row>
    <row r="28" spans="1:19" ht="42" customHeight="1">
      <c r="A28" s="23">
        <v>37402</v>
      </c>
      <c r="B28" s="13">
        <v>4</v>
      </c>
      <c r="C28" s="12">
        <v>20</v>
      </c>
      <c r="D28" s="4"/>
      <c r="E28" s="10">
        <v>0</v>
      </c>
      <c r="F28" s="39">
        <v>3</v>
      </c>
      <c r="G28" s="41" t="s">
        <v>119</v>
      </c>
      <c r="H28" s="15">
        <v>25.7</v>
      </c>
      <c r="I28" s="4" t="s">
        <v>96</v>
      </c>
      <c r="J28" s="5" t="s">
        <v>118</v>
      </c>
      <c r="K28" s="6"/>
      <c r="L28" s="1">
        <v>1025</v>
      </c>
      <c r="M28" s="7" t="s">
        <v>277</v>
      </c>
      <c r="N28" s="8"/>
      <c r="O28" s="8">
        <v>12.5</v>
      </c>
      <c r="P28" s="9">
        <v>2</v>
      </c>
      <c r="Q28" s="8">
        <v>41</v>
      </c>
      <c r="R28" s="8">
        <v>28</v>
      </c>
      <c r="S28" s="25"/>
    </row>
    <row r="29" spans="1:19" ht="42" customHeight="1">
      <c r="A29" s="23">
        <v>37403</v>
      </c>
      <c r="B29" s="13">
        <v>8</v>
      </c>
      <c r="C29" s="12">
        <v>20</v>
      </c>
      <c r="D29" s="4" t="s">
        <v>265</v>
      </c>
      <c r="E29" s="10">
        <v>2.9</v>
      </c>
      <c r="F29" s="39">
        <v>2</v>
      </c>
      <c r="G29" s="41" t="s">
        <v>119</v>
      </c>
      <c r="H29" s="15">
        <v>16.1</v>
      </c>
      <c r="I29" s="4" t="s">
        <v>64</v>
      </c>
      <c r="J29" s="5" t="s">
        <v>64</v>
      </c>
      <c r="K29" s="6"/>
      <c r="L29" s="1">
        <v>1018</v>
      </c>
      <c r="M29" s="7" t="s">
        <v>278</v>
      </c>
      <c r="N29" s="8"/>
      <c r="O29" s="8">
        <v>7</v>
      </c>
      <c r="P29" s="9">
        <v>6</v>
      </c>
      <c r="Q29" s="8">
        <v>49</v>
      </c>
      <c r="R29" s="8">
        <v>46</v>
      </c>
      <c r="S29" s="25" t="s">
        <v>61</v>
      </c>
    </row>
    <row r="30" spans="1:19" ht="42" customHeight="1">
      <c r="A30" s="23">
        <v>37404</v>
      </c>
      <c r="B30" s="13">
        <v>8</v>
      </c>
      <c r="C30" s="12">
        <v>20</v>
      </c>
      <c r="D30" s="4" t="s">
        <v>217</v>
      </c>
      <c r="E30" s="10">
        <v>0.2</v>
      </c>
      <c r="F30" s="39">
        <v>3</v>
      </c>
      <c r="G30" s="41" t="s">
        <v>111</v>
      </c>
      <c r="H30" s="15">
        <v>22.5</v>
      </c>
      <c r="I30" s="4" t="s">
        <v>64</v>
      </c>
      <c r="J30" s="5" t="s">
        <v>64</v>
      </c>
      <c r="K30" s="6"/>
      <c r="L30" s="1">
        <v>1013</v>
      </c>
      <c r="M30" s="7" t="s">
        <v>279</v>
      </c>
      <c r="N30" s="8"/>
      <c r="O30" s="8">
        <v>6</v>
      </c>
      <c r="P30" s="9">
        <v>7</v>
      </c>
      <c r="Q30" s="8">
        <v>55</v>
      </c>
      <c r="R30" s="8">
        <v>56</v>
      </c>
      <c r="S30" s="25"/>
    </row>
    <row r="31" spans="1:19" ht="42" customHeight="1">
      <c r="A31" s="23">
        <v>37405</v>
      </c>
      <c r="B31" s="13">
        <v>8</v>
      </c>
      <c r="C31" s="12">
        <v>22</v>
      </c>
      <c r="D31" s="4"/>
      <c r="E31" s="10">
        <v>0</v>
      </c>
      <c r="F31" s="39">
        <v>3</v>
      </c>
      <c r="G31" s="41" t="s">
        <v>74</v>
      </c>
      <c r="H31" s="15">
        <v>25.7</v>
      </c>
      <c r="I31" s="4" t="s">
        <v>64</v>
      </c>
      <c r="J31" s="5" t="s">
        <v>64</v>
      </c>
      <c r="K31" s="6"/>
      <c r="L31" s="1">
        <v>1013</v>
      </c>
      <c r="M31" s="7" t="s">
        <v>280</v>
      </c>
      <c r="N31" s="8"/>
      <c r="O31" s="8">
        <v>9</v>
      </c>
      <c r="P31" s="9">
        <v>7</v>
      </c>
      <c r="Q31" s="8">
        <v>51</v>
      </c>
      <c r="R31" s="8">
        <v>43</v>
      </c>
      <c r="S31" s="25"/>
    </row>
    <row r="32" spans="1:19" ht="42" customHeight="1">
      <c r="A32" s="23">
        <v>37406</v>
      </c>
      <c r="B32" s="13">
        <v>7</v>
      </c>
      <c r="C32" s="12">
        <v>19</v>
      </c>
      <c r="D32" s="4"/>
      <c r="E32" s="10">
        <v>0</v>
      </c>
      <c r="F32" s="39">
        <v>4</v>
      </c>
      <c r="G32" s="41" t="s">
        <v>74</v>
      </c>
      <c r="H32" s="15">
        <v>32.2</v>
      </c>
      <c r="I32" s="4" t="s">
        <v>64</v>
      </c>
      <c r="J32" s="5" t="s">
        <v>118</v>
      </c>
      <c r="K32" s="6"/>
      <c r="L32" s="1">
        <v>1017</v>
      </c>
      <c r="M32" s="7" t="s">
        <v>281</v>
      </c>
      <c r="N32" s="8"/>
      <c r="O32" s="8">
        <v>11</v>
      </c>
      <c r="P32" s="9">
        <v>5</v>
      </c>
      <c r="Q32" s="8">
        <v>53</v>
      </c>
      <c r="R32" s="8">
        <v>28</v>
      </c>
      <c r="S32" s="25"/>
    </row>
    <row r="33" spans="1:19" ht="42" customHeight="1">
      <c r="A33" s="26">
        <v>37407</v>
      </c>
      <c r="B33" s="27">
        <v>7</v>
      </c>
      <c r="C33" s="28">
        <v>19</v>
      </c>
      <c r="D33" s="29" t="s">
        <v>282</v>
      </c>
      <c r="E33" s="30">
        <v>7.4</v>
      </c>
      <c r="F33" s="40">
        <v>3</v>
      </c>
      <c r="G33" s="42" t="s">
        <v>79</v>
      </c>
      <c r="H33" s="31">
        <v>29</v>
      </c>
      <c r="I33" s="29" t="s">
        <v>64</v>
      </c>
      <c r="J33" s="32" t="s">
        <v>66</v>
      </c>
      <c r="K33" s="33"/>
      <c r="L33" s="34">
        <v>1015</v>
      </c>
      <c r="M33" s="35" t="s">
        <v>283</v>
      </c>
      <c r="N33" s="36"/>
      <c r="O33" s="36">
        <v>3</v>
      </c>
      <c r="P33" s="37">
        <v>6</v>
      </c>
      <c r="Q33" s="36">
        <v>69</v>
      </c>
      <c r="R33" s="36">
        <v>81</v>
      </c>
      <c r="S33" s="38" t="s">
        <v>61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52" t="s">
        <v>22</v>
      </c>
      <c r="B100" s="52"/>
      <c r="C100" s="52"/>
      <c r="D100" s="16">
        <f>AVERAGE(B3:B33,C3:C33)</f>
        <v>12.790322580645162</v>
      </c>
      <c r="E100" s="52" t="s">
        <v>31</v>
      </c>
      <c r="F100" s="52"/>
      <c r="G100" s="52"/>
      <c r="H100" s="52"/>
      <c r="I100" s="17">
        <f>SUM(E3:E33)</f>
        <v>46.900000000000006</v>
      </c>
      <c r="J100" s="52" t="s">
        <v>38</v>
      </c>
      <c r="K100" s="52"/>
      <c r="L100" s="18">
        <f>SUM(O3:O33)</f>
        <v>233.5</v>
      </c>
    </row>
    <row r="101" spans="1:12" ht="30" customHeight="1">
      <c r="A101" s="52" t="s">
        <v>27</v>
      </c>
      <c r="B101" s="52"/>
      <c r="C101" s="52"/>
      <c r="D101" s="16">
        <f>AVERAGE(B3:B33)</f>
        <v>7.290322580645161</v>
      </c>
      <c r="E101" s="52" t="s">
        <v>32</v>
      </c>
      <c r="F101" s="52"/>
      <c r="G101" s="52"/>
      <c r="H101" s="52"/>
      <c r="I101" s="17">
        <f>AVERAGE(E3:E33)</f>
        <v>1.5129032258064519</v>
      </c>
      <c r="J101" s="52" t="s">
        <v>39</v>
      </c>
      <c r="K101" s="52"/>
      <c r="L101" s="18">
        <f>COUNTIF(R3:R33,"&lt;31")</f>
        <v>12</v>
      </c>
    </row>
    <row r="102" spans="1:12" ht="30" customHeight="1">
      <c r="A102" s="52" t="s">
        <v>28</v>
      </c>
      <c r="B102" s="52"/>
      <c r="C102" s="52"/>
      <c r="D102" s="16">
        <f>AVERAGE(C3:C33)</f>
        <v>18.29032258064516</v>
      </c>
      <c r="E102" s="52" t="s">
        <v>33</v>
      </c>
      <c r="F102" s="52"/>
      <c r="G102" s="52"/>
      <c r="H102" s="52"/>
      <c r="I102" s="17">
        <f>MAX(E3:E33)</f>
        <v>10.5</v>
      </c>
      <c r="J102" s="52" t="s">
        <v>41</v>
      </c>
      <c r="K102" s="52"/>
      <c r="L102" s="18">
        <f>COUNTIF(C3:C33,"&gt;19")</f>
        <v>15</v>
      </c>
    </row>
    <row r="103" spans="1:12" ht="30" customHeight="1">
      <c r="A103" s="52" t="s">
        <v>23</v>
      </c>
      <c r="B103" s="52"/>
      <c r="C103" s="52"/>
      <c r="D103" s="18">
        <f>MAX(B3:B33,C3:C33)</f>
        <v>27</v>
      </c>
      <c r="E103" s="52" t="s">
        <v>34</v>
      </c>
      <c r="F103" s="52"/>
      <c r="G103" s="52"/>
      <c r="H103" s="52"/>
      <c r="I103" s="18">
        <f>COUNTA(S3:S33)</f>
        <v>12</v>
      </c>
      <c r="J103" s="52" t="s">
        <v>37</v>
      </c>
      <c r="K103" s="52"/>
      <c r="L103" s="18">
        <f>COUNTA(N3:N33)</f>
        <v>4</v>
      </c>
    </row>
    <row r="104" spans="1:12" ht="30" customHeight="1">
      <c r="A104" s="52" t="s">
        <v>24</v>
      </c>
      <c r="B104" s="52"/>
      <c r="C104" s="52"/>
      <c r="D104" s="18">
        <f>MIN(B3:B33,C3:C33)</f>
        <v>-1</v>
      </c>
      <c r="E104" s="52" t="s">
        <v>35</v>
      </c>
      <c r="F104" s="52"/>
      <c r="G104" s="52"/>
      <c r="H104" s="52"/>
      <c r="I104" s="18">
        <f>COUNTIF(S3:S33,"R")</f>
        <v>12</v>
      </c>
      <c r="J104" s="52" t="s">
        <v>47</v>
      </c>
      <c r="K104" s="52"/>
      <c r="L104" s="43">
        <f>AVERAGE(F3:F33)</f>
        <v>3.193548387096774</v>
      </c>
    </row>
    <row r="105" spans="1:12" ht="30" customHeight="1">
      <c r="A105" s="52" t="s">
        <v>26</v>
      </c>
      <c r="B105" s="52"/>
      <c r="C105" s="52"/>
      <c r="D105" s="18">
        <f>MAX(B3:B33)</f>
        <v>17</v>
      </c>
      <c r="E105" s="52" t="s">
        <v>36</v>
      </c>
      <c r="F105" s="52"/>
      <c r="G105" s="52"/>
      <c r="H105" s="52"/>
      <c r="I105" s="18">
        <f>COUNTIF(S3:S33,"S")</f>
        <v>0</v>
      </c>
      <c r="J105" s="52" t="s">
        <v>48</v>
      </c>
      <c r="K105" s="52"/>
      <c r="L105" s="43">
        <f>AVERAGE(H3:H33)</f>
        <v>27.751612903225812</v>
      </c>
    </row>
    <row r="106" spans="1:12" ht="30" customHeight="1">
      <c r="A106" s="52" t="s">
        <v>25</v>
      </c>
      <c r="B106" s="52"/>
      <c r="C106" s="52"/>
      <c r="D106" s="18">
        <f>MIN(C3:C33)</f>
        <v>8</v>
      </c>
      <c r="E106" s="52" t="s">
        <v>52</v>
      </c>
      <c r="F106" s="52"/>
      <c r="G106" s="52"/>
      <c r="H106" s="52"/>
      <c r="I106" s="18">
        <f>COUNTIF(F3:F33,"&gt;5")</f>
        <v>0</v>
      </c>
      <c r="J106" s="52" t="s">
        <v>49</v>
      </c>
      <c r="K106" s="52"/>
      <c r="L106" s="19"/>
    </row>
    <row r="107" spans="1:12" ht="30" customHeight="1">
      <c r="A107" s="52" t="s">
        <v>29</v>
      </c>
      <c r="B107" s="52"/>
      <c r="C107" s="52"/>
      <c r="D107" s="18">
        <f>COUNTIF(B3:B33,"&lt;1")</f>
        <v>3</v>
      </c>
      <c r="E107" s="52" t="s">
        <v>43</v>
      </c>
      <c r="F107" s="52"/>
      <c r="G107" s="52"/>
      <c r="H107" s="52"/>
      <c r="I107" s="17">
        <f>MAX(H3:H33)</f>
        <v>41.8</v>
      </c>
      <c r="J107" s="52" t="s">
        <v>50</v>
      </c>
      <c r="K107" s="52"/>
      <c r="L107" s="19"/>
    </row>
    <row r="108" spans="1:12" ht="30" customHeight="1">
      <c r="A108" s="52" t="s">
        <v>30</v>
      </c>
      <c r="B108" s="52"/>
      <c r="C108" s="52"/>
      <c r="D108" s="18">
        <f>COUNTIF(C3:C33,"&lt;1")</f>
        <v>0</v>
      </c>
      <c r="E108" s="52" t="s">
        <v>44</v>
      </c>
      <c r="F108" s="52"/>
      <c r="G108" s="52"/>
      <c r="H108" s="52"/>
      <c r="I108" s="18">
        <f>MAX(L3:L33)</f>
        <v>1032</v>
      </c>
      <c r="J108" s="52" t="s">
        <v>51</v>
      </c>
      <c r="K108" s="52"/>
      <c r="L108" s="19"/>
    </row>
    <row r="109" spans="1:12" ht="30" customHeight="1">
      <c r="A109" s="52" t="s">
        <v>40</v>
      </c>
      <c r="B109" s="52"/>
      <c r="C109" s="52"/>
      <c r="D109" s="18">
        <f>MIN(P3:P33)</f>
        <v>-2</v>
      </c>
      <c r="E109" s="52" t="s">
        <v>45</v>
      </c>
      <c r="F109" s="52"/>
      <c r="G109" s="52"/>
      <c r="H109" s="52"/>
      <c r="I109" s="18">
        <f>MIN(L3:L33)</f>
        <v>1003</v>
      </c>
      <c r="J109" s="52"/>
      <c r="K109" s="52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5" t="s">
        <v>16</v>
      </c>
      <c r="C1" s="56"/>
      <c r="D1" s="55" t="s">
        <v>17</v>
      </c>
      <c r="E1" s="56"/>
      <c r="F1" s="55" t="s">
        <v>15</v>
      </c>
      <c r="G1" s="69"/>
      <c r="H1" s="70"/>
      <c r="I1" s="55" t="s">
        <v>1</v>
      </c>
      <c r="J1" s="56"/>
      <c r="K1" s="65" t="s">
        <v>8</v>
      </c>
      <c r="L1" s="63" t="s">
        <v>10</v>
      </c>
      <c r="M1" s="67" t="s">
        <v>2</v>
      </c>
      <c r="N1" s="53" t="s">
        <v>19</v>
      </c>
      <c r="O1" s="53" t="s">
        <v>20</v>
      </c>
      <c r="P1" s="61" t="s">
        <v>21</v>
      </c>
      <c r="Q1" s="53" t="s">
        <v>14</v>
      </c>
      <c r="R1" s="53" t="s">
        <v>42</v>
      </c>
      <c r="S1" s="58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6"/>
      <c r="L2" s="64"/>
      <c r="M2" s="68"/>
      <c r="N2" s="54"/>
      <c r="O2" s="54"/>
      <c r="P2" s="62"/>
      <c r="Q2" s="60"/>
      <c r="R2" s="57"/>
      <c r="S2" s="59"/>
    </row>
    <row r="3" spans="1:19" ht="42" customHeight="1">
      <c r="A3" s="23">
        <v>37408</v>
      </c>
      <c r="B3" s="13">
        <v>7</v>
      </c>
      <c r="C3" s="12">
        <v>13</v>
      </c>
      <c r="D3" s="4" t="s">
        <v>284</v>
      </c>
      <c r="E3" s="10">
        <v>22.5</v>
      </c>
      <c r="F3" s="39">
        <v>4</v>
      </c>
      <c r="G3" s="41" t="s">
        <v>74</v>
      </c>
      <c r="H3" s="15">
        <v>40.2</v>
      </c>
      <c r="I3" s="4" t="s">
        <v>59</v>
      </c>
      <c r="J3" s="5" t="s">
        <v>59</v>
      </c>
      <c r="K3" s="6"/>
      <c r="L3" s="1">
        <v>1008</v>
      </c>
      <c r="M3" s="7" t="s">
        <v>285</v>
      </c>
      <c r="N3" s="8"/>
      <c r="O3" s="8"/>
      <c r="P3" s="9">
        <v>5</v>
      </c>
      <c r="Q3" s="8">
        <v>82</v>
      </c>
      <c r="R3" s="20">
        <v>98</v>
      </c>
      <c r="S3" s="24" t="s">
        <v>61</v>
      </c>
    </row>
    <row r="4" spans="1:19" ht="42" customHeight="1">
      <c r="A4" s="23">
        <v>37409</v>
      </c>
      <c r="B4" s="13">
        <v>6</v>
      </c>
      <c r="C4" s="12">
        <v>13</v>
      </c>
      <c r="D4" s="4"/>
      <c r="E4" s="10">
        <v>0</v>
      </c>
      <c r="F4" s="39">
        <v>3</v>
      </c>
      <c r="G4" s="41" t="s">
        <v>89</v>
      </c>
      <c r="H4" s="15">
        <v>25.7</v>
      </c>
      <c r="I4" s="4" t="s">
        <v>59</v>
      </c>
      <c r="J4" s="5" t="s">
        <v>64</v>
      </c>
      <c r="K4" s="6"/>
      <c r="L4" s="1">
        <v>1017</v>
      </c>
      <c r="M4" s="7" t="s">
        <v>286</v>
      </c>
      <c r="N4" s="8"/>
      <c r="O4" s="8">
        <v>5</v>
      </c>
      <c r="P4" s="9">
        <v>4</v>
      </c>
      <c r="Q4" s="8">
        <v>62</v>
      </c>
      <c r="R4" s="8">
        <v>59</v>
      </c>
      <c r="S4" s="25"/>
    </row>
    <row r="5" spans="1:19" ht="42" customHeight="1">
      <c r="A5" s="23">
        <v>37410</v>
      </c>
      <c r="B5" s="13">
        <v>5</v>
      </c>
      <c r="C5" s="12">
        <v>15</v>
      </c>
      <c r="D5" s="4" t="s">
        <v>287</v>
      </c>
      <c r="E5" s="10">
        <v>9</v>
      </c>
      <c r="F5" s="39">
        <v>3</v>
      </c>
      <c r="G5" s="41" t="s">
        <v>58</v>
      </c>
      <c r="H5" s="15">
        <v>21</v>
      </c>
      <c r="I5" s="4" t="s">
        <v>64</v>
      </c>
      <c r="J5" s="5" t="s">
        <v>66</v>
      </c>
      <c r="K5" s="6"/>
      <c r="L5" s="1">
        <v>1004</v>
      </c>
      <c r="M5" s="7" t="s">
        <v>288</v>
      </c>
      <c r="N5" s="8"/>
      <c r="O5" s="8">
        <v>1</v>
      </c>
      <c r="P5" s="9">
        <v>4</v>
      </c>
      <c r="Q5" s="8">
        <v>78</v>
      </c>
      <c r="R5" s="8">
        <v>86</v>
      </c>
      <c r="S5" s="25" t="s">
        <v>61</v>
      </c>
    </row>
    <row r="6" spans="1:19" ht="42" customHeight="1">
      <c r="A6" s="23">
        <v>37411</v>
      </c>
      <c r="B6" s="13">
        <v>8</v>
      </c>
      <c r="C6" s="12">
        <v>15</v>
      </c>
      <c r="D6" s="4" t="s">
        <v>289</v>
      </c>
      <c r="E6" s="10">
        <v>3.2</v>
      </c>
      <c r="F6" s="39">
        <v>2</v>
      </c>
      <c r="G6" s="41" t="s">
        <v>74</v>
      </c>
      <c r="H6" s="15">
        <v>19.3</v>
      </c>
      <c r="I6" s="4" t="s">
        <v>59</v>
      </c>
      <c r="J6" s="5" t="s">
        <v>66</v>
      </c>
      <c r="K6" s="6"/>
      <c r="L6" s="1">
        <v>1008</v>
      </c>
      <c r="M6" s="7" t="s">
        <v>290</v>
      </c>
      <c r="N6" s="8"/>
      <c r="O6" s="8">
        <v>3</v>
      </c>
      <c r="P6" s="9">
        <v>6</v>
      </c>
      <c r="Q6" s="8">
        <v>80</v>
      </c>
      <c r="R6" s="8">
        <v>75</v>
      </c>
      <c r="S6" s="25" t="s">
        <v>61</v>
      </c>
    </row>
    <row r="7" spans="1:19" ht="42" customHeight="1">
      <c r="A7" s="23">
        <v>37412</v>
      </c>
      <c r="B7" s="13">
        <v>6</v>
      </c>
      <c r="C7" s="12">
        <v>11</v>
      </c>
      <c r="D7" s="4" t="s">
        <v>291</v>
      </c>
      <c r="E7" s="10">
        <v>8.2</v>
      </c>
      <c r="F7" s="39">
        <v>4</v>
      </c>
      <c r="G7" s="41" t="s">
        <v>111</v>
      </c>
      <c r="H7" s="15">
        <v>33.8</v>
      </c>
      <c r="I7" s="4" t="s">
        <v>59</v>
      </c>
      <c r="J7" s="5" t="s">
        <v>66</v>
      </c>
      <c r="K7" s="6"/>
      <c r="L7" s="1">
        <v>1019</v>
      </c>
      <c r="M7" s="7" t="s">
        <v>292</v>
      </c>
      <c r="N7" s="8"/>
      <c r="O7" s="8">
        <v>1</v>
      </c>
      <c r="P7" s="9">
        <v>4</v>
      </c>
      <c r="Q7" s="8">
        <v>82</v>
      </c>
      <c r="R7" s="8">
        <v>92</v>
      </c>
      <c r="S7" s="25" t="s">
        <v>61</v>
      </c>
    </row>
    <row r="8" spans="1:19" ht="42" customHeight="1">
      <c r="A8" s="23">
        <v>37413</v>
      </c>
      <c r="B8" s="13">
        <v>1</v>
      </c>
      <c r="C8" s="12">
        <v>15</v>
      </c>
      <c r="D8" s="4" t="s">
        <v>293</v>
      </c>
      <c r="E8" s="10">
        <v>0.7</v>
      </c>
      <c r="F8" s="39">
        <v>4</v>
      </c>
      <c r="G8" s="41" t="s">
        <v>218</v>
      </c>
      <c r="H8" s="15">
        <v>32.2</v>
      </c>
      <c r="I8" s="4" t="s">
        <v>96</v>
      </c>
      <c r="J8" s="5" t="s">
        <v>66</v>
      </c>
      <c r="K8" s="6"/>
      <c r="L8" s="1">
        <v>1010</v>
      </c>
      <c r="M8" s="7" t="s">
        <v>294</v>
      </c>
      <c r="N8" s="8"/>
      <c r="O8" s="8">
        <v>4</v>
      </c>
      <c r="P8" s="9">
        <v>0</v>
      </c>
      <c r="Q8" s="8">
        <v>65</v>
      </c>
      <c r="R8" s="8">
        <v>69</v>
      </c>
      <c r="S8" s="25" t="s">
        <v>61</v>
      </c>
    </row>
    <row r="9" spans="1:19" ht="42" customHeight="1">
      <c r="A9" s="23">
        <v>37414</v>
      </c>
      <c r="B9" s="13">
        <v>9</v>
      </c>
      <c r="C9" s="12">
        <v>20</v>
      </c>
      <c r="D9" s="4" t="s">
        <v>293</v>
      </c>
      <c r="E9" s="10">
        <v>0.6</v>
      </c>
      <c r="F9" s="39">
        <v>3</v>
      </c>
      <c r="G9" s="41" t="s">
        <v>58</v>
      </c>
      <c r="H9" s="15">
        <v>22.5</v>
      </c>
      <c r="I9" s="4" t="s">
        <v>64</v>
      </c>
      <c r="J9" s="5" t="s">
        <v>64</v>
      </c>
      <c r="K9" s="6"/>
      <c r="L9" s="1">
        <v>1005</v>
      </c>
      <c r="M9" s="7" t="s">
        <v>295</v>
      </c>
      <c r="N9" s="8"/>
      <c r="O9" s="8">
        <v>6</v>
      </c>
      <c r="P9" s="9">
        <v>7</v>
      </c>
      <c r="Q9" s="8">
        <v>61</v>
      </c>
      <c r="R9" s="8">
        <v>53</v>
      </c>
      <c r="S9" s="25" t="s">
        <v>61</v>
      </c>
    </row>
    <row r="10" spans="1:19" ht="42" customHeight="1">
      <c r="A10" s="23">
        <v>37415</v>
      </c>
      <c r="B10" s="13">
        <v>13</v>
      </c>
      <c r="C10" s="12">
        <v>21</v>
      </c>
      <c r="D10" s="4" t="s">
        <v>293</v>
      </c>
      <c r="E10" s="10">
        <v>0.9</v>
      </c>
      <c r="F10" s="39">
        <v>3</v>
      </c>
      <c r="G10" s="41" t="s">
        <v>58</v>
      </c>
      <c r="H10" s="15">
        <v>30.3</v>
      </c>
      <c r="I10" s="4" t="s">
        <v>64</v>
      </c>
      <c r="J10" s="5" t="s">
        <v>64</v>
      </c>
      <c r="K10" s="6"/>
      <c r="L10" s="1">
        <v>1011</v>
      </c>
      <c r="M10" s="7" t="s">
        <v>296</v>
      </c>
      <c r="N10" s="8"/>
      <c r="O10" s="8">
        <v>5</v>
      </c>
      <c r="P10" s="9">
        <v>11</v>
      </c>
      <c r="Q10" s="8">
        <v>70</v>
      </c>
      <c r="R10" s="8">
        <v>61</v>
      </c>
      <c r="S10" s="25" t="s">
        <v>61</v>
      </c>
    </row>
    <row r="11" spans="1:19" ht="42" customHeight="1">
      <c r="A11" s="23">
        <v>37416</v>
      </c>
      <c r="B11" s="13">
        <v>11</v>
      </c>
      <c r="C11" s="12">
        <v>19</v>
      </c>
      <c r="D11" s="4" t="s">
        <v>229</v>
      </c>
      <c r="E11" s="10">
        <v>0.4</v>
      </c>
      <c r="F11" s="39">
        <v>4</v>
      </c>
      <c r="G11" s="41" t="s">
        <v>58</v>
      </c>
      <c r="H11" s="15">
        <v>41.8</v>
      </c>
      <c r="I11" s="4" t="s">
        <v>64</v>
      </c>
      <c r="J11" s="5" t="s">
        <v>64</v>
      </c>
      <c r="K11" s="6"/>
      <c r="L11" s="1">
        <v>1014</v>
      </c>
      <c r="M11" s="7" t="s">
        <v>297</v>
      </c>
      <c r="N11" s="8"/>
      <c r="O11" s="8">
        <v>5</v>
      </c>
      <c r="P11" s="9">
        <v>9</v>
      </c>
      <c r="Q11" s="8">
        <v>54</v>
      </c>
      <c r="R11" s="8">
        <v>61</v>
      </c>
      <c r="S11" s="25" t="s">
        <v>61</v>
      </c>
    </row>
    <row r="12" spans="1:19" ht="42" customHeight="1">
      <c r="A12" s="23">
        <v>37417</v>
      </c>
      <c r="B12" s="13">
        <v>7</v>
      </c>
      <c r="C12" s="12">
        <v>17</v>
      </c>
      <c r="D12" s="4" t="s">
        <v>217</v>
      </c>
      <c r="E12" s="10">
        <v>0.1</v>
      </c>
      <c r="F12" s="39">
        <v>2</v>
      </c>
      <c r="G12" s="41" t="s">
        <v>119</v>
      </c>
      <c r="H12" s="15">
        <v>14.5</v>
      </c>
      <c r="I12" s="4" t="s">
        <v>64</v>
      </c>
      <c r="J12" s="5" t="s">
        <v>66</v>
      </c>
      <c r="K12" s="6"/>
      <c r="L12" s="1">
        <v>1009</v>
      </c>
      <c r="M12" s="7" t="s">
        <v>298</v>
      </c>
      <c r="N12" s="8"/>
      <c r="O12" s="8">
        <v>1.5</v>
      </c>
      <c r="P12" s="9">
        <v>5</v>
      </c>
      <c r="Q12" s="8">
        <v>63</v>
      </c>
      <c r="R12" s="8">
        <v>88</v>
      </c>
      <c r="S12" s="25"/>
    </row>
    <row r="13" spans="1:19" ht="42" customHeight="1">
      <c r="A13" s="23">
        <v>37418</v>
      </c>
      <c r="B13" s="13">
        <v>10</v>
      </c>
      <c r="C13" s="12">
        <v>17</v>
      </c>
      <c r="D13" s="4" t="s">
        <v>265</v>
      </c>
      <c r="E13" s="10">
        <v>3.4</v>
      </c>
      <c r="F13" s="39">
        <v>3</v>
      </c>
      <c r="G13" s="41" t="s">
        <v>117</v>
      </c>
      <c r="H13" s="15">
        <v>19.3</v>
      </c>
      <c r="I13" s="4" t="s">
        <v>64</v>
      </c>
      <c r="J13" s="5" t="s">
        <v>66</v>
      </c>
      <c r="K13" s="6"/>
      <c r="L13" s="1">
        <v>1005</v>
      </c>
      <c r="M13" s="7" t="s">
        <v>299</v>
      </c>
      <c r="N13" s="8"/>
      <c r="O13" s="8">
        <v>1.5</v>
      </c>
      <c r="P13" s="9">
        <v>8</v>
      </c>
      <c r="Q13" s="8">
        <v>63</v>
      </c>
      <c r="R13" s="8">
        <v>85</v>
      </c>
      <c r="S13" s="25" t="s">
        <v>61</v>
      </c>
    </row>
    <row r="14" spans="1:19" ht="42" customHeight="1">
      <c r="A14" s="23">
        <v>37419</v>
      </c>
      <c r="B14" s="13">
        <v>9</v>
      </c>
      <c r="C14" s="12">
        <v>18</v>
      </c>
      <c r="D14" s="4" t="s">
        <v>300</v>
      </c>
      <c r="E14" s="10">
        <v>1.1</v>
      </c>
      <c r="F14" s="39">
        <v>2</v>
      </c>
      <c r="G14" s="41" t="s">
        <v>111</v>
      </c>
      <c r="H14" s="15">
        <v>18</v>
      </c>
      <c r="I14" s="4" t="s">
        <v>64</v>
      </c>
      <c r="J14" s="5" t="s">
        <v>64</v>
      </c>
      <c r="K14" s="6"/>
      <c r="L14" s="1">
        <v>1003</v>
      </c>
      <c r="M14" s="7" t="s">
        <v>301</v>
      </c>
      <c r="N14" s="8"/>
      <c r="O14" s="8">
        <v>8</v>
      </c>
      <c r="P14" s="9">
        <v>7</v>
      </c>
      <c r="Q14" s="8">
        <v>67</v>
      </c>
      <c r="R14" s="8">
        <v>45</v>
      </c>
      <c r="S14" s="25" t="s">
        <v>61</v>
      </c>
    </row>
    <row r="15" spans="1:19" ht="42" customHeight="1">
      <c r="A15" s="23">
        <v>37420</v>
      </c>
      <c r="B15" s="13">
        <v>10</v>
      </c>
      <c r="C15" s="12">
        <v>14</v>
      </c>
      <c r="D15" s="4"/>
      <c r="E15" s="10">
        <v>0</v>
      </c>
      <c r="F15" s="39">
        <v>3</v>
      </c>
      <c r="G15" s="41" t="s">
        <v>111</v>
      </c>
      <c r="H15" s="15">
        <v>20.9</v>
      </c>
      <c r="I15" s="4" t="s">
        <v>59</v>
      </c>
      <c r="J15" s="5" t="s">
        <v>59</v>
      </c>
      <c r="K15" s="6"/>
      <c r="L15" s="1">
        <v>1014</v>
      </c>
      <c r="M15" s="7" t="s">
        <v>302</v>
      </c>
      <c r="N15" s="8"/>
      <c r="O15" s="8"/>
      <c r="P15" s="9">
        <v>8</v>
      </c>
      <c r="Q15" s="8">
        <v>82</v>
      </c>
      <c r="R15" s="8">
        <v>99</v>
      </c>
      <c r="S15" s="25"/>
    </row>
    <row r="16" spans="1:19" ht="42" customHeight="1">
      <c r="A16" s="23">
        <v>37421</v>
      </c>
      <c r="B16" s="13">
        <v>9</v>
      </c>
      <c r="C16" s="12">
        <v>13</v>
      </c>
      <c r="D16" s="4" t="s">
        <v>303</v>
      </c>
      <c r="E16" s="10">
        <v>26</v>
      </c>
      <c r="F16" s="39">
        <v>2</v>
      </c>
      <c r="G16" s="41" t="s">
        <v>119</v>
      </c>
      <c r="H16" s="15">
        <v>14.5</v>
      </c>
      <c r="I16" s="4" t="s">
        <v>59</v>
      </c>
      <c r="J16" s="5" t="s">
        <v>59</v>
      </c>
      <c r="K16" s="6"/>
      <c r="L16" s="1">
        <v>1020</v>
      </c>
      <c r="M16" s="7" t="s">
        <v>304</v>
      </c>
      <c r="N16" s="8"/>
      <c r="O16" s="8">
        <v>0.5</v>
      </c>
      <c r="P16" s="9">
        <v>6</v>
      </c>
      <c r="Q16" s="8">
        <v>81</v>
      </c>
      <c r="R16" s="8">
        <v>96</v>
      </c>
      <c r="S16" s="25" t="s">
        <v>61</v>
      </c>
    </row>
    <row r="17" spans="1:19" ht="42" customHeight="1">
      <c r="A17" s="23">
        <v>37422</v>
      </c>
      <c r="B17" s="13">
        <v>5</v>
      </c>
      <c r="C17" s="12">
        <v>20</v>
      </c>
      <c r="D17" s="4"/>
      <c r="E17" s="10">
        <v>0</v>
      </c>
      <c r="F17" s="39">
        <v>3</v>
      </c>
      <c r="G17" s="41" t="s">
        <v>72</v>
      </c>
      <c r="H17" s="15">
        <v>27.4</v>
      </c>
      <c r="I17" s="4" t="s">
        <v>305</v>
      </c>
      <c r="J17" s="5" t="s">
        <v>118</v>
      </c>
      <c r="K17" s="6"/>
      <c r="L17" s="1">
        <v>1022</v>
      </c>
      <c r="M17" s="7" t="s">
        <v>306</v>
      </c>
      <c r="N17" s="8"/>
      <c r="O17" s="8">
        <v>10</v>
      </c>
      <c r="P17" s="9">
        <v>4</v>
      </c>
      <c r="Q17" s="8">
        <v>67</v>
      </c>
      <c r="R17" s="8">
        <v>27</v>
      </c>
      <c r="S17" s="25"/>
    </row>
    <row r="18" spans="1:19" ht="42" customHeight="1">
      <c r="A18" s="23">
        <v>37423</v>
      </c>
      <c r="B18" s="13">
        <v>13</v>
      </c>
      <c r="C18" s="12">
        <v>27</v>
      </c>
      <c r="D18" s="4" t="s">
        <v>307</v>
      </c>
      <c r="E18" s="10">
        <v>4.1</v>
      </c>
      <c r="F18" s="39">
        <v>4</v>
      </c>
      <c r="G18" s="41" t="s">
        <v>58</v>
      </c>
      <c r="H18" s="15">
        <v>37</v>
      </c>
      <c r="I18" s="4" t="s">
        <v>96</v>
      </c>
      <c r="J18" s="5" t="s">
        <v>118</v>
      </c>
      <c r="K18" s="6"/>
      <c r="L18" s="1">
        <v>1016</v>
      </c>
      <c r="M18" s="7" t="s">
        <v>308</v>
      </c>
      <c r="N18" s="8" t="s">
        <v>71</v>
      </c>
      <c r="O18" s="8">
        <v>10</v>
      </c>
      <c r="P18" s="9">
        <v>11</v>
      </c>
      <c r="Q18" s="8">
        <v>54</v>
      </c>
      <c r="R18" s="8">
        <v>29</v>
      </c>
      <c r="S18" s="25" t="s">
        <v>61</v>
      </c>
    </row>
    <row r="19" spans="1:19" ht="42" customHeight="1">
      <c r="A19" s="23">
        <v>37424</v>
      </c>
      <c r="B19" s="13">
        <v>13</v>
      </c>
      <c r="C19" s="12">
        <v>20</v>
      </c>
      <c r="D19" s="4" t="s">
        <v>217</v>
      </c>
      <c r="E19" s="10">
        <v>0.1</v>
      </c>
      <c r="F19" s="39">
        <v>3</v>
      </c>
      <c r="G19" s="41" t="s">
        <v>79</v>
      </c>
      <c r="H19" s="15">
        <v>29</v>
      </c>
      <c r="I19" s="4" t="s">
        <v>64</v>
      </c>
      <c r="J19" s="5" t="s">
        <v>64</v>
      </c>
      <c r="K19" s="6"/>
      <c r="L19" s="1">
        <v>1023</v>
      </c>
      <c r="M19" s="7" t="s">
        <v>309</v>
      </c>
      <c r="N19" s="8"/>
      <c r="O19" s="8">
        <v>5</v>
      </c>
      <c r="P19" s="9">
        <v>11</v>
      </c>
      <c r="Q19" s="8">
        <v>60</v>
      </c>
      <c r="R19" s="8">
        <v>60</v>
      </c>
      <c r="S19" s="25"/>
    </row>
    <row r="20" spans="1:19" ht="42" customHeight="1">
      <c r="A20" s="23">
        <v>37425</v>
      </c>
      <c r="B20" s="13">
        <v>10</v>
      </c>
      <c r="C20" s="12">
        <v>28</v>
      </c>
      <c r="D20" s="4" t="s">
        <v>310</v>
      </c>
      <c r="E20" s="10">
        <v>0.4</v>
      </c>
      <c r="F20" s="39">
        <v>4</v>
      </c>
      <c r="G20" s="41" t="s">
        <v>72</v>
      </c>
      <c r="H20" s="15">
        <v>37</v>
      </c>
      <c r="I20" s="4" t="s">
        <v>96</v>
      </c>
      <c r="J20" s="5" t="s">
        <v>64</v>
      </c>
      <c r="K20" s="6"/>
      <c r="L20" s="1">
        <v>1014</v>
      </c>
      <c r="M20" s="7" t="s">
        <v>311</v>
      </c>
      <c r="N20" s="8" t="s">
        <v>71</v>
      </c>
      <c r="O20" s="8">
        <v>8</v>
      </c>
      <c r="P20" s="9">
        <v>8</v>
      </c>
      <c r="Q20" s="8">
        <v>61</v>
      </c>
      <c r="R20" s="8">
        <v>42</v>
      </c>
      <c r="S20" s="25" t="s">
        <v>61</v>
      </c>
    </row>
    <row r="21" spans="1:19" ht="42" customHeight="1">
      <c r="A21" s="23">
        <v>37426</v>
      </c>
      <c r="B21" s="13">
        <v>12</v>
      </c>
      <c r="C21" s="12">
        <v>22</v>
      </c>
      <c r="D21" s="4"/>
      <c r="E21" s="10">
        <v>0</v>
      </c>
      <c r="F21" s="39">
        <v>3</v>
      </c>
      <c r="G21" s="41" t="s">
        <v>119</v>
      </c>
      <c r="H21" s="15">
        <v>22.5</v>
      </c>
      <c r="I21" s="4" t="s">
        <v>64</v>
      </c>
      <c r="J21" s="5" t="s">
        <v>64</v>
      </c>
      <c r="K21" s="6"/>
      <c r="L21" s="1">
        <v>1021</v>
      </c>
      <c r="M21" s="7" t="s">
        <v>312</v>
      </c>
      <c r="N21" s="8"/>
      <c r="O21" s="8">
        <v>6</v>
      </c>
      <c r="P21" s="9">
        <v>10</v>
      </c>
      <c r="Q21" s="8">
        <v>65</v>
      </c>
      <c r="R21" s="8">
        <v>61</v>
      </c>
      <c r="S21" s="25"/>
    </row>
    <row r="22" spans="1:19" ht="42" customHeight="1">
      <c r="A22" s="23">
        <v>37427</v>
      </c>
      <c r="B22" s="13">
        <v>15</v>
      </c>
      <c r="C22" s="12">
        <v>23</v>
      </c>
      <c r="D22" s="4" t="s">
        <v>313</v>
      </c>
      <c r="E22" s="10">
        <v>22.5</v>
      </c>
      <c r="F22" s="39">
        <v>2</v>
      </c>
      <c r="G22" s="41" t="s">
        <v>119</v>
      </c>
      <c r="H22" s="15">
        <v>20.5</v>
      </c>
      <c r="I22" s="4" t="s">
        <v>59</v>
      </c>
      <c r="J22" s="5" t="s">
        <v>66</v>
      </c>
      <c r="K22" s="6"/>
      <c r="L22" s="1">
        <v>1014</v>
      </c>
      <c r="M22" s="7" t="s">
        <v>314</v>
      </c>
      <c r="N22" s="8" t="s">
        <v>71</v>
      </c>
      <c r="O22" s="8">
        <v>2.5</v>
      </c>
      <c r="P22" s="9">
        <v>13</v>
      </c>
      <c r="Q22" s="8">
        <v>84</v>
      </c>
      <c r="R22" s="8">
        <v>85</v>
      </c>
      <c r="S22" s="25" t="s">
        <v>61</v>
      </c>
    </row>
    <row r="23" spans="1:19" ht="42" customHeight="1">
      <c r="A23" s="23">
        <v>37428</v>
      </c>
      <c r="B23" s="13">
        <v>14</v>
      </c>
      <c r="C23" s="12">
        <v>18</v>
      </c>
      <c r="D23" s="4" t="s">
        <v>315</v>
      </c>
      <c r="E23" s="10">
        <v>9.5</v>
      </c>
      <c r="F23" s="39">
        <v>2</v>
      </c>
      <c r="G23" s="41" t="s">
        <v>111</v>
      </c>
      <c r="H23" s="15">
        <v>11.3</v>
      </c>
      <c r="I23" s="4" t="s">
        <v>59</v>
      </c>
      <c r="J23" s="5" t="s">
        <v>59</v>
      </c>
      <c r="K23" s="6"/>
      <c r="L23" s="1">
        <v>1010</v>
      </c>
      <c r="M23" s="7" t="s">
        <v>316</v>
      </c>
      <c r="N23" s="8" t="s">
        <v>71</v>
      </c>
      <c r="O23" s="8"/>
      <c r="P23" s="9">
        <v>13</v>
      </c>
      <c r="Q23" s="8">
        <v>94</v>
      </c>
      <c r="R23" s="8">
        <v>99</v>
      </c>
      <c r="S23" s="25" t="s">
        <v>61</v>
      </c>
    </row>
    <row r="24" spans="1:19" ht="42" customHeight="1">
      <c r="A24" s="23">
        <v>37429</v>
      </c>
      <c r="B24" s="13">
        <v>13</v>
      </c>
      <c r="C24" s="12">
        <v>21</v>
      </c>
      <c r="D24" s="4"/>
      <c r="E24" s="10">
        <v>0</v>
      </c>
      <c r="F24" s="39">
        <v>3</v>
      </c>
      <c r="G24" s="41" t="s">
        <v>79</v>
      </c>
      <c r="H24" s="15">
        <v>29</v>
      </c>
      <c r="I24" s="4" t="s">
        <v>59</v>
      </c>
      <c r="J24" s="5" t="s">
        <v>64</v>
      </c>
      <c r="K24" s="6"/>
      <c r="L24" s="1">
        <v>1020</v>
      </c>
      <c r="M24" s="7" t="s">
        <v>317</v>
      </c>
      <c r="N24" s="8"/>
      <c r="O24" s="8">
        <v>9</v>
      </c>
      <c r="P24" s="9">
        <v>11</v>
      </c>
      <c r="Q24" s="8">
        <v>51</v>
      </c>
      <c r="R24" s="8">
        <v>36</v>
      </c>
      <c r="S24" s="25"/>
    </row>
    <row r="25" spans="1:19" ht="42" customHeight="1">
      <c r="A25" s="23">
        <v>37430</v>
      </c>
      <c r="B25" s="13">
        <v>10</v>
      </c>
      <c r="C25" s="12">
        <v>21</v>
      </c>
      <c r="D25" s="4"/>
      <c r="E25" s="10">
        <v>0</v>
      </c>
      <c r="F25" s="39">
        <v>3</v>
      </c>
      <c r="G25" s="41" t="s">
        <v>58</v>
      </c>
      <c r="H25" s="15">
        <v>24.1</v>
      </c>
      <c r="I25" s="4" t="s">
        <v>96</v>
      </c>
      <c r="J25" s="5" t="s">
        <v>118</v>
      </c>
      <c r="K25" s="6"/>
      <c r="L25" s="1">
        <v>1024</v>
      </c>
      <c r="M25" s="7" t="s">
        <v>318</v>
      </c>
      <c r="N25" s="8"/>
      <c r="O25" s="8">
        <v>10</v>
      </c>
      <c r="P25" s="9">
        <v>8</v>
      </c>
      <c r="Q25" s="8">
        <v>49</v>
      </c>
      <c r="R25" s="8">
        <v>29</v>
      </c>
      <c r="S25" s="25"/>
    </row>
    <row r="26" spans="1:19" ht="42" customHeight="1">
      <c r="A26" s="23">
        <v>37431</v>
      </c>
      <c r="B26" s="13">
        <v>8</v>
      </c>
      <c r="C26" s="12">
        <v>23</v>
      </c>
      <c r="D26" s="4" t="s">
        <v>224</v>
      </c>
      <c r="E26" s="10">
        <v>3.6</v>
      </c>
      <c r="F26" s="39">
        <v>4</v>
      </c>
      <c r="G26" s="41" t="s">
        <v>58</v>
      </c>
      <c r="H26" s="15">
        <v>37</v>
      </c>
      <c r="I26" s="4" t="s">
        <v>96</v>
      </c>
      <c r="J26" s="5" t="s">
        <v>64</v>
      </c>
      <c r="K26" s="6"/>
      <c r="L26" s="1">
        <v>1011</v>
      </c>
      <c r="M26" s="7" t="s">
        <v>319</v>
      </c>
      <c r="N26" s="8"/>
      <c r="O26" s="8">
        <v>6</v>
      </c>
      <c r="P26" s="9">
        <v>6</v>
      </c>
      <c r="Q26" s="8">
        <v>49</v>
      </c>
      <c r="R26" s="8">
        <v>62</v>
      </c>
      <c r="S26" s="25" t="s">
        <v>61</v>
      </c>
    </row>
    <row r="27" spans="1:19" ht="42" customHeight="1">
      <c r="A27" s="23">
        <v>37432</v>
      </c>
      <c r="B27" s="13">
        <v>11</v>
      </c>
      <c r="C27" s="12">
        <v>17</v>
      </c>
      <c r="D27" s="4" t="s">
        <v>265</v>
      </c>
      <c r="E27" s="10">
        <v>8.6</v>
      </c>
      <c r="F27" s="39">
        <v>4</v>
      </c>
      <c r="G27" s="41" t="s">
        <v>79</v>
      </c>
      <c r="H27" s="15">
        <v>43.5</v>
      </c>
      <c r="I27" s="4" t="s">
        <v>59</v>
      </c>
      <c r="J27" s="5" t="s">
        <v>66</v>
      </c>
      <c r="K27" s="6"/>
      <c r="L27" s="1">
        <v>1013</v>
      </c>
      <c r="M27" s="7" t="s">
        <v>320</v>
      </c>
      <c r="N27" s="8"/>
      <c r="O27" s="8">
        <v>2.5</v>
      </c>
      <c r="P27" s="9">
        <v>10</v>
      </c>
      <c r="Q27" s="8">
        <v>70</v>
      </c>
      <c r="R27" s="8">
        <v>82</v>
      </c>
      <c r="S27" s="25" t="s">
        <v>61</v>
      </c>
    </row>
    <row r="28" spans="1:19" ht="42" customHeight="1">
      <c r="A28" s="23">
        <v>37433</v>
      </c>
      <c r="B28" s="13">
        <v>9</v>
      </c>
      <c r="C28" s="12">
        <v>15</v>
      </c>
      <c r="D28" s="4"/>
      <c r="E28" s="10">
        <v>0</v>
      </c>
      <c r="F28" s="39">
        <v>3</v>
      </c>
      <c r="G28" s="41" t="s">
        <v>74</v>
      </c>
      <c r="H28" s="15">
        <v>27.4</v>
      </c>
      <c r="I28" s="4" t="s">
        <v>59</v>
      </c>
      <c r="J28" s="5" t="s">
        <v>66</v>
      </c>
      <c r="K28" s="6"/>
      <c r="L28" s="1">
        <v>1023</v>
      </c>
      <c r="M28" s="7" t="s">
        <v>321</v>
      </c>
      <c r="N28" s="8"/>
      <c r="O28" s="8">
        <v>2.5</v>
      </c>
      <c r="P28" s="9">
        <v>7</v>
      </c>
      <c r="Q28" s="8">
        <v>70</v>
      </c>
      <c r="R28" s="8">
        <v>83</v>
      </c>
      <c r="S28" s="25"/>
    </row>
    <row r="29" spans="1:19" ht="42" customHeight="1">
      <c r="A29" s="23">
        <v>37434</v>
      </c>
      <c r="B29" s="13">
        <v>7</v>
      </c>
      <c r="C29" s="12">
        <v>21</v>
      </c>
      <c r="D29" s="4" t="s">
        <v>323</v>
      </c>
      <c r="E29" s="10">
        <v>2.5</v>
      </c>
      <c r="F29" s="39">
        <v>4</v>
      </c>
      <c r="G29" s="41" t="s">
        <v>58</v>
      </c>
      <c r="H29" s="15">
        <v>32.2</v>
      </c>
      <c r="I29" s="4" t="s">
        <v>64</v>
      </c>
      <c r="J29" s="5" t="s">
        <v>64</v>
      </c>
      <c r="K29" s="6"/>
      <c r="L29" s="1">
        <v>1021</v>
      </c>
      <c r="M29" s="7" t="s">
        <v>322</v>
      </c>
      <c r="N29" s="8"/>
      <c r="O29" s="8">
        <v>8</v>
      </c>
      <c r="P29" s="9">
        <v>5</v>
      </c>
      <c r="Q29" s="8">
        <v>61</v>
      </c>
      <c r="R29" s="8">
        <v>48</v>
      </c>
      <c r="S29" s="25" t="s">
        <v>61</v>
      </c>
    </row>
    <row r="30" spans="1:19" ht="42" customHeight="1">
      <c r="A30" s="23">
        <v>37435</v>
      </c>
      <c r="B30" s="13">
        <v>14</v>
      </c>
      <c r="C30" s="12">
        <v>24</v>
      </c>
      <c r="D30" s="4"/>
      <c r="E30" s="10">
        <v>0</v>
      </c>
      <c r="F30" s="39">
        <v>3</v>
      </c>
      <c r="G30" s="41" t="s">
        <v>79</v>
      </c>
      <c r="H30" s="15">
        <v>20.9</v>
      </c>
      <c r="I30" s="4" t="s">
        <v>59</v>
      </c>
      <c r="J30" s="5" t="s">
        <v>64</v>
      </c>
      <c r="K30" s="6"/>
      <c r="L30" s="1">
        <v>1013</v>
      </c>
      <c r="M30" s="7" t="s">
        <v>324</v>
      </c>
      <c r="N30" s="8"/>
      <c r="O30" s="8">
        <v>9</v>
      </c>
      <c r="P30" s="9">
        <v>12</v>
      </c>
      <c r="Q30" s="8">
        <v>59</v>
      </c>
      <c r="R30" s="8">
        <v>38</v>
      </c>
      <c r="S30" s="25"/>
    </row>
    <row r="31" spans="1:19" ht="42" customHeight="1">
      <c r="A31" s="23">
        <v>37436</v>
      </c>
      <c r="B31" s="13">
        <v>15</v>
      </c>
      <c r="C31" s="12">
        <v>28</v>
      </c>
      <c r="D31" s="4"/>
      <c r="E31" s="10">
        <v>0</v>
      </c>
      <c r="F31" s="39">
        <v>3</v>
      </c>
      <c r="G31" s="41" t="s">
        <v>72</v>
      </c>
      <c r="H31" s="15">
        <v>25.7</v>
      </c>
      <c r="I31" s="4" t="s">
        <v>96</v>
      </c>
      <c r="J31" s="5" t="s">
        <v>118</v>
      </c>
      <c r="K31" s="6"/>
      <c r="L31" s="1">
        <v>1010</v>
      </c>
      <c r="M31" s="7" t="s">
        <v>325</v>
      </c>
      <c r="N31" s="8"/>
      <c r="O31" s="8">
        <v>12</v>
      </c>
      <c r="P31" s="9">
        <v>14</v>
      </c>
      <c r="Q31" s="8">
        <v>52</v>
      </c>
      <c r="R31" s="8">
        <v>20</v>
      </c>
      <c r="S31" s="25"/>
    </row>
    <row r="32" spans="1:19" ht="42" customHeight="1">
      <c r="A32" s="23">
        <v>37437</v>
      </c>
      <c r="B32" s="13">
        <v>18</v>
      </c>
      <c r="C32" s="12">
        <v>28</v>
      </c>
      <c r="D32" s="4" t="s">
        <v>326</v>
      </c>
      <c r="E32" s="10">
        <v>4.5</v>
      </c>
      <c r="F32" s="39">
        <v>2</v>
      </c>
      <c r="G32" s="41" t="s">
        <v>119</v>
      </c>
      <c r="H32" s="15">
        <v>19.3</v>
      </c>
      <c r="I32" s="4" t="s">
        <v>64</v>
      </c>
      <c r="J32" s="5" t="s">
        <v>64</v>
      </c>
      <c r="K32" s="6"/>
      <c r="L32" s="1">
        <v>1014</v>
      </c>
      <c r="M32" s="7" t="s">
        <v>327</v>
      </c>
      <c r="N32" s="8" t="s">
        <v>71</v>
      </c>
      <c r="O32" s="8">
        <v>8</v>
      </c>
      <c r="P32" s="9">
        <v>16</v>
      </c>
      <c r="Q32" s="8">
        <v>67</v>
      </c>
      <c r="R32" s="8">
        <v>42</v>
      </c>
      <c r="S32" s="25" t="s">
        <v>61</v>
      </c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52" t="s">
        <v>22</v>
      </c>
      <c r="B100" s="52"/>
      <c r="C100" s="52"/>
      <c r="D100" s="16">
        <f>AVERAGE(B3:B33,C3:C33)</f>
        <v>14.583333333333334</v>
      </c>
      <c r="E100" s="52" t="s">
        <v>31</v>
      </c>
      <c r="F100" s="52"/>
      <c r="G100" s="52"/>
      <c r="H100" s="52"/>
      <c r="I100" s="17">
        <f>SUM(E3:E33)</f>
        <v>131.89999999999998</v>
      </c>
      <c r="J100" s="52" t="s">
        <v>38</v>
      </c>
      <c r="K100" s="52"/>
      <c r="L100" s="18">
        <f>SUM(O3:O33)</f>
        <v>150</v>
      </c>
    </row>
    <row r="101" spans="1:12" ht="30" customHeight="1">
      <c r="A101" s="52" t="s">
        <v>27</v>
      </c>
      <c r="B101" s="52"/>
      <c r="C101" s="52"/>
      <c r="D101" s="16">
        <f>AVERAGE(B3:B33)</f>
        <v>9.933333333333334</v>
      </c>
      <c r="E101" s="52" t="s">
        <v>32</v>
      </c>
      <c r="F101" s="52"/>
      <c r="G101" s="52"/>
      <c r="H101" s="52"/>
      <c r="I101" s="17">
        <f>AVERAGE(E3:E33)</f>
        <v>4.396666666666666</v>
      </c>
      <c r="J101" s="52" t="s">
        <v>39</v>
      </c>
      <c r="K101" s="52"/>
      <c r="L101" s="18">
        <f>COUNTIF(R3:R33,"&lt;31")</f>
        <v>4</v>
      </c>
    </row>
    <row r="102" spans="1:12" ht="30" customHeight="1">
      <c r="A102" s="52" t="s">
        <v>28</v>
      </c>
      <c r="B102" s="52"/>
      <c r="C102" s="52"/>
      <c r="D102" s="16">
        <f>AVERAGE(C3:C33)</f>
        <v>19.233333333333334</v>
      </c>
      <c r="E102" s="52" t="s">
        <v>33</v>
      </c>
      <c r="F102" s="52"/>
      <c r="G102" s="52"/>
      <c r="H102" s="52"/>
      <c r="I102" s="17">
        <f>MAX(E3:E33)</f>
        <v>26</v>
      </c>
      <c r="J102" s="52" t="s">
        <v>41</v>
      </c>
      <c r="K102" s="52"/>
      <c r="L102" s="18">
        <f>COUNTIF(C3:C33,"&gt;19")</f>
        <v>15</v>
      </c>
    </row>
    <row r="103" spans="1:12" ht="30" customHeight="1">
      <c r="A103" s="52" t="s">
        <v>23</v>
      </c>
      <c r="B103" s="52"/>
      <c r="C103" s="52"/>
      <c r="D103" s="18">
        <f>MAX(B3:B33,C3:C33)</f>
        <v>28</v>
      </c>
      <c r="E103" s="52" t="s">
        <v>34</v>
      </c>
      <c r="F103" s="52"/>
      <c r="G103" s="52"/>
      <c r="H103" s="52"/>
      <c r="I103" s="18">
        <f>COUNTA(S3:S33)</f>
        <v>19</v>
      </c>
      <c r="J103" s="52" t="s">
        <v>37</v>
      </c>
      <c r="K103" s="52"/>
      <c r="L103" s="18">
        <f>COUNTA(N3:N33)</f>
        <v>5</v>
      </c>
    </row>
    <row r="104" spans="1:12" ht="30" customHeight="1">
      <c r="A104" s="52" t="s">
        <v>24</v>
      </c>
      <c r="B104" s="52"/>
      <c r="C104" s="52"/>
      <c r="D104" s="18">
        <f>MIN(B3:B33,C3:C33)</f>
        <v>1</v>
      </c>
      <c r="E104" s="52" t="s">
        <v>35</v>
      </c>
      <c r="F104" s="52"/>
      <c r="G104" s="52"/>
      <c r="H104" s="52"/>
      <c r="I104" s="18">
        <f>COUNTIF(S3:S33,"R")</f>
        <v>19</v>
      </c>
      <c r="J104" s="52" t="s">
        <v>47</v>
      </c>
      <c r="K104" s="52"/>
      <c r="L104" s="43">
        <f>AVERAGE(F3:F33)</f>
        <v>3.066666666666667</v>
      </c>
    </row>
    <row r="105" spans="1:12" ht="30" customHeight="1">
      <c r="A105" s="52" t="s">
        <v>26</v>
      </c>
      <c r="B105" s="52"/>
      <c r="C105" s="52"/>
      <c r="D105" s="18">
        <f>MAX(B3:B33)</f>
        <v>18</v>
      </c>
      <c r="E105" s="52" t="s">
        <v>36</v>
      </c>
      <c r="F105" s="52"/>
      <c r="G105" s="52"/>
      <c r="H105" s="52"/>
      <c r="I105" s="18">
        <f>COUNTIF(S3:S33,"S")</f>
        <v>0</v>
      </c>
      <c r="J105" s="52" t="s">
        <v>48</v>
      </c>
      <c r="K105" s="52"/>
      <c r="L105" s="43">
        <f>AVERAGE(H3:H33)</f>
        <v>26.59333333333333</v>
      </c>
    </row>
    <row r="106" spans="1:12" ht="30" customHeight="1">
      <c r="A106" s="52" t="s">
        <v>25</v>
      </c>
      <c r="B106" s="52"/>
      <c r="C106" s="52"/>
      <c r="D106" s="18">
        <f>MIN(C3:C33)</f>
        <v>11</v>
      </c>
      <c r="E106" s="52" t="s">
        <v>52</v>
      </c>
      <c r="F106" s="52"/>
      <c r="G106" s="52"/>
      <c r="H106" s="52"/>
      <c r="I106" s="18">
        <f>COUNTIF(F3:F33,"&gt;5")</f>
        <v>0</v>
      </c>
      <c r="J106" s="52" t="s">
        <v>49</v>
      </c>
      <c r="K106" s="52"/>
      <c r="L106" s="19">
        <v>0</v>
      </c>
    </row>
    <row r="107" spans="1:12" ht="30" customHeight="1">
      <c r="A107" s="52" t="s">
        <v>29</v>
      </c>
      <c r="B107" s="52"/>
      <c r="C107" s="52"/>
      <c r="D107" s="18">
        <f>COUNTIF(B3:B33,"&lt;1")</f>
        <v>0</v>
      </c>
      <c r="E107" s="52" t="s">
        <v>43</v>
      </c>
      <c r="F107" s="52"/>
      <c r="G107" s="52"/>
      <c r="H107" s="52"/>
      <c r="I107" s="17">
        <f>MAX(H3:H33)</f>
        <v>43.5</v>
      </c>
      <c r="J107" s="52" t="s">
        <v>50</v>
      </c>
      <c r="K107" s="52"/>
      <c r="L107" s="19"/>
    </row>
    <row r="108" spans="1:12" ht="30" customHeight="1">
      <c r="A108" s="52" t="s">
        <v>30</v>
      </c>
      <c r="B108" s="52"/>
      <c r="C108" s="52"/>
      <c r="D108" s="18">
        <f>COUNTIF(C3:C33,"&lt;1")</f>
        <v>0</v>
      </c>
      <c r="E108" s="52" t="s">
        <v>44</v>
      </c>
      <c r="F108" s="52"/>
      <c r="G108" s="52"/>
      <c r="H108" s="52"/>
      <c r="I108" s="18">
        <f>MAX(L3:L33)</f>
        <v>1024</v>
      </c>
      <c r="J108" s="52" t="s">
        <v>51</v>
      </c>
      <c r="K108" s="52"/>
      <c r="L108" s="19"/>
    </row>
    <row r="109" spans="1:12" ht="30" customHeight="1">
      <c r="A109" s="52" t="s">
        <v>40</v>
      </c>
      <c r="B109" s="52"/>
      <c r="C109" s="52"/>
      <c r="D109" s="18">
        <f>MIN(P3:P33)</f>
        <v>0</v>
      </c>
      <c r="E109" s="52" t="s">
        <v>45</v>
      </c>
      <c r="F109" s="52"/>
      <c r="G109" s="52"/>
      <c r="H109" s="52"/>
      <c r="I109" s="18">
        <f>MIN(L3:L33)</f>
        <v>1003</v>
      </c>
      <c r="J109" s="52"/>
      <c r="K109" s="52"/>
      <c r="L109" s="19"/>
    </row>
  </sheetData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5" t="s">
        <v>16</v>
      </c>
      <c r="C1" s="56"/>
      <c r="D1" s="55" t="s">
        <v>17</v>
      </c>
      <c r="E1" s="56"/>
      <c r="F1" s="55" t="s">
        <v>15</v>
      </c>
      <c r="G1" s="69"/>
      <c r="H1" s="70"/>
      <c r="I1" s="55" t="s">
        <v>1</v>
      </c>
      <c r="J1" s="56"/>
      <c r="K1" s="65" t="s">
        <v>8</v>
      </c>
      <c r="L1" s="63" t="s">
        <v>10</v>
      </c>
      <c r="M1" s="67" t="s">
        <v>2</v>
      </c>
      <c r="N1" s="53" t="s">
        <v>19</v>
      </c>
      <c r="O1" s="53" t="s">
        <v>20</v>
      </c>
      <c r="P1" s="61" t="s">
        <v>21</v>
      </c>
      <c r="Q1" s="53" t="s">
        <v>14</v>
      </c>
      <c r="R1" s="53" t="s">
        <v>42</v>
      </c>
      <c r="S1" s="58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6"/>
      <c r="L2" s="64"/>
      <c r="M2" s="68"/>
      <c r="N2" s="54"/>
      <c r="O2" s="54"/>
      <c r="P2" s="62"/>
      <c r="Q2" s="60"/>
      <c r="R2" s="57"/>
      <c r="S2" s="59"/>
    </row>
    <row r="3" spans="1:19" ht="42" customHeight="1">
      <c r="A3" s="23">
        <v>37438</v>
      </c>
      <c r="B3" s="13">
        <v>17</v>
      </c>
      <c r="C3" s="12">
        <v>22</v>
      </c>
      <c r="D3" s="4" t="s">
        <v>328</v>
      </c>
      <c r="E3" s="10">
        <v>9.6</v>
      </c>
      <c r="F3" s="39">
        <v>3</v>
      </c>
      <c r="G3" s="41" t="s">
        <v>58</v>
      </c>
      <c r="H3" s="15">
        <v>41.8</v>
      </c>
      <c r="I3" s="4" t="s">
        <v>64</v>
      </c>
      <c r="J3" s="5" t="s">
        <v>66</v>
      </c>
      <c r="K3" s="6"/>
      <c r="L3" s="1">
        <v>1018</v>
      </c>
      <c r="M3" s="7" t="s">
        <v>329</v>
      </c>
      <c r="N3" s="8" t="s">
        <v>71</v>
      </c>
      <c r="O3" s="8">
        <v>2</v>
      </c>
      <c r="P3" s="9">
        <v>14</v>
      </c>
      <c r="Q3" s="8">
        <v>81</v>
      </c>
      <c r="R3" s="20">
        <v>90</v>
      </c>
      <c r="S3" s="24" t="s">
        <v>61</v>
      </c>
    </row>
    <row r="4" spans="1:19" ht="42" customHeight="1">
      <c r="A4" s="23">
        <v>37439</v>
      </c>
      <c r="B4" s="13">
        <v>12</v>
      </c>
      <c r="C4" s="12">
        <v>20</v>
      </c>
      <c r="D4" s="4" t="s">
        <v>331</v>
      </c>
      <c r="E4" s="10">
        <v>14.5</v>
      </c>
      <c r="F4" s="39">
        <v>3</v>
      </c>
      <c r="G4" s="41" t="s">
        <v>119</v>
      </c>
      <c r="H4" s="15">
        <v>24.1</v>
      </c>
      <c r="I4" s="4" t="s">
        <v>64</v>
      </c>
      <c r="J4" s="5" t="s">
        <v>66</v>
      </c>
      <c r="K4" s="6"/>
      <c r="L4" s="1">
        <v>1022</v>
      </c>
      <c r="M4" s="7" t="s">
        <v>330</v>
      </c>
      <c r="N4" s="8" t="s">
        <v>71</v>
      </c>
      <c r="O4" s="8">
        <v>4</v>
      </c>
      <c r="P4" s="9">
        <v>10</v>
      </c>
      <c r="Q4" s="8">
        <v>76</v>
      </c>
      <c r="R4" s="8">
        <v>69</v>
      </c>
      <c r="S4" s="25" t="s">
        <v>61</v>
      </c>
    </row>
    <row r="5" spans="1:19" ht="42" customHeight="1">
      <c r="A5" s="23">
        <v>37440</v>
      </c>
      <c r="B5" s="13">
        <v>14</v>
      </c>
      <c r="C5" s="12">
        <v>18</v>
      </c>
      <c r="D5" s="4" t="s">
        <v>332</v>
      </c>
      <c r="E5" s="10">
        <v>4.2</v>
      </c>
      <c r="F5" s="39">
        <v>2</v>
      </c>
      <c r="G5" s="41" t="s">
        <v>89</v>
      </c>
      <c r="H5" s="15">
        <v>16.1</v>
      </c>
      <c r="I5" s="4" t="s">
        <v>59</v>
      </c>
      <c r="J5" s="5" t="s">
        <v>59</v>
      </c>
      <c r="K5" s="6"/>
      <c r="L5" s="1">
        <v>1018</v>
      </c>
      <c r="M5" s="7" t="s">
        <v>333</v>
      </c>
      <c r="N5" s="8" t="s">
        <v>71</v>
      </c>
      <c r="O5" s="8"/>
      <c r="P5" s="9">
        <v>13</v>
      </c>
      <c r="Q5" s="8">
        <v>88</v>
      </c>
      <c r="R5" s="8">
        <v>97</v>
      </c>
      <c r="S5" s="25" t="s">
        <v>61</v>
      </c>
    </row>
    <row r="6" spans="1:19" ht="42" customHeight="1">
      <c r="A6" s="23">
        <v>37441</v>
      </c>
      <c r="B6" s="13">
        <v>14</v>
      </c>
      <c r="C6" s="12">
        <v>22</v>
      </c>
      <c r="D6" s="4"/>
      <c r="E6" s="10">
        <v>0</v>
      </c>
      <c r="F6" s="39">
        <v>2</v>
      </c>
      <c r="G6" s="41" t="s">
        <v>119</v>
      </c>
      <c r="H6" s="15">
        <v>19.3</v>
      </c>
      <c r="I6" s="4" t="s">
        <v>59</v>
      </c>
      <c r="J6" s="5" t="s">
        <v>64</v>
      </c>
      <c r="K6" s="6"/>
      <c r="L6" s="1">
        <v>1015</v>
      </c>
      <c r="M6" s="7" t="s">
        <v>334</v>
      </c>
      <c r="N6" s="8"/>
      <c r="O6" s="8">
        <v>6</v>
      </c>
      <c r="P6" s="9">
        <v>13</v>
      </c>
      <c r="Q6" s="8">
        <v>70</v>
      </c>
      <c r="R6" s="8">
        <v>62</v>
      </c>
      <c r="S6" s="25"/>
    </row>
    <row r="7" spans="1:19" ht="42" customHeight="1">
      <c r="A7" s="23">
        <v>37442</v>
      </c>
      <c r="B7" s="13">
        <v>13</v>
      </c>
      <c r="C7" s="12">
        <v>26</v>
      </c>
      <c r="D7" s="4" t="s">
        <v>335</v>
      </c>
      <c r="E7" s="10">
        <v>12</v>
      </c>
      <c r="F7" s="39">
        <v>2</v>
      </c>
      <c r="G7" s="41" t="s">
        <v>119</v>
      </c>
      <c r="H7" s="15">
        <v>29</v>
      </c>
      <c r="I7" s="4" t="s">
        <v>64</v>
      </c>
      <c r="J7" s="5" t="s">
        <v>64</v>
      </c>
      <c r="K7" s="6"/>
      <c r="L7" s="1">
        <v>1010</v>
      </c>
      <c r="M7" s="7" t="s">
        <v>336</v>
      </c>
      <c r="N7" s="8" t="s">
        <v>71</v>
      </c>
      <c r="O7" s="8">
        <v>5</v>
      </c>
      <c r="P7" s="9">
        <v>11</v>
      </c>
      <c r="Q7" s="8">
        <v>73</v>
      </c>
      <c r="R7" s="8">
        <v>67</v>
      </c>
      <c r="S7" s="25" t="s">
        <v>61</v>
      </c>
    </row>
    <row r="8" spans="1:19" ht="42" customHeight="1">
      <c r="A8" s="23">
        <v>37443</v>
      </c>
      <c r="B8" s="13">
        <v>15</v>
      </c>
      <c r="C8" s="12">
        <v>26</v>
      </c>
      <c r="D8" s="4" t="s">
        <v>331</v>
      </c>
      <c r="E8" s="10">
        <v>4</v>
      </c>
      <c r="F8" s="39">
        <v>2</v>
      </c>
      <c r="G8" s="41" t="s">
        <v>111</v>
      </c>
      <c r="H8" s="15">
        <v>32.2</v>
      </c>
      <c r="I8" s="4" t="s">
        <v>64</v>
      </c>
      <c r="J8" s="5" t="s">
        <v>64</v>
      </c>
      <c r="K8" s="6"/>
      <c r="L8" s="1">
        <v>1009</v>
      </c>
      <c r="M8" s="7" t="s">
        <v>337</v>
      </c>
      <c r="N8" s="8" t="s">
        <v>71</v>
      </c>
      <c r="O8" s="8">
        <v>5.5</v>
      </c>
      <c r="P8" s="9">
        <v>13</v>
      </c>
      <c r="Q8" s="8">
        <v>65</v>
      </c>
      <c r="R8" s="8">
        <v>63</v>
      </c>
      <c r="S8" s="25" t="s">
        <v>61</v>
      </c>
    </row>
    <row r="9" spans="1:19" ht="42" customHeight="1">
      <c r="A9" s="23">
        <v>37444</v>
      </c>
      <c r="B9" s="13">
        <v>14</v>
      </c>
      <c r="C9" s="12">
        <v>19</v>
      </c>
      <c r="D9" s="4" t="s">
        <v>338</v>
      </c>
      <c r="E9" s="10">
        <v>2.8</v>
      </c>
      <c r="F9" s="39">
        <v>2</v>
      </c>
      <c r="G9" s="41" t="s">
        <v>79</v>
      </c>
      <c r="H9" s="15">
        <v>17.7</v>
      </c>
      <c r="I9" s="4" t="s">
        <v>64</v>
      </c>
      <c r="J9" s="5" t="s">
        <v>66</v>
      </c>
      <c r="K9" s="6"/>
      <c r="L9" s="1">
        <v>1015</v>
      </c>
      <c r="M9" s="7" t="s">
        <v>339</v>
      </c>
      <c r="N9" s="8"/>
      <c r="O9" s="8">
        <v>2</v>
      </c>
      <c r="P9" s="9">
        <v>12</v>
      </c>
      <c r="Q9" s="8">
        <v>87</v>
      </c>
      <c r="R9" s="8">
        <v>80</v>
      </c>
      <c r="S9" s="25" t="s">
        <v>61</v>
      </c>
    </row>
    <row r="10" spans="1:19" ht="42" customHeight="1">
      <c r="A10" s="23">
        <v>37445</v>
      </c>
      <c r="B10" s="13">
        <v>12</v>
      </c>
      <c r="C10" s="12">
        <v>23</v>
      </c>
      <c r="D10" s="4" t="s">
        <v>217</v>
      </c>
      <c r="E10" s="10">
        <v>0.1</v>
      </c>
      <c r="F10" s="39">
        <v>3</v>
      </c>
      <c r="G10" s="41" t="s">
        <v>72</v>
      </c>
      <c r="H10" s="15">
        <v>29</v>
      </c>
      <c r="I10" s="4" t="s">
        <v>64</v>
      </c>
      <c r="J10" s="5" t="s">
        <v>64</v>
      </c>
      <c r="K10" s="6"/>
      <c r="L10" s="1">
        <v>1010</v>
      </c>
      <c r="M10" s="7" t="s">
        <v>341</v>
      </c>
      <c r="N10" s="8" t="s">
        <v>71</v>
      </c>
      <c r="O10" s="8">
        <v>8</v>
      </c>
      <c r="P10" s="9">
        <v>10</v>
      </c>
      <c r="Q10" s="8">
        <v>72</v>
      </c>
      <c r="R10" s="8">
        <v>50</v>
      </c>
      <c r="S10" s="25" t="s">
        <v>61</v>
      </c>
    </row>
    <row r="11" spans="1:19" ht="42" customHeight="1">
      <c r="A11" s="23">
        <v>37446</v>
      </c>
      <c r="B11" s="13">
        <v>12</v>
      </c>
      <c r="C11" s="12">
        <v>21</v>
      </c>
      <c r="D11" s="4"/>
      <c r="E11" s="10">
        <v>0</v>
      </c>
      <c r="F11" s="39">
        <v>4</v>
      </c>
      <c r="G11" s="41" t="s">
        <v>58</v>
      </c>
      <c r="H11" s="15">
        <v>41</v>
      </c>
      <c r="I11" s="4" t="s">
        <v>64</v>
      </c>
      <c r="J11" s="5" t="s">
        <v>64</v>
      </c>
      <c r="K11" s="6"/>
      <c r="L11" s="1">
        <v>1013</v>
      </c>
      <c r="M11" s="7" t="s">
        <v>340</v>
      </c>
      <c r="N11" s="8"/>
      <c r="O11" s="8">
        <v>10</v>
      </c>
      <c r="P11" s="9">
        <v>11</v>
      </c>
      <c r="Q11" s="8">
        <v>54</v>
      </c>
      <c r="R11" s="8">
        <v>37</v>
      </c>
      <c r="S11" s="25"/>
    </row>
    <row r="12" spans="1:19" ht="42" customHeight="1">
      <c r="A12" s="23">
        <v>37447</v>
      </c>
      <c r="B12" s="13">
        <v>13</v>
      </c>
      <c r="C12" s="12">
        <v>25</v>
      </c>
      <c r="D12" s="4"/>
      <c r="E12" s="10">
        <v>0</v>
      </c>
      <c r="F12" s="39">
        <v>2</v>
      </c>
      <c r="G12" s="41" t="s">
        <v>58</v>
      </c>
      <c r="H12" s="15"/>
      <c r="I12" s="4"/>
      <c r="J12" s="5" t="s">
        <v>118</v>
      </c>
      <c r="K12" s="6"/>
      <c r="L12" s="1">
        <v>1012</v>
      </c>
      <c r="M12" s="50" t="s">
        <v>342</v>
      </c>
      <c r="N12" s="8"/>
      <c r="O12" s="8">
        <v>10</v>
      </c>
      <c r="P12" s="9"/>
      <c r="Q12" s="8"/>
      <c r="R12" s="8">
        <v>26</v>
      </c>
      <c r="S12" s="25"/>
    </row>
    <row r="13" spans="1:19" ht="42" customHeight="1">
      <c r="A13" s="23">
        <v>37448</v>
      </c>
      <c r="B13" s="13">
        <v>12</v>
      </c>
      <c r="C13" s="12">
        <v>23</v>
      </c>
      <c r="D13" s="4" t="s">
        <v>265</v>
      </c>
      <c r="E13" s="10">
        <v>0.5</v>
      </c>
      <c r="F13" s="39">
        <v>4</v>
      </c>
      <c r="G13" s="41" t="s">
        <v>79</v>
      </c>
      <c r="H13" s="15"/>
      <c r="I13" s="4"/>
      <c r="J13" s="5" t="s">
        <v>118</v>
      </c>
      <c r="K13" s="6"/>
      <c r="L13" s="1">
        <v>1011</v>
      </c>
      <c r="M13" s="7"/>
      <c r="N13" s="8"/>
      <c r="O13" s="8">
        <v>9</v>
      </c>
      <c r="P13" s="9"/>
      <c r="Q13" s="8"/>
      <c r="R13" s="8">
        <v>20</v>
      </c>
      <c r="S13" s="25" t="s">
        <v>61</v>
      </c>
    </row>
    <row r="14" spans="1:19" ht="42" customHeight="1">
      <c r="A14" s="23">
        <v>37449</v>
      </c>
      <c r="B14" s="13">
        <v>10</v>
      </c>
      <c r="C14" s="12">
        <v>18</v>
      </c>
      <c r="D14" s="4" t="s">
        <v>265</v>
      </c>
      <c r="E14" s="10">
        <v>6.5</v>
      </c>
      <c r="F14" s="39">
        <v>4</v>
      </c>
      <c r="G14" s="41" t="s">
        <v>58</v>
      </c>
      <c r="H14" s="15"/>
      <c r="I14" s="4"/>
      <c r="J14" s="5" t="s">
        <v>64</v>
      </c>
      <c r="K14" s="6"/>
      <c r="L14" s="1">
        <v>1013</v>
      </c>
      <c r="M14" s="7"/>
      <c r="N14" s="8" t="s">
        <v>71</v>
      </c>
      <c r="O14" s="8">
        <v>7</v>
      </c>
      <c r="P14" s="9"/>
      <c r="Q14" s="8"/>
      <c r="R14" s="8">
        <v>40</v>
      </c>
      <c r="S14" s="25" t="s">
        <v>61</v>
      </c>
    </row>
    <row r="15" spans="1:19" ht="42" customHeight="1">
      <c r="A15" s="23">
        <v>37450</v>
      </c>
      <c r="B15" s="13">
        <v>8</v>
      </c>
      <c r="C15" s="12">
        <v>18</v>
      </c>
      <c r="D15" s="4" t="s">
        <v>265</v>
      </c>
      <c r="E15" s="10">
        <v>4</v>
      </c>
      <c r="F15" s="39">
        <v>4</v>
      </c>
      <c r="G15" s="41" t="s">
        <v>72</v>
      </c>
      <c r="H15" s="15"/>
      <c r="I15" s="4"/>
      <c r="J15" s="5" t="s">
        <v>66</v>
      </c>
      <c r="K15" s="6"/>
      <c r="L15" s="1">
        <v>1005</v>
      </c>
      <c r="M15" s="7"/>
      <c r="N15" s="8"/>
      <c r="O15" s="8">
        <v>1</v>
      </c>
      <c r="P15" s="9"/>
      <c r="Q15" s="8"/>
      <c r="R15" s="8">
        <v>92</v>
      </c>
      <c r="S15" s="25" t="s">
        <v>61</v>
      </c>
    </row>
    <row r="16" spans="1:19" ht="42" customHeight="1">
      <c r="A16" s="23">
        <v>37451</v>
      </c>
      <c r="B16" s="13">
        <v>13</v>
      </c>
      <c r="C16" s="12">
        <v>21</v>
      </c>
      <c r="D16" s="4" t="s">
        <v>265</v>
      </c>
      <c r="E16" s="10">
        <v>9</v>
      </c>
      <c r="F16" s="39">
        <v>6</v>
      </c>
      <c r="G16" s="41" t="s">
        <v>58</v>
      </c>
      <c r="H16" s="15"/>
      <c r="I16" s="4"/>
      <c r="J16" s="5" t="s">
        <v>64</v>
      </c>
      <c r="K16" s="6"/>
      <c r="L16" s="1">
        <v>1001</v>
      </c>
      <c r="M16" s="7"/>
      <c r="N16" s="8" t="s">
        <v>71</v>
      </c>
      <c r="O16" s="8">
        <v>5</v>
      </c>
      <c r="P16" s="9"/>
      <c r="Q16" s="8"/>
      <c r="R16" s="8">
        <v>59</v>
      </c>
      <c r="S16" s="25" t="s">
        <v>61</v>
      </c>
    </row>
    <row r="17" spans="1:19" ht="42" customHeight="1">
      <c r="A17" s="23">
        <v>37452</v>
      </c>
      <c r="B17" s="13">
        <v>11</v>
      </c>
      <c r="C17" s="12">
        <v>18</v>
      </c>
      <c r="D17" s="4" t="s">
        <v>265</v>
      </c>
      <c r="E17" s="10">
        <v>3.1</v>
      </c>
      <c r="F17" s="39">
        <v>4</v>
      </c>
      <c r="G17" s="41" t="s">
        <v>79</v>
      </c>
      <c r="H17" s="15"/>
      <c r="I17" s="4"/>
      <c r="J17" s="5" t="s">
        <v>64</v>
      </c>
      <c r="K17" s="6"/>
      <c r="L17" s="1">
        <v>1010</v>
      </c>
      <c r="M17" s="7"/>
      <c r="N17" s="8"/>
      <c r="O17" s="8">
        <v>6</v>
      </c>
      <c r="P17" s="9"/>
      <c r="Q17" s="8"/>
      <c r="R17" s="8">
        <v>56</v>
      </c>
      <c r="S17" s="25" t="s">
        <v>61</v>
      </c>
    </row>
    <row r="18" spans="1:19" ht="42" customHeight="1">
      <c r="A18" s="23">
        <v>37453</v>
      </c>
      <c r="B18" s="13">
        <v>11</v>
      </c>
      <c r="C18" s="12">
        <v>18</v>
      </c>
      <c r="D18" s="4" t="s">
        <v>265</v>
      </c>
      <c r="E18" s="10">
        <v>4</v>
      </c>
      <c r="F18" s="39">
        <v>4</v>
      </c>
      <c r="G18" s="41" t="s">
        <v>79</v>
      </c>
      <c r="H18" s="15"/>
      <c r="I18" s="4"/>
      <c r="J18" s="5" t="s">
        <v>66</v>
      </c>
      <c r="K18" s="6"/>
      <c r="L18" s="1">
        <v>1023</v>
      </c>
      <c r="M18" s="7"/>
      <c r="N18" s="8"/>
      <c r="O18" s="8">
        <v>3</v>
      </c>
      <c r="P18" s="9"/>
      <c r="Q18" s="8"/>
      <c r="R18" s="8">
        <v>78</v>
      </c>
      <c r="S18" s="25" t="s">
        <v>61</v>
      </c>
    </row>
    <row r="19" spans="1:19" ht="42" customHeight="1">
      <c r="A19" s="23">
        <v>37454</v>
      </c>
      <c r="B19" s="13">
        <v>13</v>
      </c>
      <c r="C19" s="12">
        <v>19</v>
      </c>
      <c r="D19" s="4" t="s">
        <v>343</v>
      </c>
      <c r="E19" s="44">
        <v>41</v>
      </c>
      <c r="F19" s="39">
        <v>4</v>
      </c>
      <c r="G19" s="41" t="s">
        <v>74</v>
      </c>
      <c r="H19" s="15"/>
      <c r="I19" s="4"/>
      <c r="J19" s="5" t="s">
        <v>59</v>
      </c>
      <c r="K19" s="6"/>
      <c r="L19" s="1">
        <v>1017</v>
      </c>
      <c r="M19" s="7"/>
      <c r="N19" s="8" t="s">
        <v>71</v>
      </c>
      <c r="O19" s="8"/>
      <c r="P19" s="9"/>
      <c r="Q19" s="8"/>
      <c r="R19" s="8">
        <v>96</v>
      </c>
      <c r="S19" s="25" t="s">
        <v>61</v>
      </c>
    </row>
    <row r="20" spans="1:19" ht="42" customHeight="1">
      <c r="A20" s="23">
        <v>37455</v>
      </c>
      <c r="B20" s="13">
        <v>13</v>
      </c>
      <c r="C20" s="12">
        <v>19</v>
      </c>
      <c r="D20" s="4" t="s">
        <v>265</v>
      </c>
      <c r="E20" s="10">
        <v>1</v>
      </c>
      <c r="F20" s="39">
        <v>4</v>
      </c>
      <c r="G20" s="41" t="s">
        <v>58</v>
      </c>
      <c r="H20" s="15"/>
      <c r="I20" s="4"/>
      <c r="J20" s="5" t="s">
        <v>66</v>
      </c>
      <c r="K20" s="6"/>
      <c r="L20" s="1">
        <v>1021</v>
      </c>
      <c r="M20" s="7"/>
      <c r="N20" s="8"/>
      <c r="O20" s="8">
        <v>3</v>
      </c>
      <c r="P20" s="9"/>
      <c r="Q20" s="8"/>
      <c r="R20" s="8">
        <v>82</v>
      </c>
      <c r="S20" s="25" t="s">
        <v>61</v>
      </c>
    </row>
    <row r="21" spans="1:19" ht="42" customHeight="1">
      <c r="A21" s="23">
        <v>37456</v>
      </c>
      <c r="B21" s="13">
        <v>15</v>
      </c>
      <c r="C21" s="12">
        <v>20</v>
      </c>
      <c r="D21" s="4"/>
      <c r="E21" s="10">
        <v>0</v>
      </c>
      <c r="F21" s="39">
        <v>6</v>
      </c>
      <c r="G21" s="41" t="s">
        <v>79</v>
      </c>
      <c r="H21" s="15"/>
      <c r="I21" s="4"/>
      <c r="J21" s="5" t="s">
        <v>66</v>
      </c>
      <c r="K21" s="6"/>
      <c r="L21" s="1">
        <v>1008</v>
      </c>
      <c r="M21" s="7"/>
      <c r="N21" s="8"/>
      <c r="O21" s="8">
        <v>3</v>
      </c>
      <c r="P21" s="9"/>
      <c r="Q21" s="8"/>
      <c r="R21" s="8">
        <v>84</v>
      </c>
      <c r="S21" s="25"/>
    </row>
    <row r="22" spans="1:19" ht="42" customHeight="1">
      <c r="A22" s="23">
        <v>37457</v>
      </c>
      <c r="B22" s="13">
        <v>11</v>
      </c>
      <c r="C22" s="12">
        <v>19</v>
      </c>
      <c r="D22" s="4"/>
      <c r="E22" s="10">
        <v>0</v>
      </c>
      <c r="F22" s="39">
        <v>3</v>
      </c>
      <c r="G22" s="41" t="s">
        <v>79</v>
      </c>
      <c r="H22" s="15"/>
      <c r="I22" s="4"/>
      <c r="J22" s="5" t="s">
        <v>66</v>
      </c>
      <c r="K22" s="6"/>
      <c r="L22" s="1">
        <v>1016</v>
      </c>
      <c r="M22" s="7"/>
      <c r="N22" s="8"/>
      <c r="O22" s="8">
        <v>4</v>
      </c>
      <c r="P22" s="9"/>
      <c r="Q22" s="8"/>
      <c r="R22" s="8">
        <v>78</v>
      </c>
      <c r="S22" s="25"/>
    </row>
    <row r="23" spans="1:19" ht="42" customHeight="1">
      <c r="A23" s="23">
        <v>37458</v>
      </c>
      <c r="B23" s="13">
        <v>11</v>
      </c>
      <c r="C23" s="12">
        <v>19</v>
      </c>
      <c r="D23" s="4" t="s">
        <v>344</v>
      </c>
      <c r="E23" s="10">
        <v>0.3</v>
      </c>
      <c r="F23" s="39">
        <v>3</v>
      </c>
      <c r="G23" s="41" t="s">
        <v>111</v>
      </c>
      <c r="H23" s="15"/>
      <c r="I23" s="4"/>
      <c r="J23" s="5" t="s">
        <v>66</v>
      </c>
      <c r="K23" s="6"/>
      <c r="L23" s="1">
        <v>1020</v>
      </c>
      <c r="M23" s="7"/>
      <c r="N23" s="8"/>
      <c r="O23" s="8">
        <v>3</v>
      </c>
      <c r="P23" s="9"/>
      <c r="Q23" s="8"/>
      <c r="R23" s="8">
        <v>79</v>
      </c>
      <c r="S23" s="25" t="s">
        <v>61</v>
      </c>
    </row>
    <row r="24" spans="1:19" ht="42" customHeight="1">
      <c r="A24" s="23">
        <v>37459</v>
      </c>
      <c r="B24" s="13">
        <v>9</v>
      </c>
      <c r="C24" s="12">
        <v>18</v>
      </c>
      <c r="D24" s="4"/>
      <c r="E24" s="10">
        <v>0</v>
      </c>
      <c r="F24" s="39">
        <v>2</v>
      </c>
      <c r="G24" s="41" t="s">
        <v>111</v>
      </c>
      <c r="H24" s="15"/>
      <c r="I24" s="4"/>
      <c r="J24" s="5" t="s">
        <v>64</v>
      </c>
      <c r="K24" s="6"/>
      <c r="L24" s="1">
        <v>1028</v>
      </c>
      <c r="M24" s="7"/>
      <c r="N24" s="8"/>
      <c r="O24" s="8">
        <v>5</v>
      </c>
      <c r="P24" s="9"/>
      <c r="Q24" s="8"/>
      <c r="R24" s="8">
        <v>67</v>
      </c>
      <c r="S24" s="25"/>
    </row>
    <row r="25" spans="1:19" ht="42" customHeight="1">
      <c r="A25" s="23">
        <v>37460</v>
      </c>
      <c r="B25" s="13">
        <v>5</v>
      </c>
      <c r="C25" s="12">
        <v>22</v>
      </c>
      <c r="D25" s="4"/>
      <c r="E25" s="10">
        <v>0</v>
      </c>
      <c r="F25" s="39">
        <v>2</v>
      </c>
      <c r="G25" s="41" t="s">
        <v>72</v>
      </c>
      <c r="H25" s="15">
        <v>18</v>
      </c>
      <c r="I25" s="4" t="s">
        <v>345</v>
      </c>
      <c r="J25" s="5" t="s">
        <v>97</v>
      </c>
      <c r="K25" s="6"/>
      <c r="L25" s="1">
        <v>1031</v>
      </c>
      <c r="M25" s="7" t="s">
        <v>346</v>
      </c>
      <c r="N25" s="8"/>
      <c r="O25" s="8">
        <v>14.5</v>
      </c>
      <c r="P25" s="9">
        <v>3</v>
      </c>
      <c r="Q25" s="8">
        <v>48</v>
      </c>
      <c r="R25" s="8">
        <v>7</v>
      </c>
      <c r="S25" s="25"/>
    </row>
    <row r="26" spans="1:19" ht="42" customHeight="1">
      <c r="A26" s="23">
        <v>37461</v>
      </c>
      <c r="B26" s="13">
        <v>8</v>
      </c>
      <c r="C26" s="12">
        <v>26</v>
      </c>
      <c r="D26" s="4"/>
      <c r="E26" s="10">
        <v>0</v>
      </c>
      <c r="F26" s="39">
        <v>3</v>
      </c>
      <c r="G26" s="41" t="s">
        <v>114</v>
      </c>
      <c r="H26" s="15">
        <v>22.5</v>
      </c>
      <c r="I26" s="4" t="s">
        <v>345</v>
      </c>
      <c r="J26" s="5" t="s">
        <v>97</v>
      </c>
      <c r="K26" s="6"/>
      <c r="L26" s="1">
        <v>1019</v>
      </c>
      <c r="M26" s="7" t="s">
        <v>347</v>
      </c>
      <c r="N26" s="8"/>
      <c r="O26" s="8">
        <v>15</v>
      </c>
      <c r="P26" s="9">
        <v>7</v>
      </c>
      <c r="Q26" s="8">
        <v>47</v>
      </c>
      <c r="R26" s="8">
        <v>2</v>
      </c>
      <c r="S26" s="25"/>
    </row>
    <row r="27" spans="1:19" ht="42" customHeight="1">
      <c r="A27" s="23">
        <v>37462</v>
      </c>
      <c r="B27" s="13">
        <v>14</v>
      </c>
      <c r="C27" s="12">
        <v>28</v>
      </c>
      <c r="D27" s="4"/>
      <c r="E27" s="10">
        <v>0</v>
      </c>
      <c r="F27" s="39">
        <v>2</v>
      </c>
      <c r="G27" s="41" t="s">
        <v>119</v>
      </c>
      <c r="H27" s="15">
        <v>16.1</v>
      </c>
      <c r="I27" s="4" t="s">
        <v>96</v>
      </c>
      <c r="J27" s="5" t="s">
        <v>118</v>
      </c>
      <c r="K27" s="6"/>
      <c r="L27" s="1">
        <v>1014</v>
      </c>
      <c r="M27" s="7" t="s">
        <v>348</v>
      </c>
      <c r="N27" s="8"/>
      <c r="O27" s="8">
        <v>10</v>
      </c>
      <c r="P27" s="9">
        <v>13</v>
      </c>
      <c r="Q27" s="8">
        <v>50</v>
      </c>
      <c r="R27" s="8">
        <v>28</v>
      </c>
      <c r="S27" s="25"/>
    </row>
    <row r="28" spans="1:19" ht="42" customHeight="1">
      <c r="A28" s="23">
        <v>37463</v>
      </c>
      <c r="B28" s="13">
        <v>16</v>
      </c>
      <c r="C28" s="12">
        <v>29</v>
      </c>
      <c r="D28" s="4"/>
      <c r="E28" s="10">
        <v>0</v>
      </c>
      <c r="F28" s="39">
        <v>2</v>
      </c>
      <c r="G28" s="41" t="s">
        <v>89</v>
      </c>
      <c r="H28" s="15">
        <v>20.9</v>
      </c>
      <c r="I28" s="4" t="s">
        <v>96</v>
      </c>
      <c r="J28" s="5" t="s">
        <v>118</v>
      </c>
      <c r="K28" s="6"/>
      <c r="L28" s="1">
        <v>1015</v>
      </c>
      <c r="M28" s="7" t="s">
        <v>349</v>
      </c>
      <c r="N28" s="8"/>
      <c r="O28" s="8">
        <v>11</v>
      </c>
      <c r="P28" s="9">
        <v>14</v>
      </c>
      <c r="Q28" s="8">
        <v>52</v>
      </c>
      <c r="R28" s="8">
        <v>26</v>
      </c>
      <c r="S28" s="25"/>
    </row>
    <row r="29" spans="1:19" ht="42" customHeight="1">
      <c r="A29" s="23">
        <v>37464</v>
      </c>
      <c r="B29" s="13">
        <v>15</v>
      </c>
      <c r="C29" s="12">
        <v>29</v>
      </c>
      <c r="D29" s="4"/>
      <c r="E29" s="10">
        <v>0</v>
      </c>
      <c r="F29" s="39">
        <v>2</v>
      </c>
      <c r="G29" s="41" t="s">
        <v>72</v>
      </c>
      <c r="H29" s="15">
        <v>16.1</v>
      </c>
      <c r="I29" s="4" t="s">
        <v>96</v>
      </c>
      <c r="J29" s="5" t="s">
        <v>118</v>
      </c>
      <c r="K29" s="6"/>
      <c r="L29" s="1">
        <v>1011</v>
      </c>
      <c r="M29" s="7" t="s">
        <v>350</v>
      </c>
      <c r="N29" s="8"/>
      <c r="O29" s="8">
        <v>10</v>
      </c>
      <c r="P29" s="9">
        <v>14</v>
      </c>
      <c r="Q29" s="8">
        <v>54</v>
      </c>
      <c r="R29" s="8">
        <v>25</v>
      </c>
      <c r="S29" s="25"/>
    </row>
    <row r="30" spans="1:19" ht="42" customHeight="1">
      <c r="A30" s="23">
        <v>37465</v>
      </c>
      <c r="B30" s="13">
        <v>19</v>
      </c>
      <c r="C30" s="12">
        <v>27</v>
      </c>
      <c r="D30" s="4" t="s">
        <v>250</v>
      </c>
      <c r="E30" s="10">
        <v>2.5</v>
      </c>
      <c r="F30" s="39">
        <v>3</v>
      </c>
      <c r="G30" s="41" t="s">
        <v>58</v>
      </c>
      <c r="H30" s="15">
        <v>30.5</v>
      </c>
      <c r="I30" s="4" t="s">
        <v>64</v>
      </c>
      <c r="J30" s="5" t="s">
        <v>64</v>
      </c>
      <c r="K30" s="6"/>
      <c r="L30" s="1">
        <v>1007</v>
      </c>
      <c r="M30" s="7" t="s">
        <v>351</v>
      </c>
      <c r="N30" s="8" t="s">
        <v>71</v>
      </c>
      <c r="O30" s="8">
        <v>5.5</v>
      </c>
      <c r="P30" s="9">
        <v>18</v>
      </c>
      <c r="Q30" s="8">
        <v>68</v>
      </c>
      <c r="R30" s="8">
        <v>62</v>
      </c>
      <c r="S30" s="25" t="s">
        <v>61</v>
      </c>
    </row>
    <row r="31" spans="1:19" ht="42" customHeight="1">
      <c r="A31" s="23">
        <v>37466</v>
      </c>
      <c r="B31" s="13">
        <v>16</v>
      </c>
      <c r="C31" s="12">
        <v>22</v>
      </c>
      <c r="D31" s="4" t="s">
        <v>352</v>
      </c>
      <c r="E31" s="10">
        <v>3.7</v>
      </c>
      <c r="F31" s="39">
        <v>3</v>
      </c>
      <c r="G31" s="41" t="s">
        <v>79</v>
      </c>
      <c r="H31" s="15">
        <v>32.2</v>
      </c>
      <c r="I31" s="4" t="s">
        <v>59</v>
      </c>
      <c r="J31" s="5" t="s">
        <v>66</v>
      </c>
      <c r="K31" s="6"/>
      <c r="L31" s="1">
        <v>1008</v>
      </c>
      <c r="M31" s="7" t="s">
        <v>353</v>
      </c>
      <c r="N31" s="8" t="s">
        <v>71</v>
      </c>
      <c r="O31" s="8">
        <v>3</v>
      </c>
      <c r="P31" s="9">
        <v>15</v>
      </c>
      <c r="Q31" s="8">
        <v>78</v>
      </c>
      <c r="R31" s="8">
        <v>85</v>
      </c>
      <c r="S31" s="25" t="s">
        <v>61</v>
      </c>
    </row>
    <row r="32" spans="1:19" ht="42" customHeight="1">
      <c r="A32" s="23">
        <v>37467</v>
      </c>
      <c r="B32" s="13">
        <v>10</v>
      </c>
      <c r="C32" s="12">
        <v>20</v>
      </c>
      <c r="D32" s="4" t="s">
        <v>355</v>
      </c>
      <c r="E32" s="10">
        <v>0.4</v>
      </c>
      <c r="F32" s="39">
        <v>4</v>
      </c>
      <c r="G32" s="41" t="s">
        <v>79</v>
      </c>
      <c r="H32" s="15">
        <v>33.8</v>
      </c>
      <c r="I32" s="4" t="s">
        <v>64</v>
      </c>
      <c r="J32" s="5" t="s">
        <v>64</v>
      </c>
      <c r="K32" s="6"/>
      <c r="L32" s="1">
        <v>1018</v>
      </c>
      <c r="M32" s="7" t="s">
        <v>354</v>
      </c>
      <c r="N32" s="8"/>
      <c r="O32" s="8">
        <v>9</v>
      </c>
      <c r="P32" s="9">
        <v>9</v>
      </c>
      <c r="Q32" s="8">
        <v>60</v>
      </c>
      <c r="R32" s="8">
        <v>37</v>
      </c>
      <c r="S32" s="25" t="s">
        <v>61</v>
      </c>
    </row>
    <row r="33" spans="1:19" ht="42" customHeight="1">
      <c r="A33" s="26">
        <v>37468</v>
      </c>
      <c r="B33" s="27">
        <v>11</v>
      </c>
      <c r="C33" s="28">
        <v>20</v>
      </c>
      <c r="D33" s="29" t="s">
        <v>344</v>
      </c>
      <c r="E33" s="30">
        <v>0.5</v>
      </c>
      <c r="F33" s="40">
        <v>3</v>
      </c>
      <c r="G33" s="42" t="s">
        <v>79</v>
      </c>
      <c r="H33" s="31">
        <v>25.7</v>
      </c>
      <c r="I33" s="29" t="s">
        <v>64</v>
      </c>
      <c r="J33" s="32" t="s">
        <v>66</v>
      </c>
      <c r="K33" s="33"/>
      <c r="L33" s="34">
        <v>1020</v>
      </c>
      <c r="M33" s="35" t="s">
        <v>356</v>
      </c>
      <c r="N33" s="36"/>
      <c r="O33" s="36">
        <v>4</v>
      </c>
      <c r="P33" s="37">
        <v>10</v>
      </c>
      <c r="Q33" s="36">
        <v>67</v>
      </c>
      <c r="R33" s="36">
        <v>80</v>
      </c>
      <c r="S33" s="38" t="s">
        <v>61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52" t="s">
        <v>22</v>
      </c>
      <c r="B100" s="52"/>
      <c r="C100" s="52"/>
      <c r="D100" s="16">
        <f>AVERAGE(B3:B33,C3:C33)</f>
        <v>17.129032258064516</v>
      </c>
      <c r="E100" s="52" t="s">
        <v>31</v>
      </c>
      <c r="F100" s="52"/>
      <c r="G100" s="52"/>
      <c r="H100" s="52"/>
      <c r="I100" s="17">
        <f>SUM(E3:E33)</f>
        <v>123.69999999999999</v>
      </c>
      <c r="J100" s="52" t="s">
        <v>38</v>
      </c>
      <c r="K100" s="52"/>
      <c r="L100" s="18">
        <f>SUM(O3:O33)</f>
        <v>183.5</v>
      </c>
    </row>
    <row r="101" spans="1:12" ht="30" customHeight="1">
      <c r="A101" s="52" t="s">
        <v>27</v>
      </c>
      <c r="B101" s="52"/>
      <c r="C101" s="52"/>
      <c r="D101" s="16">
        <f>AVERAGE(B3:B33)</f>
        <v>12.483870967741936</v>
      </c>
      <c r="E101" s="52" t="s">
        <v>32</v>
      </c>
      <c r="F101" s="52"/>
      <c r="G101" s="52"/>
      <c r="H101" s="52"/>
      <c r="I101" s="17">
        <f>AVERAGE(E3:E33)</f>
        <v>3.9903225806451608</v>
      </c>
      <c r="J101" s="52" t="s">
        <v>39</v>
      </c>
      <c r="K101" s="52"/>
      <c r="L101" s="18">
        <f>COUNTIF(R3:R33,"&lt;31")</f>
        <v>7</v>
      </c>
    </row>
    <row r="102" spans="1:12" ht="30" customHeight="1">
      <c r="A102" s="52" t="s">
        <v>28</v>
      </c>
      <c r="B102" s="52"/>
      <c r="C102" s="52"/>
      <c r="D102" s="16">
        <f>AVERAGE(C3:C33)</f>
        <v>21.774193548387096</v>
      </c>
      <c r="E102" s="52" t="s">
        <v>33</v>
      </c>
      <c r="F102" s="52"/>
      <c r="G102" s="52"/>
      <c r="H102" s="52"/>
      <c r="I102" s="17">
        <f>MAX(E3:E33)</f>
        <v>41</v>
      </c>
      <c r="J102" s="52" t="s">
        <v>41</v>
      </c>
      <c r="K102" s="52"/>
      <c r="L102" s="18">
        <f>COUNTIF(C3:C33,"&gt;19")</f>
        <v>20</v>
      </c>
    </row>
    <row r="103" spans="1:12" ht="30" customHeight="1">
      <c r="A103" s="52" t="s">
        <v>23</v>
      </c>
      <c r="B103" s="52"/>
      <c r="C103" s="52"/>
      <c r="D103" s="18">
        <f>MAX(B3:B33,C7:C33)</f>
        <v>29</v>
      </c>
      <c r="E103" s="52" t="s">
        <v>34</v>
      </c>
      <c r="F103" s="52"/>
      <c r="G103" s="52"/>
      <c r="H103" s="52"/>
      <c r="I103" s="18">
        <f>COUNTA(S3:S33)</f>
        <v>20</v>
      </c>
      <c r="J103" s="52" t="s">
        <v>37</v>
      </c>
      <c r="K103" s="52"/>
      <c r="L103" s="18">
        <f>COUNTA(N3:N33)</f>
        <v>11</v>
      </c>
    </row>
    <row r="104" spans="1:12" ht="30" customHeight="1">
      <c r="A104" s="52" t="s">
        <v>24</v>
      </c>
      <c r="B104" s="52"/>
      <c r="C104" s="52"/>
      <c r="D104" s="18">
        <f>MIN(B3:B33,C3:C33)</f>
        <v>5</v>
      </c>
      <c r="E104" s="52" t="s">
        <v>35</v>
      </c>
      <c r="F104" s="52"/>
      <c r="G104" s="52"/>
      <c r="H104" s="52"/>
      <c r="I104" s="18">
        <f>COUNTIF(S3:S33,"R")</f>
        <v>20</v>
      </c>
      <c r="J104" s="52" t="s">
        <v>47</v>
      </c>
      <c r="K104" s="52"/>
      <c r="L104" s="43">
        <f>AVERAGE(F3:F33)</f>
        <v>3.129032258064516</v>
      </c>
    </row>
    <row r="105" spans="1:12" ht="30" customHeight="1">
      <c r="A105" s="52" t="s">
        <v>26</v>
      </c>
      <c r="B105" s="52"/>
      <c r="C105" s="52"/>
      <c r="D105" s="18">
        <f>MAX(B3:B33)</f>
        <v>19</v>
      </c>
      <c r="E105" s="52" t="s">
        <v>36</v>
      </c>
      <c r="F105" s="52"/>
      <c r="G105" s="52"/>
      <c r="H105" s="52"/>
      <c r="I105" s="18">
        <f>COUNTIF(S3:S33,"S")</f>
        <v>0</v>
      </c>
      <c r="J105" s="52" t="s">
        <v>48</v>
      </c>
      <c r="K105" s="52"/>
      <c r="L105" s="43">
        <f>AVERAGE(H3:H33)</f>
        <v>25.88888888888889</v>
      </c>
    </row>
    <row r="106" spans="1:12" ht="30" customHeight="1">
      <c r="A106" s="52" t="s">
        <v>25</v>
      </c>
      <c r="B106" s="52"/>
      <c r="C106" s="52"/>
      <c r="D106" s="18">
        <f>MIN(C3:C33)</f>
        <v>18</v>
      </c>
      <c r="E106" s="52" t="s">
        <v>52</v>
      </c>
      <c r="F106" s="52"/>
      <c r="G106" s="52"/>
      <c r="H106" s="52"/>
      <c r="I106" s="18">
        <f>COUNTIF(F3:F33,"&gt;5")</f>
        <v>2</v>
      </c>
      <c r="J106" s="52" t="s">
        <v>49</v>
      </c>
      <c r="K106" s="52"/>
      <c r="L106" s="19">
        <v>0</v>
      </c>
    </row>
    <row r="107" spans="1:12" ht="30" customHeight="1">
      <c r="A107" s="52" t="s">
        <v>29</v>
      </c>
      <c r="B107" s="52"/>
      <c r="C107" s="52"/>
      <c r="D107" s="18">
        <f>COUNTIF(B7:B33,"&lt;1")</f>
        <v>0</v>
      </c>
      <c r="E107" s="52" t="s">
        <v>43</v>
      </c>
      <c r="F107" s="52"/>
      <c r="G107" s="52"/>
      <c r="H107" s="52"/>
      <c r="I107" s="17">
        <f>MAX(H3:H33)</f>
        <v>41.8</v>
      </c>
      <c r="J107" s="52" t="s">
        <v>50</v>
      </c>
      <c r="K107" s="52"/>
      <c r="L107" s="19"/>
    </row>
    <row r="108" spans="1:12" ht="30" customHeight="1">
      <c r="A108" s="52" t="s">
        <v>30</v>
      </c>
      <c r="B108" s="52"/>
      <c r="C108" s="52"/>
      <c r="D108" s="18">
        <f>COUNTIF(C7:C33,"&lt;1")</f>
        <v>0</v>
      </c>
      <c r="E108" s="52" t="s">
        <v>44</v>
      </c>
      <c r="F108" s="52"/>
      <c r="G108" s="52"/>
      <c r="H108" s="52"/>
      <c r="I108" s="18">
        <f>MAX(L3:L33)</f>
        <v>1031</v>
      </c>
      <c r="J108" s="52" t="s">
        <v>51</v>
      </c>
      <c r="K108" s="52"/>
      <c r="L108" s="19"/>
    </row>
    <row r="109" spans="1:12" ht="30" customHeight="1">
      <c r="A109" s="52" t="s">
        <v>40</v>
      </c>
      <c r="B109" s="52"/>
      <c r="C109" s="52"/>
      <c r="D109" s="18">
        <f>MIN(P3:P33)</f>
        <v>3</v>
      </c>
      <c r="E109" s="52" t="s">
        <v>45</v>
      </c>
      <c r="F109" s="52"/>
      <c r="G109" s="52"/>
      <c r="H109" s="52"/>
      <c r="I109" s="18">
        <f>MIN(L3:L33)</f>
        <v>1001</v>
      </c>
      <c r="J109" s="52"/>
      <c r="K109" s="52"/>
      <c r="L109" s="19"/>
    </row>
  </sheetData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5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5" t="s">
        <v>16</v>
      </c>
      <c r="C1" s="56"/>
      <c r="D1" s="55" t="s">
        <v>17</v>
      </c>
      <c r="E1" s="56"/>
      <c r="F1" s="55" t="s">
        <v>15</v>
      </c>
      <c r="G1" s="69"/>
      <c r="H1" s="70"/>
      <c r="I1" s="55" t="s">
        <v>1</v>
      </c>
      <c r="J1" s="56"/>
      <c r="K1" s="65" t="s">
        <v>8</v>
      </c>
      <c r="L1" s="63" t="s">
        <v>10</v>
      </c>
      <c r="M1" s="67" t="s">
        <v>2</v>
      </c>
      <c r="N1" s="53" t="s">
        <v>19</v>
      </c>
      <c r="O1" s="53" t="s">
        <v>20</v>
      </c>
      <c r="P1" s="61" t="s">
        <v>21</v>
      </c>
      <c r="Q1" s="53" t="s">
        <v>14</v>
      </c>
      <c r="R1" s="53" t="s">
        <v>42</v>
      </c>
      <c r="S1" s="58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6"/>
      <c r="L2" s="64"/>
      <c r="M2" s="68"/>
      <c r="N2" s="54"/>
      <c r="O2" s="54"/>
      <c r="P2" s="62"/>
      <c r="Q2" s="60"/>
      <c r="R2" s="57"/>
      <c r="S2" s="59"/>
    </row>
    <row r="3" spans="1:19" ht="42" customHeight="1">
      <c r="A3" s="23">
        <v>37469</v>
      </c>
      <c r="B3" s="13">
        <v>11</v>
      </c>
      <c r="C3" s="12">
        <v>25</v>
      </c>
      <c r="D3" s="4"/>
      <c r="E3" s="10">
        <v>0</v>
      </c>
      <c r="F3" s="39">
        <v>2</v>
      </c>
      <c r="G3" s="41" t="s">
        <v>114</v>
      </c>
      <c r="H3" s="15">
        <v>14.5</v>
      </c>
      <c r="I3" s="4" t="s">
        <v>96</v>
      </c>
      <c r="J3" s="5" t="s">
        <v>118</v>
      </c>
      <c r="K3" s="6"/>
      <c r="L3" s="1">
        <v>1020</v>
      </c>
      <c r="M3" s="7" t="s">
        <v>357</v>
      </c>
      <c r="N3" s="8"/>
      <c r="O3" s="8">
        <v>12.5</v>
      </c>
      <c r="P3" s="9">
        <v>10</v>
      </c>
      <c r="Q3" s="8">
        <v>48</v>
      </c>
      <c r="R3" s="20">
        <v>25</v>
      </c>
      <c r="S3" s="24"/>
    </row>
    <row r="4" spans="1:19" ht="42" customHeight="1">
      <c r="A4" s="23">
        <v>37470</v>
      </c>
      <c r="B4" s="13">
        <v>14</v>
      </c>
      <c r="C4" s="12">
        <v>29</v>
      </c>
      <c r="D4" s="4" t="s">
        <v>328</v>
      </c>
      <c r="E4" s="10">
        <v>3.9</v>
      </c>
      <c r="F4" s="39">
        <v>3</v>
      </c>
      <c r="G4" s="41" t="s">
        <v>58</v>
      </c>
      <c r="H4" s="15">
        <v>20.9</v>
      </c>
      <c r="I4" s="4" t="s">
        <v>96</v>
      </c>
      <c r="J4" s="5" t="s">
        <v>64</v>
      </c>
      <c r="K4" s="6"/>
      <c r="L4" s="1">
        <v>1013</v>
      </c>
      <c r="M4" s="7" t="s">
        <v>358</v>
      </c>
      <c r="N4" s="8" t="s">
        <v>71</v>
      </c>
      <c r="O4" s="8">
        <v>8.5</v>
      </c>
      <c r="P4" s="9">
        <v>13</v>
      </c>
      <c r="Q4" s="8">
        <v>62</v>
      </c>
      <c r="R4" s="8">
        <v>41</v>
      </c>
      <c r="S4" s="25" t="s">
        <v>61</v>
      </c>
    </row>
    <row r="5" spans="1:19" ht="42" customHeight="1">
      <c r="A5" s="23">
        <v>37471</v>
      </c>
      <c r="B5" s="13">
        <v>15</v>
      </c>
      <c r="C5" s="12">
        <v>29</v>
      </c>
      <c r="D5" s="4" t="s">
        <v>231</v>
      </c>
      <c r="E5" s="10">
        <v>0.5</v>
      </c>
      <c r="F5" s="39">
        <v>3</v>
      </c>
      <c r="G5" s="41" t="s">
        <v>79</v>
      </c>
      <c r="H5" s="15">
        <v>22.5</v>
      </c>
      <c r="I5" s="4" t="s">
        <v>64</v>
      </c>
      <c r="J5" s="5" t="s">
        <v>64</v>
      </c>
      <c r="K5" s="6"/>
      <c r="L5" s="1">
        <v>1016</v>
      </c>
      <c r="M5" s="7" t="s">
        <v>359</v>
      </c>
      <c r="N5" s="8"/>
      <c r="O5" s="8">
        <v>6</v>
      </c>
      <c r="P5" s="9">
        <v>14</v>
      </c>
      <c r="Q5" s="8">
        <v>59</v>
      </c>
      <c r="R5" s="8">
        <v>57</v>
      </c>
      <c r="S5" s="25" t="s">
        <v>61</v>
      </c>
    </row>
    <row r="6" spans="1:19" ht="42" customHeight="1">
      <c r="A6" s="23">
        <v>37472</v>
      </c>
      <c r="B6" s="13">
        <v>13</v>
      </c>
      <c r="C6" s="12">
        <v>24</v>
      </c>
      <c r="D6" s="4" t="s">
        <v>360</v>
      </c>
      <c r="E6" s="10">
        <v>3.8</v>
      </c>
      <c r="F6" s="39">
        <v>2</v>
      </c>
      <c r="G6" s="41" t="s">
        <v>72</v>
      </c>
      <c r="H6" s="15">
        <v>16.1</v>
      </c>
      <c r="I6" s="4" t="s">
        <v>64</v>
      </c>
      <c r="J6" s="5" t="s">
        <v>64</v>
      </c>
      <c r="K6" s="6"/>
      <c r="L6" s="1">
        <v>1014</v>
      </c>
      <c r="M6" s="7" t="s">
        <v>361</v>
      </c>
      <c r="N6" s="8" t="s">
        <v>71</v>
      </c>
      <c r="O6" s="8">
        <v>7</v>
      </c>
      <c r="P6" s="9">
        <v>13</v>
      </c>
      <c r="Q6" s="8">
        <v>59</v>
      </c>
      <c r="R6" s="8">
        <v>54</v>
      </c>
      <c r="S6" s="25" t="s">
        <v>61</v>
      </c>
    </row>
    <row r="7" spans="1:19" ht="42" customHeight="1">
      <c r="A7" s="23">
        <v>37473</v>
      </c>
      <c r="B7" s="13">
        <v>13</v>
      </c>
      <c r="C7" s="12">
        <v>25</v>
      </c>
      <c r="D7" s="4" t="s">
        <v>355</v>
      </c>
      <c r="E7" s="10">
        <v>0.4</v>
      </c>
      <c r="F7" s="39">
        <v>3</v>
      </c>
      <c r="G7" s="41" t="s">
        <v>58</v>
      </c>
      <c r="H7" s="15">
        <v>25.7</v>
      </c>
      <c r="I7" s="4" t="s">
        <v>64</v>
      </c>
      <c r="J7" s="5" t="s">
        <v>64</v>
      </c>
      <c r="K7" s="6"/>
      <c r="L7" s="1">
        <v>1010</v>
      </c>
      <c r="M7" s="7" t="s">
        <v>362</v>
      </c>
      <c r="N7" s="8"/>
      <c r="O7" s="8">
        <v>5</v>
      </c>
      <c r="P7" s="9">
        <v>12</v>
      </c>
      <c r="Q7" s="8">
        <v>62</v>
      </c>
      <c r="R7" s="8">
        <v>63</v>
      </c>
      <c r="S7" s="25" t="s">
        <v>61</v>
      </c>
    </row>
    <row r="8" spans="1:19" ht="42" customHeight="1">
      <c r="A8" s="23">
        <v>37474</v>
      </c>
      <c r="B8" s="13">
        <v>15</v>
      </c>
      <c r="C8" s="12">
        <v>20</v>
      </c>
      <c r="D8" s="4" t="s">
        <v>265</v>
      </c>
      <c r="E8" s="10">
        <v>2</v>
      </c>
      <c r="F8" s="39">
        <v>3</v>
      </c>
      <c r="G8" s="41" t="s">
        <v>58</v>
      </c>
      <c r="H8" s="15">
        <v>30.6</v>
      </c>
      <c r="I8" s="4" t="s">
        <v>64</v>
      </c>
      <c r="J8" s="5" t="s">
        <v>66</v>
      </c>
      <c r="K8" s="6"/>
      <c r="L8" s="1">
        <v>1009</v>
      </c>
      <c r="M8" s="7" t="s">
        <v>363</v>
      </c>
      <c r="N8" s="8"/>
      <c r="O8" s="8">
        <v>2</v>
      </c>
      <c r="P8" s="9">
        <v>14</v>
      </c>
      <c r="Q8" s="8">
        <v>80</v>
      </c>
      <c r="R8" s="8">
        <v>85</v>
      </c>
      <c r="S8" s="25" t="s">
        <v>61</v>
      </c>
    </row>
    <row r="9" spans="1:19" ht="42" customHeight="1">
      <c r="A9" s="23">
        <v>37475</v>
      </c>
      <c r="B9" s="13">
        <v>12</v>
      </c>
      <c r="C9" s="12">
        <v>20</v>
      </c>
      <c r="D9" s="4" t="s">
        <v>355</v>
      </c>
      <c r="E9" s="10">
        <v>0.3</v>
      </c>
      <c r="F9" s="39">
        <v>3</v>
      </c>
      <c r="G9" s="41" t="s">
        <v>79</v>
      </c>
      <c r="H9" s="15">
        <v>29</v>
      </c>
      <c r="I9" s="4" t="s">
        <v>64</v>
      </c>
      <c r="J9" s="5" t="s">
        <v>66</v>
      </c>
      <c r="K9" s="6"/>
      <c r="L9" s="1">
        <v>1021</v>
      </c>
      <c r="M9" s="7" t="s">
        <v>364</v>
      </c>
      <c r="N9" s="8"/>
      <c r="O9" s="8">
        <v>4</v>
      </c>
      <c r="P9" s="9">
        <v>11</v>
      </c>
      <c r="Q9" s="8">
        <v>62</v>
      </c>
      <c r="R9" s="8">
        <v>76</v>
      </c>
      <c r="S9" s="25" t="s">
        <v>61</v>
      </c>
    </row>
    <row r="10" spans="1:19" ht="42" customHeight="1">
      <c r="A10" s="23">
        <v>37476</v>
      </c>
      <c r="B10" s="13">
        <v>10</v>
      </c>
      <c r="C10" s="12">
        <v>19</v>
      </c>
      <c r="D10" s="4" t="s">
        <v>365</v>
      </c>
      <c r="E10" s="10">
        <v>0.5</v>
      </c>
      <c r="F10" s="39">
        <v>3</v>
      </c>
      <c r="G10" s="41" t="s">
        <v>111</v>
      </c>
      <c r="H10" s="15">
        <v>22.5</v>
      </c>
      <c r="I10" s="4" t="s">
        <v>64</v>
      </c>
      <c r="J10" s="5" t="s">
        <v>66</v>
      </c>
      <c r="K10" s="6"/>
      <c r="L10" s="1">
        <v>1024</v>
      </c>
      <c r="M10" s="7" t="s">
        <v>366</v>
      </c>
      <c r="N10" s="8"/>
      <c r="O10" s="8">
        <v>5</v>
      </c>
      <c r="P10" s="9">
        <v>9</v>
      </c>
      <c r="Q10" s="8">
        <v>61</v>
      </c>
      <c r="R10" s="8">
        <v>72</v>
      </c>
      <c r="S10" s="25" t="s">
        <v>61</v>
      </c>
    </row>
    <row r="11" spans="1:19" ht="42" customHeight="1">
      <c r="A11" s="23">
        <v>37477</v>
      </c>
      <c r="B11" s="13">
        <v>8</v>
      </c>
      <c r="C11" s="12">
        <v>19</v>
      </c>
      <c r="D11" s="4"/>
      <c r="E11" s="10">
        <v>0</v>
      </c>
      <c r="F11" s="39">
        <v>3</v>
      </c>
      <c r="G11" s="41" t="s">
        <v>111</v>
      </c>
      <c r="H11" s="15">
        <v>20.9</v>
      </c>
      <c r="I11" s="4" t="s">
        <v>59</v>
      </c>
      <c r="J11" s="5" t="s">
        <v>66</v>
      </c>
      <c r="K11" s="6"/>
      <c r="L11" s="1">
        <v>1024</v>
      </c>
      <c r="M11" s="7" t="s">
        <v>367</v>
      </c>
      <c r="N11" s="8"/>
      <c r="O11" s="8">
        <v>4</v>
      </c>
      <c r="P11" s="9">
        <v>7</v>
      </c>
      <c r="Q11" s="8">
        <v>64</v>
      </c>
      <c r="R11" s="8">
        <v>80</v>
      </c>
      <c r="S11" s="25"/>
    </row>
    <row r="12" spans="1:19" ht="42" customHeight="1">
      <c r="A12" s="23">
        <v>37478</v>
      </c>
      <c r="B12" s="13">
        <v>12</v>
      </c>
      <c r="C12" s="12">
        <v>16</v>
      </c>
      <c r="D12" s="4"/>
      <c r="E12" s="10">
        <v>0</v>
      </c>
      <c r="F12" s="39">
        <v>3</v>
      </c>
      <c r="G12" s="41" t="s">
        <v>111</v>
      </c>
      <c r="H12" s="15">
        <v>22</v>
      </c>
      <c r="I12" s="4" t="s">
        <v>59</v>
      </c>
      <c r="J12" s="5" t="s">
        <v>66</v>
      </c>
      <c r="K12" s="6"/>
      <c r="L12" s="1">
        <v>1025</v>
      </c>
      <c r="M12" s="7" t="s">
        <v>368</v>
      </c>
      <c r="N12" s="8"/>
      <c r="O12" s="8">
        <v>3</v>
      </c>
      <c r="P12" s="9">
        <v>10</v>
      </c>
      <c r="Q12" s="8">
        <v>65</v>
      </c>
      <c r="R12" s="8">
        <v>86</v>
      </c>
      <c r="S12" s="25"/>
    </row>
    <row r="13" spans="1:19" ht="42" customHeight="1">
      <c r="A13" s="23">
        <v>37479</v>
      </c>
      <c r="B13" s="13">
        <v>10</v>
      </c>
      <c r="C13" s="12">
        <v>17</v>
      </c>
      <c r="D13" s="4" t="s">
        <v>369</v>
      </c>
      <c r="E13" s="10">
        <v>0.5</v>
      </c>
      <c r="F13" s="39">
        <v>3</v>
      </c>
      <c r="G13" s="41" t="s">
        <v>111</v>
      </c>
      <c r="H13" s="15">
        <v>20.9</v>
      </c>
      <c r="I13" s="4" t="s">
        <v>59</v>
      </c>
      <c r="J13" s="5" t="s">
        <v>66</v>
      </c>
      <c r="K13" s="6"/>
      <c r="L13" s="1">
        <v>1023</v>
      </c>
      <c r="M13" s="7" t="s">
        <v>370</v>
      </c>
      <c r="N13" s="8"/>
      <c r="O13" s="8">
        <v>4</v>
      </c>
      <c r="P13" s="9">
        <v>9</v>
      </c>
      <c r="Q13" s="8">
        <v>61</v>
      </c>
      <c r="R13" s="8">
        <v>77</v>
      </c>
      <c r="S13" s="25" t="s">
        <v>61</v>
      </c>
    </row>
    <row r="14" spans="1:19" ht="42" customHeight="1">
      <c r="A14" s="23">
        <v>37480</v>
      </c>
      <c r="B14" s="13">
        <v>5</v>
      </c>
      <c r="C14" s="12">
        <v>19</v>
      </c>
      <c r="D14" s="4"/>
      <c r="E14" s="10">
        <v>0</v>
      </c>
      <c r="F14" s="39">
        <v>3</v>
      </c>
      <c r="G14" s="41" t="s">
        <v>119</v>
      </c>
      <c r="H14" s="15">
        <v>30.6</v>
      </c>
      <c r="I14" s="4" t="s">
        <v>371</v>
      </c>
      <c r="J14" s="5" t="s">
        <v>118</v>
      </c>
      <c r="K14" s="6"/>
      <c r="L14" s="1">
        <v>1020</v>
      </c>
      <c r="M14" s="7" t="s">
        <v>372</v>
      </c>
      <c r="N14" s="8"/>
      <c r="O14" s="8">
        <v>11.5</v>
      </c>
      <c r="P14" s="9">
        <v>4</v>
      </c>
      <c r="Q14" s="8">
        <v>55</v>
      </c>
      <c r="R14" s="8">
        <v>20</v>
      </c>
      <c r="S14" s="25"/>
    </row>
    <row r="15" spans="1:19" ht="42" customHeight="1">
      <c r="A15" s="23">
        <v>37481</v>
      </c>
      <c r="B15" s="13">
        <v>4</v>
      </c>
      <c r="C15" s="12">
        <v>20</v>
      </c>
      <c r="D15" s="4"/>
      <c r="E15" s="10">
        <v>0</v>
      </c>
      <c r="F15" s="39">
        <v>2</v>
      </c>
      <c r="G15" s="41" t="s">
        <v>119</v>
      </c>
      <c r="H15" s="15">
        <v>17.7</v>
      </c>
      <c r="I15" s="4" t="s">
        <v>96</v>
      </c>
      <c r="J15" s="5" t="s">
        <v>118</v>
      </c>
      <c r="K15" s="6"/>
      <c r="L15" s="1">
        <v>1018</v>
      </c>
      <c r="M15" s="7" t="s">
        <v>373</v>
      </c>
      <c r="N15" s="8"/>
      <c r="O15" s="8">
        <v>12</v>
      </c>
      <c r="P15" s="9">
        <v>3</v>
      </c>
      <c r="Q15" s="8">
        <v>42</v>
      </c>
      <c r="R15" s="8">
        <v>15</v>
      </c>
      <c r="S15" s="25"/>
    </row>
    <row r="16" spans="1:19" ht="42" customHeight="1">
      <c r="A16" s="23">
        <v>37482</v>
      </c>
      <c r="B16" s="13">
        <v>5</v>
      </c>
      <c r="C16" s="12">
        <v>23</v>
      </c>
      <c r="D16" s="4"/>
      <c r="E16" s="10">
        <v>0</v>
      </c>
      <c r="F16" s="39">
        <v>2</v>
      </c>
      <c r="G16" s="41" t="s">
        <v>119</v>
      </c>
      <c r="H16" s="15">
        <v>14.5</v>
      </c>
      <c r="I16" s="4" t="s">
        <v>96</v>
      </c>
      <c r="J16" s="5" t="s">
        <v>97</v>
      </c>
      <c r="K16" s="6"/>
      <c r="L16" s="1">
        <v>1018</v>
      </c>
      <c r="M16" s="7" t="s">
        <v>374</v>
      </c>
      <c r="N16" s="8"/>
      <c r="O16" s="8">
        <v>14</v>
      </c>
      <c r="P16" s="9">
        <v>4</v>
      </c>
      <c r="Q16" s="8">
        <v>37</v>
      </c>
      <c r="R16" s="8">
        <v>2</v>
      </c>
      <c r="S16" s="25"/>
    </row>
    <row r="17" spans="1:19" ht="42" customHeight="1">
      <c r="A17" s="23">
        <v>37483</v>
      </c>
      <c r="B17" s="13">
        <v>6</v>
      </c>
      <c r="C17" s="12">
        <v>24</v>
      </c>
      <c r="D17" s="4"/>
      <c r="E17" s="10">
        <v>0</v>
      </c>
      <c r="F17" s="39">
        <v>2</v>
      </c>
      <c r="G17" s="41" t="s">
        <v>119</v>
      </c>
      <c r="H17" s="15">
        <v>16.1</v>
      </c>
      <c r="I17" s="4" t="s">
        <v>96</v>
      </c>
      <c r="J17" s="5" t="s">
        <v>97</v>
      </c>
      <c r="K17" s="6"/>
      <c r="L17" s="1">
        <v>1015</v>
      </c>
      <c r="M17" s="7" t="s">
        <v>375</v>
      </c>
      <c r="N17" s="8"/>
      <c r="O17" s="8">
        <v>14</v>
      </c>
      <c r="P17" s="9">
        <v>5</v>
      </c>
      <c r="Q17" s="8">
        <v>38</v>
      </c>
      <c r="R17" s="8">
        <v>1</v>
      </c>
      <c r="S17" s="25"/>
    </row>
    <row r="18" spans="1:19" ht="42" customHeight="1">
      <c r="A18" s="23">
        <v>37484</v>
      </c>
      <c r="B18" s="13">
        <v>11</v>
      </c>
      <c r="C18" s="12">
        <v>20</v>
      </c>
      <c r="D18" s="4" t="s">
        <v>376</v>
      </c>
      <c r="E18" s="46">
        <v>1.8</v>
      </c>
      <c r="F18" s="39">
        <v>2</v>
      </c>
      <c r="G18" s="41" t="s">
        <v>58</v>
      </c>
      <c r="H18" s="15">
        <v>14.7</v>
      </c>
      <c r="I18" s="4" t="s">
        <v>96</v>
      </c>
      <c r="J18" s="5" t="s">
        <v>66</v>
      </c>
      <c r="K18" s="6"/>
      <c r="L18" s="1">
        <v>1014</v>
      </c>
      <c r="M18" s="7" t="s">
        <v>377</v>
      </c>
      <c r="N18" s="8"/>
      <c r="O18" s="8">
        <v>2</v>
      </c>
      <c r="P18" s="9">
        <v>10</v>
      </c>
      <c r="Q18" s="8">
        <v>85</v>
      </c>
      <c r="R18" s="8">
        <v>80</v>
      </c>
      <c r="S18" s="25" t="s">
        <v>61</v>
      </c>
    </row>
    <row r="19" spans="1:19" ht="42" customHeight="1">
      <c r="A19" s="23">
        <v>37485</v>
      </c>
      <c r="B19" s="13">
        <v>9</v>
      </c>
      <c r="C19" s="12">
        <v>22</v>
      </c>
      <c r="D19" s="4"/>
      <c r="E19" s="10">
        <v>0</v>
      </c>
      <c r="F19" s="39">
        <v>2</v>
      </c>
      <c r="G19" s="41" t="s">
        <v>111</v>
      </c>
      <c r="H19" s="15">
        <v>16.1</v>
      </c>
      <c r="I19" s="4" t="s">
        <v>64</v>
      </c>
      <c r="J19" s="5" t="s">
        <v>118</v>
      </c>
      <c r="K19" s="6"/>
      <c r="L19" s="1">
        <v>1024</v>
      </c>
      <c r="M19" s="7" t="s">
        <v>378</v>
      </c>
      <c r="N19" s="8"/>
      <c r="O19" s="8">
        <v>11</v>
      </c>
      <c r="P19" s="9">
        <v>8</v>
      </c>
      <c r="Q19" s="8">
        <v>52</v>
      </c>
      <c r="R19" s="8">
        <v>19</v>
      </c>
      <c r="S19" s="25"/>
    </row>
    <row r="20" spans="1:19" ht="42" customHeight="1">
      <c r="A20" s="23">
        <v>37486</v>
      </c>
      <c r="B20" s="13">
        <v>9</v>
      </c>
      <c r="C20" s="12">
        <v>27</v>
      </c>
      <c r="D20" s="4"/>
      <c r="E20" s="10">
        <v>0</v>
      </c>
      <c r="F20" s="39">
        <v>2</v>
      </c>
      <c r="G20" s="41" t="s">
        <v>111</v>
      </c>
      <c r="H20" s="15">
        <v>12.9</v>
      </c>
      <c r="I20" s="4" t="s">
        <v>96</v>
      </c>
      <c r="J20" s="5" t="s">
        <v>97</v>
      </c>
      <c r="K20" s="6"/>
      <c r="L20" s="1">
        <v>1024</v>
      </c>
      <c r="M20" s="7" t="s">
        <v>379</v>
      </c>
      <c r="N20" s="8"/>
      <c r="O20" s="8">
        <v>14</v>
      </c>
      <c r="P20" s="9">
        <v>7</v>
      </c>
      <c r="Q20" s="8">
        <v>41</v>
      </c>
      <c r="R20" s="8">
        <v>3</v>
      </c>
      <c r="S20" s="25"/>
    </row>
    <row r="21" spans="1:19" ht="42" customHeight="1">
      <c r="A21" s="23">
        <v>37487</v>
      </c>
      <c r="B21" s="13">
        <v>15</v>
      </c>
      <c r="C21" s="12">
        <v>31</v>
      </c>
      <c r="D21" s="4"/>
      <c r="E21" s="10">
        <v>0</v>
      </c>
      <c r="F21" s="39">
        <v>3</v>
      </c>
      <c r="G21" s="41" t="s">
        <v>72</v>
      </c>
      <c r="H21" s="15">
        <v>24.3</v>
      </c>
      <c r="I21" s="4" t="s">
        <v>96</v>
      </c>
      <c r="J21" s="5" t="s">
        <v>97</v>
      </c>
      <c r="K21" s="6"/>
      <c r="L21" s="1">
        <v>1023</v>
      </c>
      <c r="M21" s="7" t="s">
        <v>380</v>
      </c>
      <c r="N21" s="8"/>
      <c r="O21" s="8">
        <v>14</v>
      </c>
      <c r="P21" s="9">
        <v>14</v>
      </c>
      <c r="Q21" s="8">
        <v>35</v>
      </c>
      <c r="R21" s="8">
        <v>0</v>
      </c>
      <c r="S21" s="25"/>
    </row>
    <row r="22" spans="1:19" ht="42" customHeight="1">
      <c r="A22" s="23">
        <v>37488</v>
      </c>
      <c r="B22" s="13">
        <v>20</v>
      </c>
      <c r="C22" s="12">
        <v>34</v>
      </c>
      <c r="D22" s="4" t="s">
        <v>381</v>
      </c>
      <c r="E22" s="10">
        <v>0.3</v>
      </c>
      <c r="F22" s="39">
        <v>3</v>
      </c>
      <c r="G22" s="41" t="s">
        <v>58</v>
      </c>
      <c r="H22" s="15">
        <v>27.4</v>
      </c>
      <c r="I22" s="4" t="s">
        <v>96</v>
      </c>
      <c r="J22" s="5" t="s">
        <v>118</v>
      </c>
      <c r="K22" s="6"/>
      <c r="L22" s="1">
        <v>1016</v>
      </c>
      <c r="M22" s="7" t="s">
        <v>382</v>
      </c>
      <c r="N22" s="8" t="s">
        <v>71</v>
      </c>
      <c r="O22" s="8">
        <v>10</v>
      </c>
      <c r="P22" s="9">
        <v>19</v>
      </c>
      <c r="Q22" s="8">
        <v>42</v>
      </c>
      <c r="R22" s="8">
        <v>25</v>
      </c>
      <c r="S22" s="25" t="s">
        <v>61</v>
      </c>
    </row>
    <row r="23" spans="1:19" ht="42" customHeight="1">
      <c r="A23" s="23">
        <v>37489</v>
      </c>
      <c r="B23" s="13">
        <v>19</v>
      </c>
      <c r="C23" s="12">
        <v>30</v>
      </c>
      <c r="D23" s="4"/>
      <c r="E23" s="10">
        <v>0</v>
      </c>
      <c r="F23" s="39">
        <v>3</v>
      </c>
      <c r="G23" s="41" t="s">
        <v>58</v>
      </c>
      <c r="H23" s="15">
        <v>25.7</v>
      </c>
      <c r="I23" s="4" t="s">
        <v>64</v>
      </c>
      <c r="J23" s="5" t="s">
        <v>118</v>
      </c>
      <c r="K23" s="6"/>
      <c r="L23" s="1">
        <v>1015</v>
      </c>
      <c r="M23" s="7" t="s">
        <v>383</v>
      </c>
      <c r="N23" s="8" t="s">
        <v>71</v>
      </c>
      <c r="O23" s="8">
        <v>9</v>
      </c>
      <c r="P23" s="9">
        <v>18</v>
      </c>
      <c r="Q23" s="8">
        <v>48</v>
      </c>
      <c r="R23" s="8">
        <v>29</v>
      </c>
      <c r="S23" s="25"/>
    </row>
    <row r="24" spans="1:19" ht="42" customHeight="1">
      <c r="A24" s="23">
        <v>37490</v>
      </c>
      <c r="B24" s="13">
        <v>17</v>
      </c>
      <c r="C24" s="12">
        <v>23</v>
      </c>
      <c r="D24" s="4" t="s">
        <v>328</v>
      </c>
      <c r="E24" s="10">
        <v>10.2</v>
      </c>
      <c r="F24" s="39">
        <v>4</v>
      </c>
      <c r="G24" s="41" t="s">
        <v>79</v>
      </c>
      <c r="H24" s="15">
        <v>35.4</v>
      </c>
      <c r="I24" s="4" t="s">
        <v>59</v>
      </c>
      <c r="J24" s="5" t="s">
        <v>66</v>
      </c>
      <c r="K24" s="6"/>
      <c r="L24" s="1">
        <v>1011</v>
      </c>
      <c r="M24" s="7" t="s">
        <v>384</v>
      </c>
      <c r="N24" s="8" t="s">
        <v>71</v>
      </c>
      <c r="O24" s="8">
        <v>3.5</v>
      </c>
      <c r="P24" s="9">
        <v>15</v>
      </c>
      <c r="Q24" s="8">
        <v>85</v>
      </c>
      <c r="R24" s="8">
        <v>78</v>
      </c>
      <c r="S24" s="25" t="s">
        <v>61</v>
      </c>
    </row>
    <row r="25" spans="1:19" ht="42" customHeight="1">
      <c r="A25" s="23">
        <v>37491</v>
      </c>
      <c r="B25" s="13">
        <v>10</v>
      </c>
      <c r="C25" s="12">
        <v>22</v>
      </c>
      <c r="D25" s="4"/>
      <c r="E25" s="10">
        <v>0</v>
      </c>
      <c r="F25" s="39">
        <v>2</v>
      </c>
      <c r="G25" s="41" t="s">
        <v>119</v>
      </c>
      <c r="H25" s="15">
        <v>14.5</v>
      </c>
      <c r="I25" s="4" t="s">
        <v>96</v>
      </c>
      <c r="J25" s="5" t="s">
        <v>118</v>
      </c>
      <c r="K25" s="6"/>
      <c r="L25" s="1">
        <v>1018</v>
      </c>
      <c r="M25" s="7" t="s">
        <v>385</v>
      </c>
      <c r="N25" s="8"/>
      <c r="O25" s="8">
        <v>12</v>
      </c>
      <c r="P25" s="9">
        <v>9</v>
      </c>
      <c r="Q25" s="8">
        <v>50</v>
      </c>
      <c r="R25" s="8">
        <v>15</v>
      </c>
      <c r="S25" s="25"/>
    </row>
    <row r="26" spans="1:19" ht="42" customHeight="1">
      <c r="A26" s="23">
        <v>37492</v>
      </c>
      <c r="B26" s="13">
        <v>12</v>
      </c>
      <c r="C26" s="12">
        <v>23</v>
      </c>
      <c r="D26" s="4" t="s">
        <v>386</v>
      </c>
      <c r="E26" s="10">
        <v>2.8</v>
      </c>
      <c r="F26" s="39">
        <v>4</v>
      </c>
      <c r="G26" s="41" t="s">
        <v>58</v>
      </c>
      <c r="H26" s="15">
        <v>37.2</v>
      </c>
      <c r="I26" s="4" t="s">
        <v>64</v>
      </c>
      <c r="J26" s="5" t="s">
        <v>66</v>
      </c>
      <c r="K26" s="6"/>
      <c r="L26" s="1">
        <v>1008</v>
      </c>
      <c r="M26" s="7" t="s">
        <v>387</v>
      </c>
      <c r="N26" s="8" t="s">
        <v>71</v>
      </c>
      <c r="O26" s="8">
        <v>2</v>
      </c>
      <c r="P26" s="9">
        <v>11</v>
      </c>
      <c r="Q26" s="8">
        <v>71</v>
      </c>
      <c r="R26" s="8">
        <v>83</v>
      </c>
      <c r="S26" s="25" t="s">
        <v>61</v>
      </c>
    </row>
    <row r="27" spans="1:19" ht="42" customHeight="1">
      <c r="A27" s="23">
        <v>37493</v>
      </c>
      <c r="B27" s="13">
        <v>17</v>
      </c>
      <c r="C27" s="12">
        <v>24</v>
      </c>
      <c r="D27" s="4" t="s">
        <v>217</v>
      </c>
      <c r="E27" s="10">
        <v>0</v>
      </c>
      <c r="F27" s="39">
        <v>3</v>
      </c>
      <c r="G27" s="41" t="s">
        <v>58</v>
      </c>
      <c r="H27" s="15">
        <v>29</v>
      </c>
      <c r="I27" s="4" t="s">
        <v>64</v>
      </c>
      <c r="J27" s="5" t="s">
        <v>64</v>
      </c>
      <c r="K27" s="6"/>
      <c r="L27" s="1">
        <v>1009</v>
      </c>
      <c r="M27" s="7" t="s">
        <v>388</v>
      </c>
      <c r="N27" s="8"/>
      <c r="O27" s="8">
        <v>7</v>
      </c>
      <c r="P27" s="9">
        <v>15</v>
      </c>
      <c r="Q27" s="8">
        <v>60</v>
      </c>
      <c r="R27" s="8">
        <v>47</v>
      </c>
      <c r="S27" s="25"/>
    </row>
    <row r="28" spans="1:19" ht="42" customHeight="1">
      <c r="A28" s="23">
        <v>37494</v>
      </c>
      <c r="B28" s="13">
        <v>12</v>
      </c>
      <c r="C28" s="12">
        <v>19</v>
      </c>
      <c r="D28" s="4" t="s">
        <v>231</v>
      </c>
      <c r="E28" s="10">
        <v>0.6</v>
      </c>
      <c r="F28" s="39">
        <v>5</v>
      </c>
      <c r="G28" s="41" t="s">
        <v>58</v>
      </c>
      <c r="H28" s="15">
        <v>43.5</v>
      </c>
      <c r="I28" s="4" t="s">
        <v>59</v>
      </c>
      <c r="J28" s="5" t="s">
        <v>64</v>
      </c>
      <c r="K28" s="6"/>
      <c r="L28" s="1">
        <v>1013</v>
      </c>
      <c r="M28" s="7" t="s">
        <v>389</v>
      </c>
      <c r="N28" s="8"/>
      <c r="O28" s="8">
        <v>5</v>
      </c>
      <c r="P28" s="9">
        <v>11</v>
      </c>
      <c r="Q28" s="8">
        <v>61</v>
      </c>
      <c r="R28" s="8">
        <v>58</v>
      </c>
      <c r="S28" s="25" t="s">
        <v>61</v>
      </c>
    </row>
    <row r="29" spans="1:19" ht="42" customHeight="1">
      <c r="A29" s="23">
        <v>37495</v>
      </c>
      <c r="B29" s="13">
        <v>12</v>
      </c>
      <c r="C29" s="12">
        <v>18</v>
      </c>
      <c r="D29" s="4" t="s">
        <v>390</v>
      </c>
      <c r="E29" s="10">
        <v>1.2</v>
      </c>
      <c r="F29" s="39">
        <v>3</v>
      </c>
      <c r="G29" s="41" t="s">
        <v>111</v>
      </c>
      <c r="H29" s="15">
        <v>25.7</v>
      </c>
      <c r="I29" s="4" t="s">
        <v>59</v>
      </c>
      <c r="J29" s="5" t="s">
        <v>64</v>
      </c>
      <c r="K29" s="6"/>
      <c r="L29" s="1">
        <v>1022</v>
      </c>
      <c r="M29" s="7" t="s">
        <v>391</v>
      </c>
      <c r="N29" s="8"/>
      <c r="O29" s="8">
        <v>6</v>
      </c>
      <c r="P29" s="9">
        <v>10</v>
      </c>
      <c r="Q29" s="8">
        <v>62</v>
      </c>
      <c r="R29" s="8">
        <v>53</v>
      </c>
      <c r="S29" s="25" t="s">
        <v>61</v>
      </c>
    </row>
    <row r="30" spans="1:19" ht="42" customHeight="1">
      <c r="A30" s="23">
        <v>37496</v>
      </c>
      <c r="B30" s="13">
        <v>8</v>
      </c>
      <c r="C30" s="12">
        <v>22</v>
      </c>
      <c r="D30" s="4"/>
      <c r="E30" s="10">
        <v>0</v>
      </c>
      <c r="F30" s="39">
        <v>4</v>
      </c>
      <c r="G30" s="41" t="s">
        <v>72</v>
      </c>
      <c r="H30" s="15">
        <v>30.6</v>
      </c>
      <c r="I30" s="4" t="s">
        <v>96</v>
      </c>
      <c r="J30" s="5" t="s">
        <v>64</v>
      </c>
      <c r="K30" s="6"/>
      <c r="L30" s="1">
        <v>1018</v>
      </c>
      <c r="M30" s="7" t="s">
        <v>392</v>
      </c>
      <c r="N30" s="8"/>
      <c r="O30" s="8">
        <v>8.5</v>
      </c>
      <c r="P30" s="9">
        <v>7</v>
      </c>
      <c r="Q30" s="8">
        <v>49</v>
      </c>
      <c r="R30" s="8">
        <v>35</v>
      </c>
      <c r="S30" s="25"/>
    </row>
    <row r="31" spans="1:19" ht="42" customHeight="1">
      <c r="A31" s="23">
        <v>37497</v>
      </c>
      <c r="B31" s="13">
        <v>13</v>
      </c>
      <c r="C31" s="12">
        <v>25</v>
      </c>
      <c r="D31" s="4"/>
      <c r="E31" s="10">
        <v>0</v>
      </c>
      <c r="F31" s="39">
        <v>3</v>
      </c>
      <c r="G31" s="41" t="s">
        <v>58</v>
      </c>
      <c r="H31" s="15">
        <v>25.7</v>
      </c>
      <c r="I31" s="4" t="s">
        <v>96</v>
      </c>
      <c r="J31" s="5" t="s">
        <v>64</v>
      </c>
      <c r="K31" s="6"/>
      <c r="L31" s="1">
        <v>1021</v>
      </c>
      <c r="M31" s="7" t="s">
        <v>393</v>
      </c>
      <c r="N31" s="8"/>
      <c r="O31" s="8">
        <v>7.5</v>
      </c>
      <c r="P31" s="9">
        <v>11</v>
      </c>
      <c r="Q31" s="8">
        <v>52</v>
      </c>
      <c r="R31" s="8">
        <v>46</v>
      </c>
      <c r="S31" s="25"/>
    </row>
    <row r="32" spans="1:19" ht="42" customHeight="1">
      <c r="A32" s="23">
        <v>37498</v>
      </c>
      <c r="B32" s="13">
        <v>15</v>
      </c>
      <c r="C32" s="12">
        <v>22</v>
      </c>
      <c r="D32" s="4" t="s">
        <v>224</v>
      </c>
      <c r="E32" s="10">
        <v>11</v>
      </c>
      <c r="F32" s="39">
        <v>3</v>
      </c>
      <c r="G32" s="41" t="s">
        <v>58</v>
      </c>
      <c r="H32" s="15">
        <v>22.5</v>
      </c>
      <c r="I32" s="4" t="s">
        <v>64</v>
      </c>
      <c r="J32" s="5" t="s">
        <v>66</v>
      </c>
      <c r="K32" s="6"/>
      <c r="L32" s="1">
        <v>1016</v>
      </c>
      <c r="M32" s="7" t="s">
        <v>394</v>
      </c>
      <c r="N32" s="8" t="s">
        <v>71</v>
      </c>
      <c r="O32" s="8">
        <v>2</v>
      </c>
      <c r="P32" s="9">
        <v>13</v>
      </c>
      <c r="Q32" s="8">
        <v>80</v>
      </c>
      <c r="R32" s="8">
        <v>85</v>
      </c>
      <c r="S32" s="25" t="s">
        <v>61</v>
      </c>
    </row>
    <row r="33" spans="1:19" ht="42" customHeight="1">
      <c r="A33" s="26">
        <v>37499</v>
      </c>
      <c r="B33" s="27">
        <v>13</v>
      </c>
      <c r="C33" s="28">
        <v>15</v>
      </c>
      <c r="D33" s="29" t="s">
        <v>395</v>
      </c>
      <c r="E33" s="30">
        <v>16.5</v>
      </c>
      <c r="F33" s="40">
        <v>2</v>
      </c>
      <c r="G33" s="42" t="s">
        <v>79</v>
      </c>
      <c r="H33" s="31">
        <v>16.1</v>
      </c>
      <c r="I33" s="29" t="s">
        <v>59</v>
      </c>
      <c r="J33" s="32" t="s">
        <v>59</v>
      </c>
      <c r="K33" s="33"/>
      <c r="L33" s="34">
        <v>1015</v>
      </c>
      <c r="M33" s="35" t="s">
        <v>396</v>
      </c>
      <c r="N33" s="36"/>
      <c r="O33" s="36"/>
      <c r="P33" s="37">
        <v>11</v>
      </c>
      <c r="Q33" s="36">
        <v>93</v>
      </c>
      <c r="R33" s="36">
        <v>100</v>
      </c>
      <c r="S33" s="38" t="s">
        <v>61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52" t="s">
        <v>22</v>
      </c>
      <c r="B100" s="52"/>
      <c r="C100" s="52"/>
      <c r="D100" s="16">
        <f>AVERAGE(B3:B33,C3:C33)</f>
        <v>17.274193548387096</v>
      </c>
      <c r="E100" s="52" t="s">
        <v>31</v>
      </c>
      <c r="F100" s="52"/>
      <c r="G100" s="52"/>
      <c r="H100" s="52"/>
      <c r="I100" s="17">
        <f>SUM(E3:E33)</f>
        <v>56.300000000000004</v>
      </c>
      <c r="J100" s="52" t="s">
        <v>38</v>
      </c>
      <c r="K100" s="52"/>
      <c r="L100" s="18">
        <f>SUM(O3:O33)</f>
        <v>226</v>
      </c>
    </row>
    <row r="101" spans="1:12" ht="30" customHeight="1">
      <c r="A101" s="52" t="s">
        <v>27</v>
      </c>
      <c r="B101" s="52"/>
      <c r="C101" s="52"/>
      <c r="D101" s="16">
        <f>AVERAGE(B3:B33)</f>
        <v>11.774193548387096</v>
      </c>
      <c r="E101" s="52" t="s">
        <v>32</v>
      </c>
      <c r="F101" s="52"/>
      <c r="G101" s="52"/>
      <c r="H101" s="52"/>
      <c r="I101" s="17">
        <f>AVERAGE(E3:E33)</f>
        <v>1.8161290322580645</v>
      </c>
      <c r="J101" s="52" t="s">
        <v>39</v>
      </c>
      <c r="K101" s="52"/>
      <c r="L101" s="18">
        <f>COUNTIF(R3:R33,"&lt;31")</f>
        <v>11</v>
      </c>
    </row>
    <row r="102" spans="1:12" ht="30" customHeight="1">
      <c r="A102" s="52" t="s">
        <v>28</v>
      </c>
      <c r="B102" s="52"/>
      <c r="C102" s="52"/>
      <c r="D102" s="16">
        <f>AVERAGE(C3:C33)</f>
        <v>22.774193548387096</v>
      </c>
      <c r="E102" s="52" t="s">
        <v>33</v>
      </c>
      <c r="F102" s="52"/>
      <c r="G102" s="52"/>
      <c r="H102" s="52"/>
      <c r="I102" s="17">
        <f>MAX(E3:E33)</f>
        <v>16.5</v>
      </c>
      <c r="J102" s="52" t="s">
        <v>41</v>
      </c>
      <c r="K102" s="52"/>
      <c r="L102" s="18">
        <f>COUNTIF(C3:C33,"&gt;19")</f>
        <v>23</v>
      </c>
    </row>
    <row r="103" spans="1:12" ht="30" customHeight="1">
      <c r="A103" s="52" t="s">
        <v>23</v>
      </c>
      <c r="B103" s="52"/>
      <c r="C103" s="52"/>
      <c r="D103" s="18">
        <f>MAX(B3:B33,C3:C33)</f>
        <v>34</v>
      </c>
      <c r="E103" s="52" t="s">
        <v>34</v>
      </c>
      <c r="F103" s="52"/>
      <c r="G103" s="52"/>
      <c r="H103" s="52"/>
      <c r="I103" s="18">
        <f>COUNTA(S3:S33)</f>
        <v>16</v>
      </c>
      <c r="J103" s="52" t="s">
        <v>37</v>
      </c>
      <c r="K103" s="52"/>
      <c r="L103" s="18">
        <f>COUNTA(N3:N33)</f>
        <v>7</v>
      </c>
    </row>
    <row r="104" spans="1:12" ht="30" customHeight="1">
      <c r="A104" s="52" t="s">
        <v>24</v>
      </c>
      <c r="B104" s="52"/>
      <c r="C104" s="52"/>
      <c r="D104" s="18">
        <f>MIN(B3:B33,C3:C33)</f>
        <v>4</v>
      </c>
      <c r="E104" s="52" t="s">
        <v>35</v>
      </c>
      <c r="F104" s="52"/>
      <c r="G104" s="52"/>
      <c r="H104" s="52"/>
      <c r="I104" s="18">
        <f>COUNTIF(S3:S33,"R")</f>
        <v>16</v>
      </c>
      <c r="J104" s="52" t="s">
        <v>47</v>
      </c>
      <c r="K104" s="52"/>
      <c r="L104" s="43">
        <f>AVERAGE(F3:F33)</f>
        <v>2.838709677419355</v>
      </c>
    </row>
    <row r="105" spans="1:12" ht="30" customHeight="1">
      <c r="A105" s="52" t="s">
        <v>26</v>
      </c>
      <c r="B105" s="52"/>
      <c r="C105" s="52"/>
      <c r="D105" s="18">
        <f>MAX(B3:B33)</f>
        <v>20</v>
      </c>
      <c r="E105" s="52" t="s">
        <v>36</v>
      </c>
      <c r="F105" s="52"/>
      <c r="G105" s="52"/>
      <c r="H105" s="52"/>
      <c r="I105" s="18">
        <f>COUNTIF(S3:S33,"S")</f>
        <v>0</v>
      </c>
      <c r="J105" s="52" t="s">
        <v>48</v>
      </c>
      <c r="K105" s="52"/>
      <c r="L105" s="43">
        <f>AVERAGE(H3:H33)</f>
        <v>23.412903225806456</v>
      </c>
    </row>
    <row r="106" spans="1:12" ht="30" customHeight="1">
      <c r="A106" s="52" t="s">
        <v>25</v>
      </c>
      <c r="B106" s="52"/>
      <c r="C106" s="52"/>
      <c r="D106" s="18">
        <f>MIN(C3:C33)</f>
        <v>15</v>
      </c>
      <c r="E106" s="52" t="s">
        <v>52</v>
      </c>
      <c r="F106" s="52"/>
      <c r="G106" s="52"/>
      <c r="H106" s="52"/>
      <c r="I106" s="18">
        <f>COUNTIF(F3:F33,"&gt;5")</f>
        <v>0</v>
      </c>
      <c r="J106" s="52" t="s">
        <v>49</v>
      </c>
      <c r="K106" s="52"/>
      <c r="L106" s="19">
        <v>0</v>
      </c>
    </row>
    <row r="107" spans="1:12" ht="30" customHeight="1">
      <c r="A107" s="52" t="s">
        <v>29</v>
      </c>
      <c r="B107" s="52"/>
      <c r="C107" s="52"/>
      <c r="D107" s="18">
        <f>COUNTIF(B3:B33,"&lt;1")</f>
        <v>0</v>
      </c>
      <c r="E107" s="52" t="s">
        <v>43</v>
      </c>
      <c r="F107" s="52"/>
      <c r="G107" s="52"/>
      <c r="H107" s="52"/>
      <c r="I107" s="17">
        <f>MAX(H3:H33)</f>
        <v>43.5</v>
      </c>
      <c r="J107" s="52" t="s">
        <v>50</v>
      </c>
      <c r="K107" s="52"/>
      <c r="L107" s="19"/>
    </row>
    <row r="108" spans="1:12" ht="30" customHeight="1">
      <c r="A108" s="52" t="s">
        <v>30</v>
      </c>
      <c r="B108" s="52"/>
      <c r="C108" s="52"/>
      <c r="D108" s="18">
        <f>COUNTIF(C3:C33,"&lt;1")</f>
        <v>0</v>
      </c>
      <c r="E108" s="52" t="s">
        <v>44</v>
      </c>
      <c r="F108" s="52"/>
      <c r="G108" s="52"/>
      <c r="H108" s="52"/>
      <c r="I108" s="18">
        <f>MAX(L3:L33)</f>
        <v>1025</v>
      </c>
      <c r="J108" s="52" t="s">
        <v>51</v>
      </c>
      <c r="K108" s="52"/>
      <c r="L108" s="19"/>
    </row>
    <row r="109" spans="1:12" ht="30" customHeight="1">
      <c r="A109" s="52" t="s">
        <v>40</v>
      </c>
      <c r="B109" s="52"/>
      <c r="C109" s="52"/>
      <c r="D109" s="18">
        <f>MIN(P3:P33)</f>
        <v>3</v>
      </c>
      <c r="E109" s="52" t="s">
        <v>45</v>
      </c>
      <c r="F109" s="52"/>
      <c r="G109" s="52"/>
      <c r="H109" s="52"/>
      <c r="I109" s="18">
        <f>MIN(L3:L33)</f>
        <v>1008</v>
      </c>
      <c r="J109" s="52"/>
      <c r="K109" s="52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5" t="s">
        <v>16</v>
      </c>
      <c r="C1" s="56"/>
      <c r="D1" s="55" t="s">
        <v>17</v>
      </c>
      <c r="E1" s="56"/>
      <c r="F1" s="55" t="s">
        <v>15</v>
      </c>
      <c r="G1" s="69"/>
      <c r="H1" s="70"/>
      <c r="I1" s="55" t="s">
        <v>1</v>
      </c>
      <c r="J1" s="56"/>
      <c r="K1" s="65" t="s">
        <v>8</v>
      </c>
      <c r="L1" s="63" t="s">
        <v>10</v>
      </c>
      <c r="M1" s="67" t="s">
        <v>2</v>
      </c>
      <c r="N1" s="53" t="s">
        <v>19</v>
      </c>
      <c r="O1" s="53" t="s">
        <v>20</v>
      </c>
      <c r="P1" s="61" t="s">
        <v>21</v>
      </c>
      <c r="Q1" s="53" t="s">
        <v>14</v>
      </c>
      <c r="R1" s="53" t="s">
        <v>42</v>
      </c>
      <c r="S1" s="58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6"/>
      <c r="L2" s="64"/>
      <c r="M2" s="68"/>
      <c r="N2" s="54"/>
      <c r="O2" s="54"/>
      <c r="P2" s="62"/>
      <c r="Q2" s="60"/>
      <c r="R2" s="57"/>
      <c r="S2" s="59"/>
    </row>
    <row r="3" spans="1:19" ht="42" customHeight="1">
      <c r="A3" s="23">
        <v>37500</v>
      </c>
      <c r="B3" s="13">
        <v>10</v>
      </c>
      <c r="C3" s="12">
        <v>15</v>
      </c>
      <c r="D3" s="4" t="s">
        <v>397</v>
      </c>
      <c r="E3" s="10">
        <v>1.5</v>
      </c>
      <c r="F3" s="39">
        <v>2</v>
      </c>
      <c r="G3" s="41" t="s">
        <v>111</v>
      </c>
      <c r="H3" s="15">
        <v>17.7</v>
      </c>
      <c r="I3" s="4" t="s">
        <v>59</v>
      </c>
      <c r="J3" s="5" t="s">
        <v>66</v>
      </c>
      <c r="K3" s="6"/>
      <c r="L3" s="1">
        <v>1025</v>
      </c>
      <c r="M3" s="7" t="s">
        <v>398</v>
      </c>
      <c r="N3" s="8"/>
      <c r="O3" s="8">
        <v>1</v>
      </c>
      <c r="P3" s="9">
        <v>8</v>
      </c>
      <c r="Q3" s="8">
        <v>83</v>
      </c>
      <c r="R3" s="20">
        <v>93</v>
      </c>
      <c r="S3" s="24" t="s">
        <v>61</v>
      </c>
    </row>
    <row r="4" spans="1:19" ht="42" customHeight="1">
      <c r="A4" s="23">
        <v>37501</v>
      </c>
      <c r="B4" s="13">
        <v>7</v>
      </c>
      <c r="C4" s="12">
        <v>16</v>
      </c>
      <c r="D4" s="4"/>
      <c r="E4" s="10">
        <v>0</v>
      </c>
      <c r="F4" s="39">
        <v>3</v>
      </c>
      <c r="G4" s="41" t="s">
        <v>111</v>
      </c>
      <c r="H4" s="15">
        <v>20.9</v>
      </c>
      <c r="I4" s="4" t="s">
        <v>64</v>
      </c>
      <c r="J4" s="5" t="s">
        <v>66</v>
      </c>
      <c r="K4" s="6"/>
      <c r="L4" s="1">
        <v>1027</v>
      </c>
      <c r="M4" s="7" t="s">
        <v>399</v>
      </c>
      <c r="N4" s="8"/>
      <c r="O4" s="8">
        <v>2.5</v>
      </c>
      <c r="P4" s="9">
        <v>6</v>
      </c>
      <c r="Q4" s="8">
        <v>80</v>
      </c>
      <c r="R4" s="8">
        <v>85</v>
      </c>
      <c r="S4" s="25"/>
    </row>
    <row r="5" spans="1:19" ht="42" customHeight="1">
      <c r="A5" s="23">
        <v>37502</v>
      </c>
      <c r="B5" s="13">
        <v>8</v>
      </c>
      <c r="C5" s="12">
        <v>20</v>
      </c>
      <c r="D5" s="4"/>
      <c r="E5" s="10">
        <v>0</v>
      </c>
      <c r="F5" s="39">
        <v>2</v>
      </c>
      <c r="G5" s="41" t="s">
        <v>119</v>
      </c>
      <c r="H5" s="15"/>
      <c r="I5" s="4"/>
      <c r="J5" s="5" t="s">
        <v>118</v>
      </c>
      <c r="K5" s="6"/>
      <c r="L5" s="1">
        <v>1026</v>
      </c>
      <c r="M5" s="48" t="s">
        <v>400</v>
      </c>
      <c r="N5" s="8"/>
      <c r="O5" s="8">
        <v>9</v>
      </c>
      <c r="P5" s="9"/>
      <c r="Q5" s="8"/>
      <c r="R5" s="8">
        <v>25</v>
      </c>
      <c r="S5" s="25"/>
    </row>
    <row r="6" spans="1:19" ht="42" customHeight="1">
      <c r="A6" s="23">
        <v>37503</v>
      </c>
      <c r="B6" s="13">
        <v>7</v>
      </c>
      <c r="C6" s="12">
        <v>20</v>
      </c>
      <c r="D6" s="4"/>
      <c r="E6" s="10">
        <v>0</v>
      </c>
      <c r="F6" s="39">
        <v>2</v>
      </c>
      <c r="G6" s="41" t="s">
        <v>119</v>
      </c>
      <c r="H6" s="15"/>
      <c r="I6" s="4"/>
      <c r="J6" s="5" t="s">
        <v>118</v>
      </c>
      <c r="K6" s="6"/>
      <c r="L6" s="1">
        <v>1023</v>
      </c>
      <c r="M6" s="7"/>
      <c r="N6" s="8"/>
      <c r="O6" s="8">
        <v>8</v>
      </c>
      <c r="P6" s="9"/>
      <c r="Q6" s="8"/>
      <c r="R6" s="8">
        <v>29</v>
      </c>
      <c r="S6" s="25"/>
    </row>
    <row r="7" spans="1:19" ht="42" customHeight="1">
      <c r="A7" s="23">
        <v>37504</v>
      </c>
      <c r="B7" s="13">
        <v>9</v>
      </c>
      <c r="C7" s="12">
        <v>19</v>
      </c>
      <c r="D7" s="4" t="s">
        <v>401</v>
      </c>
      <c r="E7" s="10">
        <v>0.8</v>
      </c>
      <c r="F7" s="39">
        <v>2</v>
      </c>
      <c r="G7" s="41" t="s">
        <v>111</v>
      </c>
      <c r="H7" s="15"/>
      <c r="I7" s="4"/>
      <c r="J7" s="5" t="s">
        <v>66</v>
      </c>
      <c r="K7" s="6"/>
      <c r="L7" s="1">
        <v>1020</v>
      </c>
      <c r="M7" s="7"/>
      <c r="N7" s="8"/>
      <c r="O7" s="8">
        <v>4</v>
      </c>
      <c r="P7" s="9"/>
      <c r="Q7" s="8"/>
      <c r="R7" s="8">
        <v>80</v>
      </c>
      <c r="S7" s="25" t="s">
        <v>61</v>
      </c>
    </row>
    <row r="8" spans="1:19" ht="42" customHeight="1">
      <c r="A8" s="23">
        <v>37505</v>
      </c>
      <c r="B8" s="13">
        <v>8</v>
      </c>
      <c r="C8" s="12">
        <v>16</v>
      </c>
      <c r="D8" s="4" t="s">
        <v>217</v>
      </c>
      <c r="E8" s="10">
        <v>0.2</v>
      </c>
      <c r="F8" s="39">
        <v>3</v>
      </c>
      <c r="G8" s="41" t="s">
        <v>111</v>
      </c>
      <c r="H8" s="15"/>
      <c r="I8" s="4"/>
      <c r="J8" s="5" t="s">
        <v>66</v>
      </c>
      <c r="K8" s="6"/>
      <c r="L8" s="1">
        <v>1026</v>
      </c>
      <c r="M8" s="7"/>
      <c r="N8" s="8"/>
      <c r="O8" s="8">
        <v>4</v>
      </c>
      <c r="P8" s="9"/>
      <c r="Q8" s="8"/>
      <c r="R8" s="8">
        <v>75</v>
      </c>
      <c r="S8" s="25"/>
    </row>
    <row r="9" spans="1:19" ht="42" customHeight="1">
      <c r="A9" s="23">
        <v>37506</v>
      </c>
      <c r="B9" s="13">
        <v>6</v>
      </c>
      <c r="C9" s="12">
        <v>20</v>
      </c>
      <c r="D9" s="4"/>
      <c r="E9" s="10">
        <v>0</v>
      </c>
      <c r="F9" s="39">
        <v>3</v>
      </c>
      <c r="G9" s="41" t="s">
        <v>58</v>
      </c>
      <c r="H9" s="15"/>
      <c r="I9" s="4"/>
      <c r="J9" s="5" t="s">
        <v>64</v>
      </c>
      <c r="K9" s="6"/>
      <c r="L9" s="1">
        <v>1027</v>
      </c>
      <c r="M9" s="7"/>
      <c r="N9" s="8"/>
      <c r="O9" s="8">
        <v>4</v>
      </c>
      <c r="P9" s="9"/>
      <c r="Q9" s="8"/>
      <c r="R9" s="8">
        <v>58</v>
      </c>
      <c r="S9" s="25"/>
    </row>
    <row r="10" spans="1:19" ht="42" customHeight="1">
      <c r="A10" s="23">
        <v>37507</v>
      </c>
      <c r="B10" s="13">
        <v>12</v>
      </c>
      <c r="C10" s="12">
        <v>22</v>
      </c>
      <c r="D10" s="4"/>
      <c r="E10" s="10">
        <v>0</v>
      </c>
      <c r="F10" s="39">
        <v>3</v>
      </c>
      <c r="G10" s="41" t="s">
        <v>79</v>
      </c>
      <c r="H10" s="15"/>
      <c r="I10" s="4"/>
      <c r="J10" s="5" t="s">
        <v>64</v>
      </c>
      <c r="K10" s="6"/>
      <c r="L10" s="1">
        <v>1023</v>
      </c>
      <c r="M10" s="7"/>
      <c r="N10" s="8"/>
      <c r="O10" s="8">
        <v>6</v>
      </c>
      <c r="P10" s="9"/>
      <c r="Q10" s="8"/>
      <c r="R10" s="8">
        <v>54</v>
      </c>
      <c r="S10" s="25"/>
    </row>
    <row r="11" spans="1:19" ht="42" customHeight="1">
      <c r="A11" s="23">
        <v>37508</v>
      </c>
      <c r="B11" s="13">
        <v>9</v>
      </c>
      <c r="C11" s="12">
        <v>24</v>
      </c>
      <c r="D11" s="4"/>
      <c r="E11" s="10">
        <v>0</v>
      </c>
      <c r="F11" s="39">
        <v>3</v>
      </c>
      <c r="G11" s="41" t="s">
        <v>218</v>
      </c>
      <c r="H11" s="15"/>
      <c r="I11" s="4"/>
      <c r="J11" s="5" t="s">
        <v>97</v>
      </c>
      <c r="K11" s="6"/>
      <c r="L11" s="1">
        <v>1017</v>
      </c>
      <c r="M11" s="7"/>
      <c r="N11" s="8"/>
      <c r="O11" s="8">
        <v>11</v>
      </c>
      <c r="P11" s="9"/>
      <c r="Q11" s="8"/>
      <c r="R11" s="8">
        <v>9</v>
      </c>
      <c r="S11" s="25"/>
    </row>
    <row r="12" spans="1:19" ht="42" customHeight="1">
      <c r="A12" s="23">
        <v>37509</v>
      </c>
      <c r="B12" s="13">
        <v>13</v>
      </c>
      <c r="C12" s="12">
        <v>27</v>
      </c>
      <c r="D12" s="4"/>
      <c r="E12" s="10">
        <v>0</v>
      </c>
      <c r="F12" s="39">
        <v>3</v>
      </c>
      <c r="G12" s="41" t="s">
        <v>58</v>
      </c>
      <c r="H12" s="15">
        <v>20.9</v>
      </c>
      <c r="I12" s="4" t="s">
        <v>96</v>
      </c>
      <c r="J12" s="5" t="s">
        <v>118</v>
      </c>
      <c r="K12" s="6"/>
      <c r="L12" s="1">
        <v>1016</v>
      </c>
      <c r="M12" s="7" t="s">
        <v>402</v>
      </c>
      <c r="N12" s="8" t="s">
        <v>71</v>
      </c>
      <c r="O12" s="8">
        <v>9</v>
      </c>
      <c r="P12" s="9">
        <v>12</v>
      </c>
      <c r="Q12" s="8">
        <v>42</v>
      </c>
      <c r="R12" s="8">
        <v>26</v>
      </c>
      <c r="S12" s="25"/>
    </row>
    <row r="13" spans="1:19" ht="42" customHeight="1">
      <c r="A13" s="23">
        <v>37510</v>
      </c>
      <c r="B13" s="13">
        <v>15</v>
      </c>
      <c r="C13" s="12">
        <v>26</v>
      </c>
      <c r="D13" s="4" t="s">
        <v>250</v>
      </c>
      <c r="E13" s="10">
        <v>9.2</v>
      </c>
      <c r="F13" s="39">
        <v>4</v>
      </c>
      <c r="G13" s="41" t="s">
        <v>58</v>
      </c>
      <c r="H13" s="15">
        <v>35.4</v>
      </c>
      <c r="I13" s="4" t="s">
        <v>96</v>
      </c>
      <c r="J13" s="5" t="s">
        <v>64</v>
      </c>
      <c r="K13" s="6"/>
      <c r="L13" s="1">
        <v>1010</v>
      </c>
      <c r="M13" s="7" t="s">
        <v>403</v>
      </c>
      <c r="N13" s="8" t="s">
        <v>71</v>
      </c>
      <c r="O13" s="8">
        <v>6.5</v>
      </c>
      <c r="P13" s="9">
        <v>13</v>
      </c>
      <c r="Q13" s="8">
        <v>47</v>
      </c>
      <c r="R13" s="8">
        <v>50</v>
      </c>
      <c r="S13" s="25" t="s">
        <v>61</v>
      </c>
    </row>
    <row r="14" spans="1:19" ht="42" customHeight="1">
      <c r="A14" s="23">
        <v>37511</v>
      </c>
      <c r="B14" s="13">
        <v>10</v>
      </c>
      <c r="C14" s="12">
        <v>14</v>
      </c>
      <c r="D14" s="4" t="s">
        <v>404</v>
      </c>
      <c r="E14" s="10">
        <v>7.2</v>
      </c>
      <c r="F14" s="39">
        <v>2</v>
      </c>
      <c r="G14" s="41" t="s">
        <v>111</v>
      </c>
      <c r="H14" s="15">
        <v>17.7</v>
      </c>
      <c r="I14" s="4" t="s">
        <v>59</v>
      </c>
      <c r="J14" s="5" t="s">
        <v>59</v>
      </c>
      <c r="K14" s="6"/>
      <c r="L14" s="1">
        <v>1010</v>
      </c>
      <c r="M14" s="7" t="s">
        <v>405</v>
      </c>
      <c r="N14" s="8"/>
      <c r="O14" s="8"/>
      <c r="P14" s="9">
        <v>8</v>
      </c>
      <c r="Q14" s="8">
        <v>92</v>
      </c>
      <c r="R14" s="8">
        <v>100</v>
      </c>
      <c r="S14" s="25" t="s">
        <v>61</v>
      </c>
    </row>
    <row r="15" spans="1:19" ht="42" customHeight="1">
      <c r="A15" s="23">
        <v>37512</v>
      </c>
      <c r="B15" s="13">
        <v>7</v>
      </c>
      <c r="C15" s="12">
        <v>13</v>
      </c>
      <c r="D15" s="4" t="s">
        <v>406</v>
      </c>
      <c r="E15" s="10">
        <v>2.2</v>
      </c>
      <c r="F15" s="39">
        <v>2</v>
      </c>
      <c r="G15" s="41" t="s">
        <v>111</v>
      </c>
      <c r="H15" s="15">
        <v>17.8</v>
      </c>
      <c r="I15" s="4" t="s">
        <v>59</v>
      </c>
      <c r="J15" s="5" t="s">
        <v>66</v>
      </c>
      <c r="K15" s="6"/>
      <c r="L15" s="1">
        <v>1013</v>
      </c>
      <c r="M15" s="7" t="s">
        <v>407</v>
      </c>
      <c r="N15" s="8"/>
      <c r="O15" s="8">
        <v>2</v>
      </c>
      <c r="P15" s="9">
        <v>6</v>
      </c>
      <c r="Q15" s="8">
        <v>78</v>
      </c>
      <c r="R15" s="8">
        <v>85</v>
      </c>
      <c r="S15" s="25" t="s">
        <v>61</v>
      </c>
    </row>
    <row r="16" spans="1:19" ht="42" customHeight="1">
      <c r="A16" s="23">
        <v>37513</v>
      </c>
      <c r="B16" s="13">
        <v>4</v>
      </c>
      <c r="C16" s="12">
        <v>17</v>
      </c>
      <c r="D16" s="4"/>
      <c r="E16" s="10">
        <v>0</v>
      </c>
      <c r="F16" s="39">
        <v>4</v>
      </c>
      <c r="G16" s="41" t="s">
        <v>58</v>
      </c>
      <c r="H16" s="15">
        <v>37</v>
      </c>
      <c r="I16" s="4" t="s">
        <v>96</v>
      </c>
      <c r="J16" s="5" t="s">
        <v>118</v>
      </c>
      <c r="K16" s="6"/>
      <c r="L16" s="1">
        <v>1011</v>
      </c>
      <c r="M16" s="7" t="s">
        <v>408</v>
      </c>
      <c r="N16" s="8"/>
      <c r="O16" s="8">
        <v>8</v>
      </c>
      <c r="P16" s="9">
        <v>3</v>
      </c>
      <c r="Q16" s="8">
        <v>60</v>
      </c>
      <c r="R16" s="8">
        <v>27</v>
      </c>
      <c r="S16" s="25"/>
    </row>
    <row r="17" spans="1:19" ht="42" customHeight="1">
      <c r="A17" s="23">
        <v>37514</v>
      </c>
      <c r="B17" s="13">
        <v>10</v>
      </c>
      <c r="C17" s="12">
        <v>14</v>
      </c>
      <c r="D17" s="4" t="s">
        <v>217</v>
      </c>
      <c r="E17" s="10">
        <v>0.3</v>
      </c>
      <c r="F17" s="39">
        <v>2</v>
      </c>
      <c r="G17" s="41" t="s">
        <v>79</v>
      </c>
      <c r="H17" s="15">
        <v>18</v>
      </c>
      <c r="I17" s="4" t="s">
        <v>59</v>
      </c>
      <c r="J17" s="5" t="s">
        <v>59</v>
      </c>
      <c r="K17" s="6"/>
      <c r="L17" s="1">
        <v>1020</v>
      </c>
      <c r="M17" s="7" t="s">
        <v>409</v>
      </c>
      <c r="N17" s="8"/>
      <c r="O17" s="8">
        <v>0.5</v>
      </c>
      <c r="P17" s="9">
        <v>8</v>
      </c>
      <c r="Q17" s="8">
        <v>74</v>
      </c>
      <c r="R17" s="8">
        <v>96</v>
      </c>
      <c r="S17" s="25" t="s">
        <v>61</v>
      </c>
    </row>
    <row r="18" spans="1:19" ht="42" customHeight="1">
      <c r="A18" s="23">
        <v>37515</v>
      </c>
      <c r="B18" s="13">
        <v>5</v>
      </c>
      <c r="C18" s="12">
        <v>18</v>
      </c>
      <c r="D18" s="4"/>
      <c r="E18" s="46">
        <v>0</v>
      </c>
      <c r="F18" s="39">
        <v>3</v>
      </c>
      <c r="G18" s="41" t="s">
        <v>72</v>
      </c>
      <c r="H18" s="15">
        <v>25.7</v>
      </c>
      <c r="I18" s="4" t="s">
        <v>96</v>
      </c>
      <c r="J18" s="5" t="s">
        <v>118</v>
      </c>
      <c r="K18" s="6"/>
      <c r="L18" s="1">
        <v>1015</v>
      </c>
      <c r="M18" s="7" t="s">
        <v>411</v>
      </c>
      <c r="N18" s="8"/>
      <c r="O18" s="8">
        <v>10.5</v>
      </c>
      <c r="P18" s="9">
        <v>3</v>
      </c>
      <c r="Q18" s="8">
        <v>56</v>
      </c>
      <c r="R18" s="8">
        <v>16</v>
      </c>
      <c r="S18" s="25"/>
    </row>
    <row r="19" spans="1:19" ht="42" customHeight="1">
      <c r="A19" s="23">
        <v>37516</v>
      </c>
      <c r="B19" s="13">
        <v>8</v>
      </c>
      <c r="C19" s="12">
        <v>20</v>
      </c>
      <c r="D19" s="4"/>
      <c r="E19" s="10">
        <v>0</v>
      </c>
      <c r="F19" s="39">
        <v>2</v>
      </c>
      <c r="G19" s="41" t="s">
        <v>79</v>
      </c>
      <c r="H19" s="15">
        <v>20</v>
      </c>
      <c r="I19" s="4" t="s">
        <v>96</v>
      </c>
      <c r="J19" s="5" t="s">
        <v>64</v>
      </c>
      <c r="K19" s="6"/>
      <c r="L19" s="1">
        <v>1015</v>
      </c>
      <c r="M19" s="7" t="s">
        <v>410</v>
      </c>
      <c r="N19" s="8"/>
      <c r="O19" s="8">
        <v>7</v>
      </c>
      <c r="P19" s="9">
        <v>7</v>
      </c>
      <c r="Q19" s="8">
        <v>63</v>
      </c>
      <c r="R19" s="8">
        <v>40</v>
      </c>
      <c r="S19" s="25"/>
    </row>
    <row r="20" spans="1:19" ht="42" customHeight="1">
      <c r="A20" s="23">
        <v>37517</v>
      </c>
      <c r="B20" s="13">
        <v>9</v>
      </c>
      <c r="C20" s="12">
        <v>22</v>
      </c>
      <c r="D20" s="4"/>
      <c r="E20" s="10">
        <v>0</v>
      </c>
      <c r="F20" s="39">
        <v>3</v>
      </c>
      <c r="G20" s="41" t="s">
        <v>58</v>
      </c>
      <c r="H20" s="15">
        <v>30.6</v>
      </c>
      <c r="I20" s="4" t="s">
        <v>96</v>
      </c>
      <c r="J20" s="5" t="s">
        <v>118</v>
      </c>
      <c r="K20" s="6"/>
      <c r="L20" s="1">
        <v>1010</v>
      </c>
      <c r="M20" s="7" t="s">
        <v>412</v>
      </c>
      <c r="N20" s="8"/>
      <c r="O20" s="8">
        <v>8</v>
      </c>
      <c r="P20" s="9">
        <v>8</v>
      </c>
      <c r="Q20" s="8">
        <v>58</v>
      </c>
      <c r="R20" s="8">
        <v>29</v>
      </c>
      <c r="S20" s="25"/>
    </row>
    <row r="21" spans="1:19" ht="42" customHeight="1">
      <c r="A21" s="23">
        <v>37518</v>
      </c>
      <c r="B21" s="13">
        <v>8</v>
      </c>
      <c r="C21" s="12">
        <v>13</v>
      </c>
      <c r="D21" s="4" t="s">
        <v>413</v>
      </c>
      <c r="E21" s="10">
        <v>8.1</v>
      </c>
      <c r="F21" s="39">
        <v>4</v>
      </c>
      <c r="G21" s="41" t="s">
        <v>74</v>
      </c>
      <c r="H21" s="15">
        <v>32</v>
      </c>
      <c r="I21" s="4" t="s">
        <v>59</v>
      </c>
      <c r="J21" s="5" t="s">
        <v>66</v>
      </c>
      <c r="K21" s="6"/>
      <c r="L21" s="1">
        <v>1019</v>
      </c>
      <c r="M21" s="7" t="s">
        <v>414</v>
      </c>
      <c r="N21" s="8"/>
      <c r="O21" s="8">
        <v>3</v>
      </c>
      <c r="P21" s="9">
        <v>6</v>
      </c>
      <c r="Q21" s="8">
        <v>65</v>
      </c>
      <c r="R21" s="8">
        <v>75</v>
      </c>
      <c r="S21" s="25" t="s">
        <v>61</v>
      </c>
    </row>
    <row r="22" spans="1:19" ht="42" customHeight="1">
      <c r="A22" s="23">
        <v>37519</v>
      </c>
      <c r="B22" s="13">
        <v>3</v>
      </c>
      <c r="C22" s="12">
        <v>13</v>
      </c>
      <c r="D22" s="4"/>
      <c r="E22" s="10">
        <v>0</v>
      </c>
      <c r="F22" s="39">
        <v>3</v>
      </c>
      <c r="G22" s="41" t="s">
        <v>79</v>
      </c>
      <c r="H22" s="15">
        <v>24.1</v>
      </c>
      <c r="I22" s="4" t="s">
        <v>96</v>
      </c>
      <c r="J22" s="5" t="s">
        <v>64</v>
      </c>
      <c r="K22" s="6"/>
      <c r="L22" s="1">
        <v>1025</v>
      </c>
      <c r="M22" s="7" t="s">
        <v>415</v>
      </c>
      <c r="N22" s="8"/>
      <c r="O22" s="8">
        <v>6</v>
      </c>
      <c r="P22" s="9">
        <v>1</v>
      </c>
      <c r="Q22" s="8">
        <v>62</v>
      </c>
      <c r="R22" s="8">
        <v>55</v>
      </c>
      <c r="S22" s="25"/>
    </row>
    <row r="23" spans="1:19" ht="42" customHeight="1">
      <c r="A23" s="23">
        <v>37520</v>
      </c>
      <c r="B23" s="13">
        <v>1</v>
      </c>
      <c r="C23" s="12">
        <v>13</v>
      </c>
      <c r="D23" s="4"/>
      <c r="E23" s="10">
        <v>0</v>
      </c>
      <c r="F23" s="39">
        <v>3</v>
      </c>
      <c r="G23" s="41" t="s">
        <v>218</v>
      </c>
      <c r="H23" s="15">
        <v>29</v>
      </c>
      <c r="I23" s="4" t="s">
        <v>96</v>
      </c>
      <c r="J23" s="5" t="s">
        <v>64</v>
      </c>
      <c r="K23" s="6"/>
      <c r="L23" s="1">
        <v>1014</v>
      </c>
      <c r="M23" s="7" t="s">
        <v>416</v>
      </c>
      <c r="N23" s="8"/>
      <c r="O23" s="8">
        <v>5</v>
      </c>
      <c r="P23" s="9">
        <v>0</v>
      </c>
      <c r="Q23" s="8">
        <v>61</v>
      </c>
      <c r="R23" s="8">
        <v>63</v>
      </c>
      <c r="S23" s="25"/>
    </row>
    <row r="24" spans="1:19" ht="42" customHeight="1">
      <c r="A24" s="23">
        <v>37521</v>
      </c>
      <c r="B24" s="13">
        <v>5</v>
      </c>
      <c r="C24" s="12">
        <v>14</v>
      </c>
      <c r="D24" s="4" t="s">
        <v>417</v>
      </c>
      <c r="E24" s="10">
        <v>4.5</v>
      </c>
      <c r="F24" s="39">
        <v>4</v>
      </c>
      <c r="G24" s="41" t="s">
        <v>79</v>
      </c>
      <c r="H24" s="15">
        <v>30.6</v>
      </c>
      <c r="I24" s="4" t="s">
        <v>59</v>
      </c>
      <c r="J24" s="5" t="s">
        <v>66</v>
      </c>
      <c r="K24" s="6"/>
      <c r="L24" s="1">
        <v>1010</v>
      </c>
      <c r="M24" s="7" t="s">
        <v>418</v>
      </c>
      <c r="N24" s="8"/>
      <c r="O24" s="8">
        <v>2.5</v>
      </c>
      <c r="P24" s="9">
        <v>4</v>
      </c>
      <c r="Q24" s="8">
        <v>75</v>
      </c>
      <c r="R24" s="8">
        <v>83</v>
      </c>
      <c r="S24" s="25" t="s">
        <v>61</v>
      </c>
    </row>
    <row r="25" spans="1:19" ht="42" customHeight="1">
      <c r="A25" s="23">
        <v>37522</v>
      </c>
      <c r="B25" s="13">
        <v>3</v>
      </c>
      <c r="C25" s="12">
        <v>13</v>
      </c>
      <c r="D25" s="4"/>
      <c r="E25" s="10">
        <v>0</v>
      </c>
      <c r="F25" s="39">
        <v>2</v>
      </c>
      <c r="G25" s="41" t="s">
        <v>114</v>
      </c>
      <c r="H25" s="15">
        <v>16.1</v>
      </c>
      <c r="I25" s="4" t="s">
        <v>96</v>
      </c>
      <c r="J25" s="5" t="s">
        <v>64</v>
      </c>
      <c r="K25" s="6"/>
      <c r="L25" s="1">
        <v>1021</v>
      </c>
      <c r="M25" s="7" t="s">
        <v>419</v>
      </c>
      <c r="N25" s="8"/>
      <c r="O25" s="8">
        <v>6</v>
      </c>
      <c r="P25" s="9">
        <v>1</v>
      </c>
      <c r="Q25" s="8">
        <v>60</v>
      </c>
      <c r="R25" s="8">
        <v>47</v>
      </c>
      <c r="S25" s="25"/>
    </row>
    <row r="26" spans="1:19" ht="42" customHeight="1">
      <c r="A26" s="23">
        <v>37523</v>
      </c>
      <c r="B26" s="13">
        <v>8</v>
      </c>
      <c r="C26" s="12">
        <v>17</v>
      </c>
      <c r="D26" s="4"/>
      <c r="E26" s="10">
        <v>0</v>
      </c>
      <c r="F26" s="39">
        <v>4</v>
      </c>
      <c r="G26" s="41" t="s">
        <v>72</v>
      </c>
      <c r="H26" s="15">
        <v>32.2</v>
      </c>
      <c r="I26" s="4" t="s">
        <v>64</v>
      </c>
      <c r="J26" s="5" t="s">
        <v>64</v>
      </c>
      <c r="K26" s="6"/>
      <c r="L26" s="1">
        <v>1001</v>
      </c>
      <c r="M26" s="7" t="s">
        <v>420</v>
      </c>
      <c r="N26" s="8"/>
      <c r="O26" s="8">
        <v>5</v>
      </c>
      <c r="P26" s="9">
        <v>5</v>
      </c>
      <c r="Q26" s="8">
        <v>70</v>
      </c>
      <c r="R26" s="8">
        <v>58</v>
      </c>
      <c r="S26" s="25"/>
    </row>
    <row r="27" spans="1:19" ht="42" customHeight="1">
      <c r="A27" s="23">
        <v>37524</v>
      </c>
      <c r="B27" s="13">
        <v>7</v>
      </c>
      <c r="C27" s="12">
        <v>19</v>
      </c>
      <c r="D27" s="4"/>
      <c r="E27" s="10">
        <v>0</v>
      </c>
      <c r="F27" s="39">
        <v>4</v>
      </c>
      <c r="G27" s="41" t="s">
        <v>72</v>
      </c>
      <c r="H27" s="15">
        <v>33.8</v>
      </c>
      <c r="I27" s="4" t="s">
        <v>64</v>
      </c>
      <c r="J27" s="5" t="s">
        <v>64</v>
      </c>
      <c r="K27" s="6"/>
      <c r="L27" s="1">
        <v>1005</v>
      </c>
      <c r="M27" s="7" t="s">
        <v>421</v>
      </c>
      <c r="N27" s="8"/>
      <c r="O27" s="8">
        <v>6</v>
      </c>
      <c r="P27" s="9">
        <v>6</v>
      </c>
      <c r="Q27" s="8">
        <v>59</v>
      </c>
      <c r="R27" s="8">
        <v>50</v>
      </c>
      <c r="S27" s="25"/>
    </row>
    <row r="28" spans="1:19" ht="42" customHeight="1">
      <c r="A28" s="23">
        <v>37525</v>
      </c>
      <c r="B28" s="13">
        <v>8</v>
      </c>
      <c r="C28" s="12">
        <v>20</v>
      </c>
      <c r="D28" s="4"/>
      <c r="E28" s="10">
        <v>0</v>
      </c>
      <c r="F28" s="39">
        <v>3</v>
      </c>
      <c r="G28" s="41" t="s">
        <v>72</v>
      </c>
      <c r="H28" s="15">
        <v>27.4</v>
      </c>
      <c r="I28" s="4" t="s">
        <v>64</v>
      </c>
      <c r="J28" s="5" t="s">
        <v>64</v>
      </c>
      <c r="K28" s="6"/>
      <c r="L28" s="1">
        <v>1003</v>
      </c>
      <c r="M28" s="7" t="s">
        <v>422</v>
      </c>
      <c r="N28" s="8"/>
      <c r="O28" s="8">
        <v>4</v>
      </c>
      <c r="P28" s="9">
        <v>7</v>
      </c>
      <c r="Q28" s="8">
        <v>61</v>
      </c>
      <c r="R28" s="8">
        <v>74</v>
      </c>
      <c r="S28" s="25"/>
    </row>
    <row r="29" spans="1:19" ht="42" customHeight="1">
      <c r="A29" s="23">
        <v>37526</v>
      </c>
      <c r="B29" s="13">
        <v>9</v>
      </c>
      <c r="C29" s="12">
        <v>15</v>
      </c>
      <c r="D29" s="4" t="s">
        <v>423</v>
      </c>
      <c r="E29" s="10">
        <v>13</v>
      </c>
      <c r="F29" s="39">
        <v>5</v>
      </c>
      <c r="G29" s="41" t="s">
        <v>79</v>
      </c>
      <c r="H29" s="15">
        <v>43.5</v>
      </c>
      <c r="I29" s="4" t="s">
        <v>64</v>
      </c>
      <c r="J29" s="5" t="s">
        <v>64</v>
      </c>
      <c r="K29" s="6"/>
      <c r="L29" s="1">
        <v>1003</v>
      </c>
      <c r="M29" s="7" t="s">
        <v>424</v>
      </c>
      <c r="N29" s="8"/>
      <c r="O29" s="8">
        <v>6</v>
      </c>
      <c r="P29" s="9">
        <v>8</v>
      </c>
      <c r="Q29" s="8">
        <v>72</v>
      </c>
      <c r="R29" s="8">
        <v>54</v>
      </c>
      <c r="S29" s="25" t="s">
        <v>61</v>
      </c>
    </row>
    <row r="30" spans="1:19" ht="42" customHeight="1">
      <c r="A30" s="23">
        <v>37527</v>
      </c>
      <c r="B30" s="13">
        <v>7</v>
      </c>
      <c r="C30" s="12">
        <v>15</v>
      </c>
      <c r="D30" s="4"/>
      <c r="E30" s="10">
        <v>0</v>
      </c>
      <c r="F30" s="39">
        <v>3</v>
      </c>
      <c r="G30" s="41" t="s">
        <v>58</v>
      </c>
      <c r="H30" s="15">
        <v>28</v>
      </c>
      <c r="I30" s="4" t="s">
        <v>64</v>
      </c>
      <c r="J30" s="5" t="s">
        <v>66</v>
      </c>
      <c r="K30" s="6"/>
      <c r="L30" s="1">
        <v>1020</v>
      </c>
      <c r="M30" s="7" t="s">
        <v>425</v>
      </c>
      <c r="N30" s="8"/>
      <c r="O30" s="8">
        <v>3.5</v>
      </c>
      <c r="P30" s="9">
        <v>5</v>
      </c>
      <c r="Q30" s="8">
        <v>64</v>
      </c>
      <c r="R30" s="8">
        <v>73</v>
      </c>
      <c r="S30" s="25"/>
    </row>
    <row r="31" spans="1:19" ht="42" customHeight="1">
      <c r="A31" s="23">
        <v>37528</v>
      </c>
      <c r="B31" s="13">
        <v>4</v>
      </c>
      <c r="C31" s="12">
        <v>17</v>
      </c>
      <c r="D31" s="4"/>
      <c r="E31" s="10">
        <v>0</v>
      </c>
      <c r="F31" s="39">
        <v>3</v>
      </c>
      <c r="G31" s="41" t="s">
        <v>58</v>
      </c>
      <c r="H31" s="15">
        <v>25.2</v>
      </c>
      <c r="I31" s="4" t="s">
        <v>96</v>
      </c>
      <c r="J31" s="5" t="s">
        <v>64</v>
      </c>
      <c r="K31" s="6"/>
      <c r="L31" s="1">
        <v>1016</v>
      </c>
      <c r="M31" s="7" t="s">
        <v>426</v>
      </c>
      <c r="N31" s="8"/>
      <c r="O31" s="8">
        <v>5.5</v>
      </c>
      <c r="P31" s="9">
        <v>2</v>
      </c>
      <c r="Q31" s="8">
        <v>60</v>
      </c>
      <c r="R31" s="8">
        <v>48</v>
      </c>
      <c r="S31" s="25"/>
    </row>
    <row r="32" spans="1:19" ht="42" customHeight="1">
      <c r="A32" s="23">
        <v>37529</v>
      </c>
      <c r="B32" s="13">
        <v>5</v>
      </c>
      <c r="C32" s="12">
        <v>17</v>
      </c>
      <c r="D32" s="4"/>
      <c r="E32" s="10">
        <v>0</v>
      </c>
      <c r="F32" s="39">
        <v>2</v>
      </c>
      <c r="G32" s="41" t="s">
        <v>79</v>
      </c>
      <c r="H32" s="15">
        <v>17.7</v>
      </c>
      <c r="I32" s="4" t="s">
        <v>64</v>
      </c>
      <c r="J32" s="5" t="s">
        <v>97</v>
      </c>
      <c r="K32" s="6"/>
      <c r="L32" s="1">
        <v>1024</v>
      </c>
      <c r="M32" s="7" t="s">
        <v>427</v>
      </c>
      <c r="N32" s="8"/>
      <c r="O32" s="8">
        <v>10.5</v>
      </c>
      <c r="P32" s="9">
        <v>3</v>
      </c>
      <c r="Q32" s="8">
        <v>55</v>
      </c>
      <c r="R32" s="8">
        <v>8</v>
      </c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52" t="s">
        <v>22</v>
      </c>
      <c r="B100" s="52"/>
      <c r="C100" s="52"/>
      <c r="D100" s="16">
        <f>AVERAGE(B3:B33,C3:C33)</f>
        <v>12.566666666666666</v>
      </c>
      <c r="E100" s="52" t="s">
        <v>31</v>
      </c>
      <c r="F100" s="52"/>
      <c r="G100" s="52"/>
      <c r="H100" s="52"/>
      <c r="I100" s="17">
        <f>SUM(E3:E33)</f>
        <v>47</v>
      </c>
      <c r="J100" s="52" t="s">
        <v>38</v>
      </c>
      <c r="K100" s="52"/>
      <c r="L100" s="18">
        <f>SUM(O3:O33)</f>
        <v>164</v>
      </c>
    </row>
    <row r="101" spans="1:12" ht="30" customHeight="1">
      <c r="A101" s="52" t="s">
        <v>27</v>
      </c>
      <c r="B101" s="52"/>
      <c r="C101" s="52"/>
      <c r="D101" s="16">
        <f>AVERAGE(B3:B33)</f>
        <v>7.5</v>
      </c>
      <c r="E101" s="52" t="s">
        <v>32</v>
      </c>
      <c r="F101" s="52"/>
      <c r="G101" s="52"/>
      <c r="H101" s="52"/>
      <c r="I101" s="17">
        <f>AVERAGE(E3:E33)</f>
        <v>1.5666666666666667</v>
      </c>
      <c r="J101" s="52" t="s">
        <v>39</v>
      </c>
      <c r="K101" s="52"/>
      <c r="L101" s="18">
        <f>COUNTIF(R3:R33,"&lt;31")</f>
        <v>8</v>
      </c>
    </row>
    <row r="102" spans="1:12" ht="30" customHeight="1">
      <c r="A102" s="52" t="s">
        <v>28</v>
      </c>
      <c r="B102" s="52"/>
      <c r="C102" s="52"/>
      <c r="D102" s="16">
        <f>AVERAGE(C3:C33)</f>
        <v>17.633333333333333</v>
      </c>
      <c r="E102" s="52" t="s">
        <v>33</v>
      </c>
      <c r="F102" s="52"/>
      <c r="G102" s="52"/>
      <c r="H102" s="52"/>
      <c r="I102" s="17">
        <f>MAX(E3:E33)</f>
        <v>13</v>
      </c>
      <c r="J102" s="52" t="s">
        <v>41</v>
      </c>
      <c r="K102" s="52"/>
      <c r="L102" s="18">
        <f>COUNTIF(C3:C33,"&gt;19")</f>
        <v>10</v>
      </c>
    </row>
    <row r="103" spans="1:12" ht="30" customHeight="1">
      <c r="A103" s="52" t="s">
        <v>23</v>
      </c>
      <c r="B103" s="52"/>
      <c r="C103" s="52"/>
      <c r="D103" s="18">
        <f>MAX(B3:B33,C3:C33)</f>
        <v>27</v>
      </c>
      <c r="E103" s="52" t="s">
        <v>34</v>
      </c>
      <c r="F103" s="52"/>
      <c r="G103" s="52"/>
      <c r="H103" s="52"/>
      <c r="I103" s="18">
        <f>COUNTA(S3:S33)</f>
        <v>9</v>
      </c>
      <c r="J103" s="52" t="s">
        <v>37</v>
      </c>
      <c r="K103" s="52"/>
      <c r="L103" s="18">
        <f>COUNTA(N3:N33)</f>
        <v>2</v>
      </c>
    </row>
    <row r="104" spans="1:12" ht="30" customHeight="1">
      <c r="A104" s="52" t="s">
        <v>24</v>
      </c>
      <c r="B104" s="52"/>
      <c r="C104" s="52"/>
      <c r="D104" s="18">
        <f>MIN(B3:B33,C3:C33)</f>
        <v>1</v>
      </c>
      <c r="E104" s="52" t="s">
        <v>35</v>
      </c>
      <c r="F104" s="52"/>
      <c r="G104" s="52"/>
      <c r="H104" s="52"/>
      <c r="I104" s="18">
        <f>COUNTIF(S3:S33,"R")</f>
        <v>9</v>
      </c>
      <c r="J104" s="52" t="s">
        <v>47</v>
      </c>
      <c r="K104" s="52"/>
      <c r="L104" s="43">
        <f>AVERAGE(F3:F33)</f>
        <v>2.933333333333333</v>
      </c>
    </row>
    <row r="105" spans="1:12" ht="30" customHeight="1">
      <c r="A105" s="52" t="s">
        <v>26</v>
      </c>
      <c r="B105" s="52"/>
      <c r="C105" s="52"/>
      <c r="D105" s="18">
        <f>MAX(B3:B33)</f>
        <v>15</v>
      </c>
      <c r="E105" s="52" t="s">
        <v>36</v>
      </c>
      <c r="F105" s="52"/>
      <c r="G105" s="52"/>
      <c r="H105" s="52"/>
      <c r="I105" s="18">
        <f>COUNTIF(S3:S33,"S")</f>
        <v>0</v>
      </c>
      <c r="J105" s="52" t="s">
        <v>48</v>
      </c>
      <c r="K105" s="52"/>
      <c r="L105" s="43">
        <f>AVERAGE(H3:H33)</f>
        <v>26.143478260869575</v>
      </c>
    </row>
    <row r="106" spans="1:12" ht="30" customHeight="1">
      <c r="A106" s="52" t="s">
        <v>25</v>
      </c>
      <c r="B106" s="52"/>
      <c r="C106" s="52"/>
      <c r="D106" s="18">
        <f>MIN(C3:C33)</f>
        <v>13</v>
      </c>
      <c r="E106" s="52" t="s">
        <v>52</v>
      </c>
      <c r="F106" s="52"/>
      <c r="G106" s="52"/>
      <c r="H106" s="52"/>
      <c r="I106" s="18">
        <f>COUNTIF(F3:F33,"&gt;5")</f>
        <v>0</v>
      </c>
      <c r="J106" s="52" t="s">
        <v>49</v>
      </c>
      <c r="K106" s="52"/>
      <c r="L106" s="19">
        <v>0</v>
      </c>
    </row>
    <row r="107" spans="1:12" ht="30" customHeight="1">
      <c r="A107" s="52" t="s">
        <v>29</v>
      </c>
      <c r="B107" s="52"/>
      <c r="C107" s="52"/>
      <c r="D107" s="18">
        <f>COUNTIF(B3:B33,"&lt;1")</f>
        <v>0</v>
      </c>
      <c r="E107" s="52" t="s">
        <v>43</v>
      </c>
      <c r="F107" s="52"/>
      <c r="G107" s="52"/>
      <c r="H107" s="52"/>
      <c r="I107" s="17">
        <f>MAX(H3:H33)</f>
        <v>43.5</v>
      </c>
      <c r="J107" s="52" t="s">
        <v>50</v>
      </c>
      <c r="K107" s="52"/>
      <c r="L107" s="19"/>
    </row>
    <row r="108" spans="1:12" ht="30" customHeight="1">
      <c r="A108" s="52" t="s">
        <v>30</v>
      </c>
      <c r="B108" s="52"/>
      <c r="C108" s="52"/>
      <c r="D108" s="18">
        <f>COUNTIF(C3:C33,"&lt;1")</f>
        <v>0</v>
      </c>
      <c r="E108" s="52" t="s">
        <v>44</v>
      </c>
      <c r="F108" s="52"/>
      <c r="G108" s="52"/>
      <c r="H108" s="52"/>
      <c r="I108" s="18">
        <f>MAX(L3:L33)</f>
        <v>1027</v>
      </c>
      <c r="J108" s="52" t="s">
        <v>51</v>
      </c>
      <c r="K108" s="52"/>
      <c r="L108" s="19"/>
    </row>
    <row r="109" spans="1:12" ht="30" customHeight="1">
      <c r="A109" s="52" t="s">
        <v>40</v>
      </c>
      <c r="B109" s="52"/>
      <c r="C109" s="52"/>
      <c r="D109" s="18">
        <f>MIN(P3:P33)</f>
        <v>0</v>
      </c>
      <c r="E109" s="52" t="s">
        <v>45</v>
      </c>
      <c r="F109" s="52"/>
      <c r="G109" s="52"/>
      <c r="H109" s="52"/>
      <c r="I109" s="18">
        <f>MIN(L3:L33)</f>
        <v>1001</v>
      </c>
      <c r="J109" s="52"/>
      <c r="K109" s="52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St.Nitzsche</dc:creator>
  <cp:keywords/>
  <dc:description/>
  <cp:lastModifiedBy>sn</cp:lastModifiedBy>
  <cp:lastPrinted>2012-12-31T13:20:09Z</cp:lastPrinted>
  <dcterms:created xsi:type="dcterms:W3CDTF">2000-12-13T16:36:36Z</dcterms:created>
  <dcterms:modified xsi:type="dcterms:W3CDTF">2012-12-31T18:27:32Z</dcterms:modified>
  <cp:category/>
  <cp:version/>
  <cp:contentType/>
  <cp:contentStatus/>
</cp:coreProperties>
</file>