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1"/>
  </bookViews>
  <sheets>
    <sheet name="JAN-2010" sheetId="1" r:id="rId1"/>
    <sheet name="FEB-2010" sheetId="2" r:id="rId2"/>
    <sheet name="MAR-2010" sheetId="3" r:id="rId3"/>
    <sheet name="APR-2010" sheetId="4" r:id="rId4"/>
    <sheet name="MAI-2010" sheetId="5" r:id="rId5"/>
    <sheet name="JUN-2010" sheetId="6" r:id="rId6"/>
    <sheet name="JUL-2010" sheetId="7" r:id="rId7"/>
    <sheet name="AUG-2010" sheetId="8" r:id="rId8"/>
    <sheet name="SEP-2010" sheetId="9" r:id="rId9"/>
    <sheet name="OCT-2010" sheetId="10" r:id="rId10"/>
    <sheet name="NOV-2010" sheetId="11" r:id="rId11"/>
    <sheet name="DEC-2010" sheetId="12" r:id="rId12"/>
  </sheets>
  <definedNames/>
  <calcPr fullCalcOnLoad="1"/>
</workbook>
</file>

<file path=xl/sharedStrings.xml><?xml version="1.0" encoding="utf-8"?>
<sst xmlns="http://schemas.openxmlformats.org/spreadsheetml/2006/main" count="2464" uniqueCount="566">
  <si>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</si>
  <si>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</si>
  <si>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</si>
  <si>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</si>
  <si>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</si>
  <si>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</si>
  <si>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</si>
  <si>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</si>
  <si>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</si>
  <si>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</si>
  <si>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</si>
  <si>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</si>
  <si>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</si>
  <si>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</si>
  <si>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</si>
  <si>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</si>
  <si>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</si>
  <si>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</si>
  <si>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</si>
  <si>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</si>
  <si>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</si>
  <si>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</si>
  <si>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</si>
  <si>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</si>
  <si>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</si>
  <si>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</si>
  <si>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</si>
  <si>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</si>
  <si>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</si>
  <si>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</si>
  <si>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</si>
  <si>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</si>
  <si>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</si>
  <si>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</si>
  <si>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</si>
  <si>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</si>
  <si>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</si>
  <si>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</si>
  <si>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</si>
  <si>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</si>
  <si>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</si>
  <si>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</si>
  <si>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 xml:space="preserve"> BEDECKUNG %</t>
  </si>
  <si>
    <t>MAX-WINDGESCHW. KM / H</t>
  </si>
  <si>
    <t>LUFTDRUCK - MAX  H / PA</t>
  </si>
  <si>
    <t>LUFTDRUCK - MIN  H / PA</t>
  </si>
  <si>
    <t>NIEDERS. TAGE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</si>
  <si>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</si>
  <si>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</si>
  <si>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</si>
  <si>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</si>
  <si>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</si>
  <si>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</si>
  <si>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>MAR</t>
  </si>
  <si>
    <t>FEB</t>
  </si>
  <si>
    <t>APR</t>
  </si>
  <si>
    <t>MAI</t>
  </si>
  <si>
    <t>Schneefall (5cm)</t>
  </si>
  <si>
    <t>NW</t>
  </si>
  <si>
    <t>bedeckt</t>
  </si>
  <si>
    <t>es wird kälter, grau aber Schneedecke</t>
  </si>
  <si>
    <t>S</t>
  </si>
  <si>
    <t>NIEDERS.    TAGE</t>
  </si>
  <si>
    <t>W</t>
  </si>
  <si>
    <t>winterlich / Schneehöhe 10cm</t>
  </si>
  <si>
    <t>etwas Schnee   (3cm)</t>
  </si>
  <si>
    <t>wolkig</t>
  </si>
  <si>
    <t>nach wolkig, kalter Nacht, tags grau und Schnee / Skifahren möglich</t>
  </si>
  <si>
    <t>etwas Schnee   (1cm)</t>
  </si>
  <si>
    <t>grau, kalt, winterlich</t>
  </si>
  <si>
    <t>aufklarend</t>
  </si>
  <si>
    <t>heiter</t>
  </si>
  <si>
    <t>kalte Nacht, tags Sonne+herrliches Winterwetter, abends Nebelschwaden aus Böhmen</t>
  </si>
  <si>
    <t>etwas   Schneegriesel</t>
  </si>
  <si>
    <t>SO</t>
  </si>
  <si>
    <t>grau und kalt-winterlich</t>
  </si>
  <si>
    <t>SW</t>
  </si>
  <si>
    <t>freundlich, kalt und eisiger Abend</t>
  </si>
  <si>
    <t>einsetzender Schneefall (4cm)</t>
  </si>
  <si>
    <t>NO</t>
  </si>
  <si>
    <t>Tief "Daisy" zieht rein aus SO und bringt Schnee, Wind und Verwehungen</t>
  </si>
  <si>
    <t>zeitweise    Schneefall (8cm)</t>
  </si>
  <si>
    <t>winterlich mit Schnee+Verwehungen</t>
  </si>
  <si>
    <t>zeitweise    Schneefall (9cm)</t>
  </si>
  <si>
    <t>O</t>
  </si>
  <si>
    <t>nachlassender Wind und Schnee / Schneehöhe 30cm</t>
  </si>
  <si>
    <t>etwas Griesel</t>
  </si>
  <si>
    <t>sonnig</t>
  </si>
  <si>
    <t>erst Hochnebel, dann kommt die Sonne und es ist ein herrlicher Wintertag</t>
  </si>
  <si>
    <t>etwas  Niesel+Griesel</t>
  </si>
  <si>
    <t>windiger, nasser und Hochnebelartige Bewölkung / kaum Sonne</t>
  </si>
  <si>
    <t>grau, aber winterlich</t>
  </si>
  <si>
    <t>bedeckt und ziemlich, grau, Schneehöhe 25cm</t>
  </si>
  <si>
    <t>stark bewölkt</t>
  </si>
  <si>
    <t>paar Wolkenlücken, windig</t>
  </si>
  <si>
    <t>nasser Schnee    (4cm)</t>
  </si>
  <si>
    <t>Tief, leichtes Tauwetter</t>
  </si>
  <si>
    <t>etwas Schnee+Nieseln</t>
  </si>
  <si>
    <t>Tauwetter, nass, erster frostfreier Tag nach 17Tagen</t>
  </si>
  <si>
    <t>etwas Schnee,   etwas Nieseln</t>
  </si>
  <si>
    <t>grau und nasskalt</t>
  </si>
  <si>
    <t>R</t>
  </si>
  <si>
    <t>früh etwas Schnee (1cm)</t>
  </si>
  <si>
    <t>Wind dreht von SW auf NO und es wird trockener und kälter</t>
  </si>
  <si>
    <t>etwas Schnee (0,5cm)</t>
  </si>
  <si>
    <t>bedeckt-neblig</t>
  </si>
  <si>
    <t>grau, Reifbildung und etwas Schnee, es wird kälter</t>
  </si>
  <si>
    <t>grau und kalt / dicke Wolkendecke</t>
  </si>
  <si>
    <t>Hochnebel, kaum Sonne, kalter Wind</t>
  </si>
  <si>
    <t>diesig, ruhiger Wintertag</t>
  </si>
  <si>
    <t>kalt, etwas Wind und etwas diesige Sonne, dann Nebel</t>
  </si>
  <si>
    <t>sehr kalt und winterlich</t>
  </si>
  <si>
    <t>klar</t>
  </si>
  <si>
    <t>eisig klare Nacht und sonniger Vormittag, dann kommt Tief mit Wolken</t>
  </si>
  <si>
    <t>Schneefall (10cm)</t>
  </si>
  <si>
    <t>Schneetief mit Verwehungen, winterlich</t>
  </si>
  <si>
    <t>zeitweise Schnee (4cm)</t>
  </si>
  <si>
    <t>winterlich</t>
  </si>
  <si>
    <t>ab nachmittag etwas Schnee (1,5cm)</t>
  </si>
  <si>
    <t>erst kalt und Sonne, dann etwas Schnee</t>
  </si>
  <si>
    <t>vormittags noch Schnee (3cm)</t>
  </si>
  <si>
    <t>winterlich mit Schneeschauern vormittags</t>
  </si>
  <si>
    <t>Schneeschauer   (1,5cm)</t>
  </si>
  <si>
    <t xml:space="preserve">wolkig </t>
  </si>
  <si>
    <t>wechselnd bewölkt mit Schnee und etwas Sonne / Schneehöhe 28cm</t>
  </si>
  <si>
    <t>Schneeschauer, abends Verwehung.</t>
  </si>
  <si>
    <t>früh Schneeschauer, mittags freundlich, abends milder + aufkommender Sturm   mit Verwehungen / Tief zieht heran</t>
  </si>
  <si>
    <t>erst noch Schnee (6cm)</t>
  </si>
  <si>
    <t>erst noch Schnee und dann Sonne, Rückseitenwetter</t>
  </si>
  <si>
    <t xml:space="preserve">S </t>
  </si>
  <si>
    <t>kalte Nacht - föhnig am Tag und Tauwetter</t>
  </si>
  <si>
    <t>Sonne+Hochnebel nachmittags und kalter Wind</t>
  </si>
  <si>
    <t>paar Schnee- krümmel</t>
  </si>
  <si>
    <t>grau</t>
  </si>
  <si>
    <t>paar Flocken</t>
  </si>
  <si>
    <t>graue Hochnebelsuppe</t>
  </si>
  <si>
    <t>paar Flocken früh</t>
  </si>
  <si>
    <t xml:space="preserve"> Hochnebel und kurzzeitig Sonne</t>
  </si>
  <si>
    <t>paar Schneeflocken, und etwas Sonne</t>
  </si>
  <si>
    <t>leichter Schneefall (3cm)</t>
  </si>
  <si>
    <t>aufkommender Schneefall</t>
  </si>
  <si>
    <t>leichter Dauerschneefall mit Verwehungen</t>
  </si>
  <si>
    <t>leichter Dauer- Schneefall (4cm)</t>
  </si>
  <si>
    <t>leichter Schneefall (1,5cm)</t>
  </si>
  <si>
    <t xml:space="preserve">N </t>
  </si>
  <si>
    <t>schöner Wintertag, kaum Wind</t>
  </si>
  <si>
    <t>leichte Flocken</t>
  </si>
  <si>
    <t>ruhiger Wintertag mit paar Flocken</t>
  </si>
  <si>
    <t>freundlich</t>
  </si>
  <si>
    <t>erst Hochnebel, gegen Abend schöne Sonne, sehr winterlich</t>
  </si>
  <si>
    <t>Böhmischer Wind, aber viel Sonne, in der Sonne tauts…sonst nicht</t>
  </si>
  <si>
    <t>etwas Regen</t>
  </si>
  <si>
    <t>wechselhaft und viel milder</t>
  </si>
  <si>
    <t xml:space="preserve">tags taut es </t>
  </si>
  <si>
    <t>mittags Schnee  (2cm)</t>
  </si>
  <si>
    <t>wechselthaft, aber winterlich</t>
  </si>
  <si>
    <t>freundlich mit Sonne-Wolken Mix</t>
  </si>
  <si>
    <t>windig und wechselhaft, leichtes Tauwetter</t>
  </si>
  <si>
    <t>GEWITTER     TAGE</t>
  </si>
  <si>
    <t>BODEN            TEMP °C</t>
  </si>
  <si>
    <t>FEUCHTE              %</t>
  </si>
  <si>
    <t>NIEDERS.         TAGE</t>
  </si>
  <si>
    <t xml:space="preserve"> BEDECKUNG           %</t>
  </si>
  <si>
    <t>etwas Sprühregen</t>
  </si>
  <si>
    <t>regnerisch und graues Tauwetter</t>
  </si>
  <si>
    <t>mild, sonnig und ein auch von Frühling trotz Wind, Tauwetter</t>
  </si>
  <si>
    <t>kurze Schauer</t>
  </si>
  <si>
    <t xml:space="preserve"> wechselhaft und mild</t>
  </si>
  <si>
    <t>wechselhaft, viele Wolken, Tauwetter</t>
  </si>
  <si>
    <t>sonnig, vorfrühlingshaft</t>
  </si>
  <si>
    <t>Sturmtief Xynthia fegt über uns, Schnee fast weg</t>
  </si>
  <si>
    <t>Regen, Graupel, Schneeschauer</t>
  </si>
  <si>
    <t>GEWITTER    TAGE</t>
  </si>
  <si>
    <t>BODEN           TEMP °C</t>
  </si>
  <si>
    <t xml:space="preserve"> BEDECKUNG    %</t>
  </si>
  <si>
    <t>FEUCHTE             %</t>
  </si>
  <si>
    <t>Regenschauer</t>
  </si>
  <si>
    <t>Sturmtief jagt heran</t>
  </si>
  <si>
    <t>klare kalte Luft, Mix am Himmel</t>
  </si>
  <si>
    <t>früh etwas Schnee, dann Sonne-Wolken Mix</t>
  </si>
  <si>
    <t>etwas Schnee früh</t>
  </si>
  <si>
    <t>Schneeschauer</t>
  </si>
  <si>
    <t>kurze Schneesch.</t>
  </si>
  <si>
    <t>N</t>
  </si>
  <si>
    <t>eisig und kalt für März</t>
  </si>
  <si>
    <t>Schneefall bis    Mittag (5cm)</t>
  </si>
  <si>
    <t>erst starker Schneefall, dann Aufheiterung, extrem winterlich</t>
  </si>
  <si>
    <t>klar-neblig</t>
  </si>
  <si>
    <t>extrem kalte Nacht, früh reif und dann Sonne / Schneehöhe 7cm</t>
  </si>
  <si>
    <t>kalt + Schnee, nachmittags aufklarend und sehr kalt</t>
  </si>
  <si>
    <t>sternenklar</t>
  </si>
  <si>
    <t>eisig kalte Märznacht und sonniger Tag, winterlich</t>
  </si>
  <si>
    <t>kalte Nacht, sonniger Tag, Schleierwolken, winterlich</t>
  </si>
  <si>
    <t>sonnig kalter Spätwintertag</t>
  </si>
  <si>
    <t>nasser Schnee</t>
  </si>
  <si>
    <t>Milderung mit Schnee+Schmuddelwetter (2cm)</t>
  </si>
  <si>
    <t>Schneeregen</t>
  </si>
  <si>
    <t>nasskalt / Schneehöhe 10cm nasser Schnee</t>
  </si>
  <si>
    <t>erst Regen dann Schnee</t>
  </si>
  <si>
    <t>erst Regen, abends starkes Wintergewitter mit Schnee</t>
  </si>
  <si>
    <t>X</t>
  </si>
  <si>
    <t>Schneefall (3cm)</t>
  </si>
  <si>
    <t>Schneehöhe 10cm / Wintereinbruch</t>
  </si>
  <si>
    <t>früh noch Schnee  (6cm)</t>
  </si>
  <si>
    <t>früh viel nasser Schnee</t>
  </si>
  <si>
    <t>früh noch Nieseln</t>
  </si>
  <si>
    <t xml:space="preserve"> erst Schmuddelwetter, dann schöner, Tauwetter beginnt</t>
  </si>
  <si>
    <t>sonnig und so frühlingshaft, es taut gewaltig</t>
  </si>
  <si>
    <t>windig, aber freundlich</t>
  </si>
  <si>
    <t>grauer Tag, Schnee fast weg</t>
  </si>
  <si>
    <t xml:space="preserve">klar </t>
  </si>
  <si>
    <t>paar Tropfen</t>
  </si>
  <si>
    <t>mild, wechselhaft, windig und nass</t>
  </si>
  <si>
    <t>aufklarend-   neblig</t>
  </si>
  <si>
    <t>erst Nebel und dann ein sonniger Frühlingstag / Schneeglöckchen,    Märzenbecher in voller Blüte</t>
  </si>
  <si>
    <t>milder, ruhiger Tag, abends mehr Sonne, Schnee weg</t>
  </si>
  <si>
    <t>frostige Nacht, sonniger Tag, etwas diesig, sehr frühlingshaft</t>
  </si>
  <si>
    <t>total frühlingshaft, erste Narzissen blühen</t>
  </si>
  <si>
    <t>abends Gewitterregen</t>
  </si>
  <si>
    <t>erste sommerliche Gewitterfont abends, zuvor sehr mild</t>
  </si>
  <si>
    <t>wechselhaft, abends schöner Regenbogen</t>
  </si>
  <si>
    <t>wechselhaft, regnerisch, windig</t>
  </si>
  <si>
    <t>zeitweise Regen</t>
  </si>
  <si>
    <t>sehr regnerisch</t>
  </si>
  <si>
    <t>windig, mild und frühlingshaft / Ferngewitter</t>
  </si>
  <si>
    <t>kühler und wechselhaft</t>
  </si>
  <si>
    <t>freundlich, aber verhalten warm</t>
  </si>
  <si>
    <t>Sonne-Wolken Mix</t>
  </si>
  <si>
    <t>erst Wolkenlücken, dann bedeckt und dicke Wolken am Ostersonntag</t>
  </si>
  <si>
    <t>freundlich nach kalter Nacht</t>
  </si>
  <si>
    <t>kalt und dicke Wolken, abends aufklarend</t>
  </si>
  <si>
    <t>erst Hochnebelartige Bewölkung, nachmittags Sonne</t>
  </si>
  <si>
    <t>kalte Nacht, tags Sonne pur, kalte, klare, trockene Luft</t>
  </si>
  <si>
    <t>sehr warm, abends kommen Wolken</t>
  </si>
  <si>
    <t>wechselhaft und kühler</t>
  </si>
  <si>
    <t>kaltes Aprilwetter mit gewittrigen Kaltluftschauern</t>
  </si>
  <si>
    <t>viel Nieseln+Regen vormittags</t>
  </si>
  <si>
    <t>erst dicker Nebel, nass und kalt, abends schöner</t>
  </si>
  <si>
    <t>Regen+ Schneeregen</t>
  </si>
  <si>
    <t>kaltes Schmuddelwetter mit Schnee sogar</t>
  </si>
  <si>
    <t>schön frühlingshaft</t>
  </si>
  <si>
    <t>erst noch freundlich, dann grau und kalt, Nebel</t>
  </si>
  <si>
    <t>Regen</t>
  </si>
  <si>
    <t>sehr ungemütlich</t>
  </si>
  <si>
    <t>erst Nebel, Wolken, abends mehr Sonne</t>
  </si>
  <si>
    <t>früh noch Wolken, dann Sonne pur und kein Wind</t>
  </si>
  <si>
    <t>frühlingshaft , aber windig</t>
  </si>
  <si>
    <t>etwas diesig aber sehr freundlich</t>
  </si>
  <si>
    <t>leicht wechselhaft, wenig Regen</t>
  </si>
  <si>
    <t>Schneeregen- schauer</t>
  </si>
  <si>
    <t>kaltes windiges Aprilwetter</t>
  </si>
  <si>
    <t>frostige Nacht, sonniger Tag, aber kühl</t>
  </si>
  <si>
    <t>frühlingshaft, Tulpen fangen an zu blühen, frostige Nacht</t>
  </si>
  <si>
    <t>sehr freundlich</t>
  </si>
  <si>
    <t>sehr frühlingshaft und trocken, man kann sich bräunen, sehr trocken</t>
  </si>
  <si>
    <t>schwaches Tief zieht von W nach O und bringt etwas Regen</t>
  </si>
  <si>
    <t>kühl, etwas Sonne</t>
  </si>
  <si>
    <t>frühlingshaft, Schwalben sind da</t>
  </si>
  <si>
    <t>windig und freundlich, Frühling pur</t>
  </si>
  <si>
    <t>heißer Frühlingstag</t>
  </si>
  <si>
    <t>NIEDERS.     TAGE</t>
  </si>
  <si>
    <t>zunehmend Regen, kaum Sonne, ruhiger Tag</t>
  </si>
  <si>
    <t>ab Nachmittag Regen</t>
  </si>
  <si>
    <t>wechselhaft und regnerisch</t>
  </si>
  <si>
    <t>grau und kühl</t>
  </si>
  <si>
    <t>wechselhaft und sehr kühl, Raps fängt an zu blühen</t>
  </si>
  <si>
    <t>Regen+Nieseln</t>
  </si>
  <si>
    <t>Mistwetter, nass, kalt, Nebel</t>
  </si>
  <si>
    <t>gewittrige Schauer</t>
  </si>
  <si>
    <t>freundlich, nachmittags schwaches Gewitter</t>
  </si>
  <si>
    <t>freundlich, viel Sonne aber auch Wolkenfelder</t>
  </si>
  <si>
    <t>zunehmend schöner</t>
  </si>
  <si>
    <t>kühl und viele Wolken</t>
  </si>
  <si>
    <t>nachts Gewitterregen</t>
  </si>
  <si>
    <t>wechselhaft, nachts Gewitter</t>
  </si>
  <si>
    <t>freundlich nachmittags &amp; mild</t>
  </si>
  <si>
    <t>kalter, trüber , bedeckter Männertag</t>
  </si>
  <si>
    <t>Dauerregen</t>
  </si>
  <si>
    <t>Dauernass, Dauergrau und kalt</t>
  </si>
  <si>
    <t>sehr kalr und grau</t>
  </si>
  <si>
    <t>etwas freundlicher, kühler Wind</t>
  </si>
  <si>
    <t>wechselhaft und windig</t>
  </si>
  <si>
    <t>kalt und bedeckt, windig</t>
  </si>
  <si>
    <t>absoluter Maitiefpunkt</t>
  </si>
  <si>
    <t>etwas Nieseln</t>
  </si>
  <si>
    <t>Nebel, grau, aber etwas wärmer</t>
  </si>
  <si>
    <t>milder und zunehmend trocken</t>
  </si>
  <si>
    <t>schöner milder sonniger Tag, Raps in voller Blüte</t>
  </si>
  <si>
    <t>früh paar Tropfen</t>
  </si>
  <si>
    <t>erst Wolken, dann Sonne-Wolken Mix</t>
  </si>
  <si>
    <t>2x Gewitterregen</t>
  </si>
  <si>
    <t>nachts (4uhr) und nachmittags (17uhr) Gewitter</t>
  </si>
  <si>
    <t>Dauerregen+  Nieseln</t>
  </si>
  <si>
    <t>grau, kalt, nass und auch noch Nebel</t>
  </si>
  <si>
    <t>kurzer Schauer</t>
  </si>
  <si>
    <t>früh Schauer</t>
  </si>
  <si>
    <t>Gewitterregen</t>
  </si>
  <si>
    <t>Gewitter</t>
  </si>
  <si>
    <t>Regen+Niesel</t>
  </si>
  <si>
    <t>Sauwetter</t>
  </si>
  <si>
    <t>viel Regen, der abends aufhört und Sonne kommt</t>
  </si>
  <si>
    <t>klare Nordluft, endlich schöner</t>
  </si>
  <si>
    <t>super Sonnentag</t>
  </si>
  <si>
    <t>warm und paar Quellwolken</t>
  </si>
  <si>
    <t>nachts Regen</t>
  </si>
  <si>
    <t>nachts Durchzug einer Regenfront, tags dann zunehmend mehr Sonne, aber windig, Raps verblüht</t>
  </si>
  <si>
    <t>starker Gewitterregen</t>
  </si>
  <si>
    <t>ab nachmittag 3 Schwergewitter mit einmal Hagel / viele Blitze</t>
  </si>
  <si>
    <t>extremer Gewitterregen</t>
  </si>
  <si>
    <t>erst Sonne pur und heiß, dann Schwergewitter mit Überschwemmungen</t>
  </si>
  <si>
    <t>sehr heiß, nachmittags Ferngewitter, erste mal baden</t>
  </si>
  <si>
    <t>windig und warm, klasse Sommerwetter</t>
  </si>
  <si>
    <t>nachmittags Regen</t>
  </si>
  <si>
    <t>zunehmend unfreundlicher</t>
  </si>
  <si>
    <t>freundlicher Sonne-Wolken Mix</t>
  </si>
  <si>
    <t>verhalten warm, aber nicht unfreundlich, Kirschbäume laublos-krank</t>
  </si>
  <si>
    <t>ruhig, freundlich</t>
  </si>
  <si>
    <t>kühl, kalter Wind , aber sehr sonnig</t>
  </si>
  <si>
    <t>herrlich sonnig und windiger Tag</t>
  </si>
  <si>
    <t>trüb, bedeckt</t>
  </si>
  <si>
    <t>verhalten warm, aber nicht unfreundlich</t>
  </si>
  <si>
    <t>Sonne-Wolken Mix nach kühler Nacht</t>
  </si>
  <si>
    <t>paar Spritzer</t>
  </si>
  <si>
    <t>kühl und wenig Sonne, Schafskälte</t>
  </si>
  <si>
    <t>freundlicher Sonne-Wolken Mix+wärmer</t>
  </si>
  <si>
    <t>Wolkenfelder aber auch Sonne</t>
  </si>
  <si>
    <t>sehr sommerlich und Trockenheit nimmt zu.</t>
  </si>
  <si>
    <t>sommerlich</t>
  </si>
  <si>
    <t>erst wolkig, dann zunehmend sommerlich</t>
  </si>
  <si>
    <t>sommerlich, trocken, klare Luft</t>
  </si>
  <si>
    <t>sehr heiß und hochsommerlich</t>
  </si>
  <si>
    <t>sehr heiß, Wasser 23°C, kaum eine Wolke, blauer Himmel</t>
  </si>
  <si>
    <t>paar Tropfen früh</t>
  </si>
  <si>
    <t>weiter sehr warm, diesiger</t>
  </si>
  <si>
    <t>heiß, schwül und diesig, zunehmende Trockenheit, Sommer pur</t>
  </si>
  <si>
    <t>heißer Sommertag</t>
  </si>
  <si>
    <t>heiß und so trocken</t>
  </si>
  <si>
    <t>schwache Ferngewitter , sehr heiß, Wasser 24°C, alles trocken</t>
  </si>
  <si>
    <t>nachts schwaches Gewitter</t>
  </si>
  <si>
    <t>nachts und früh etwas Regen, dann wieder heiß und Sonne</t>
  </si>
  <si>
    <t>nachts und vormit. Viel Regen</t>
  </si>
  <si>
    <t>erst viel Regen der notwendig war, dann kommt die Sonne, kühl</t>
  </si>
  <si>
    <t>zunehmend sonniger und wärmer</t>
  </si>
  <si>
    <t>heißer Sommertag, Korn wird reif</t>
  </si>
  <si>
    <t xml:space="preserve">superheiß </t>
  </si>
  <si>
    <t>sommerlich, heiß, trocken</t>
  </si>
  <si>
    <t>hochsommerlich</t>
  </si>
  <si>
    <t>heiß und abends im Westen Eisschirme</t>
  </si>
  <si>
    <t>paar Wolken, aber kaum Abkühlung</t>
  </si>
  <si>
    <t>wiedermal hochsommerlich, brutale Hitzewelle</t>
  </si>
  <si>
    <t>nachts 3Uhr Ferngewitter / tags wechselhaft und schwül</t>
  </si>
  <si>
    <t>schwül, abends Bildung von Ferngewittern nördlich</t>
  </si>
  <si>
    <t>früh Gewitterregen</t>
  </si>
  <si>
    <t>früh Gewitter und Regen, dann trüb und wenig Sonne, mild</t>
  </si>
  <si>
    <t>früh Regen</t>
  </si>
  <si>
    <t>erst Regen, dann zunehmend mehr Sonne</t>
  </si>
  <si>
    <t>nach frischer Nacht mit Nebel übern See, sonnig und Schönwetterwolken</t>
  </si>
  <si>
    <t>sehr sommerlich</t>
  </si>
  <si>
    <t>sehr heiß</t>
  </si>
  <si>
    <t>milde Nacht, tags schwül und Gewitter kommen, Getreideernte läuft</t>
  </si>
  <si>
    <t xml:space="preserve">intensiver  Dauerregen </t>
  </si>
  <si>
    <t>Abkühlung mit Dauerregen, sehr ungemütlich ( Open Air SILLY Klaffenbach   total nass )</t>
  </si>
  <si>
    <t>starke Schauer</t>
  </si>
  <si>
    <t>kühl und regnerisch</t>
  </si>
  <si>
    <t>herrlich sonniger Sommertag</t>
  </si>
  <si>
    <t>sommerlicher Sonne-Wolken Mix</t>
  </si>
  <si>
    <t>früh Regen, dann Schauer</t>
  </si>
  <si>
    <t>wechselhaft, schwül, mild</t>
  </si>
  <si>
    <t>abends Regenschauer</t>
  </si>
  <si>
    <t>viel Regen</t>
  </si>
  <si>
    <t>grau, kühl und Dauerregen</t>
  </si>
  <si>
    <t>zunehmend schöner, freundlicher Tag</t>
  </si>
  <si>
    <t>schöner Morgen, gewittrige Stimmung abends, trocken und warm</t>
  </si>
  <si>
    <t>fast Dauerregen</t>
  </si>
  <si>
    <t>regnerisch und keine Sonne, auch nebel</t>
  </si>
  <si>
    <t>vormittags Dauerregen</t>
  </si>
  <si>
    <t>Regen und in Ostsachsen Hochwasser</t>
  </si>
  <si>
    <t>zunehmend freundlich und warm</t>
  </si>
  <si>
    <t>viele Wolken aber trocken, Böden ziemlich gesättigt</t>
  </si>
  <si>
    <t>freundlich und warm</t>
  </si>
  <si>
    <t>mild und etwas wechselhaft</t>
  </si>
  <si>
    <t>nachmittags,abends Gewitterregen</t>
  </si>
  <si>
    <t>erst freundlich, dann eine Gewitterfront mit Regen und Abkühlung</t>
  </si>
  <si>
    <t>abends Regen</t>
  </si>
  <si>
    <t>grauer Tag</t>
  </si>
  <si>
    <t>erst nassgrau, dann trocken, kühl</t>
  </si>
  <si>
    <t>gewittriger Regen</t>
  </si>
  <si>
    <t>schwül, warmer Spätsommertag mit Gewitter, abends und Nachts</t>
  </si>
  <si>
    <t>etwas Regen noch nachts</t>
  </si>
  <si>
    <t>abziehende Gewitter und schöner Himmel, tolle Wolken</t>
  </si>
  <si>
    <t>kalt, schon fast herbstlich und Wind</t>
  </si>
  <si>
    <t>etwas Niesel früh</t>
  </si>
  <si>
    <t>erst noch sehr grau, abzunehmend Wolkenlücken, windig+kühl</t>
  </si>
  <si>
    <t>früh noch Schauer</t>
  </si>
  <si>
    <t>erst noch Schauer, dann zunehmend schöner + wärmer</t>
  </si>
  <si>
    <t>feinstes klares leicht windiges Sommerwetter</t>
  </si>
  <si>
    <t>sonnig heißer Spätsommertag, herrlich warmer Abend</t>
  </si>
  <si>
    <t>tags heiß und schwül und abends ziehen Gewitter auf</t>
  </si>
  <si>
    <t>mittags Regen</t>
  </si>
  <si>
    <t>Durchzug eines Regengebiets, abends freundlicher</t>
  </si>
  <si>
    <t>wechselhaft mit Wolken und Sonne, windig</t>
  </si>
  <si>
    <t>freundlich, aber windig und verhalten warm</t>
  </si>
  <si>
    <t>kräftige Schauer</t>
  </si>
  <si>
    <t>windig mildes SW-Wetter mit vielen Wolken / Tief kommt</t>
  </si>
  <si>
    <t>Tief mit viel Wind und kräftigen Schauern zieht durch</t>
  </si>
  <si>
    <t>regnerisch, kalt und abends lockerer bewölkt</t>
  </si>
  <si>
    <t>kalt und wechselhaft</t>
  </si>
  <si>
    <t>absoluter Tiefpunkt des Sommers / Schnee auf den Gipfeln</t>
  </si>
  <si>
    <t>erst noch viel Regen, abends mehr Sonne, starker Wind und kühl</t>
  </si>
  <si>
    <t>wechselhaft, kalt und regnerisch und kaum Sonne</t>
  </si>
  <si>
    <t>fast keine Sonne, dafür dicke Wolken und kühl</t>
  </si>
  <si>
    <t>zunehmend freundlich aber kühl</t>
  </si>
  <si>
    <t>Nieselregen</t>
  </si>
  <si>
    <t>grau und regnerisch und kühl</t>
  </si>
  <si>
    <t>Urlaub Schottland 5. bis 13.9. 2010</t>
  </si>
  <si>
    <t>freundlich, kaum Regen</t>
  </si>
  <si>
    <t>zeitweise Dauerregen</t>
  </si>
  <si>
    <t>grau, kalt und nass</t>
  </si>
  <si>
    <t>vormittags Schauer</t>
  </si>
  <si>
    <t>vormittags Regengebiet, dann sonniger und windig</t>
  </si>
  <si>
    <t>Wolkenfelder, klare Luft, herbstlich</t>
  </si>
  <si>
    <t>Sonne, Wolkenfelder und ruhig und trocken</t>
  </si>
  <si>
    <t>spätsommerlich warm und schön</t>
  </si>
  <si>
    <t>herrlich sonnig, warmer Spätsommertag</t>
  </si>
  <si>
    <t>sehr mild und spätsommerlich, trocken</t>
  </si>
  <si>
    <t>ab vormittag Regen</t>
  </si>
  <si>
    <t>noch freundlich und warm, Schleierwolken</t>
  </si>
  <si>
    <t>aufkommender Regen und Abkühlung</t>
  </si>
  <si>
    <t>nasskalt, grau und ungemütlich</t>
  </si>
  <si>
    <t>windig, nass und kalt, Tiefpunkt</t>
  </si>
  <si>
    <t xml:space="preserve"> Regen+Niesel</t>
  </si>
  <si>
    <t>neblig, nieslig, sehr nass</t>
  </si>
  <si>
    <t>Schauer+Niesel</t>
  </si>
  <si>
    <t>immernoch grau und regnerisch</t>
  </si>
  <si>
    <t>früh etwas Regen</t>
  </si>
  <si>
    <t>erst regnerisch, dann freundlicher, noch viele Wolken</t>
  </si>
  <si>
    <t>viele Wolken, aber durchaus freundlicher Herbsttag</t>
  </si>
  <si>
    <t>bissl Niesel</t>
  </si>
  <si>
    <t>grau, aber kaum nass</t>
  </si>
  <si>
    <t>stürmisch, Wind der immer wieder kalte Wolken-Nebelschwaden aus Böhmen reindrückt</t>
  </si>
  <si>
    <t>windig und teilweise freundlich+sonnig , teilweise Wolkenfelder aus Böhmen</t>
  </si>
  <si>
    <t>noch windig mit Sonne und tiefen Nebelwolken, herbstlich</t>
  </si>
  <si>
    <t>Sonne + Wolkenfelder aus Böhmen</t>
  </si>
  <si>
    <t>immer wieder Wolkenfelder, aber trocken, Wind flaut langsam ab</t>
  </si>
  <si>
    <t>herrlicher goldener Oktobertag</t>
  </si>
  <si>
    <t>zunehmend schöner sonniger Herbsttag</t>
  </si>
  <si>
    <t>super klare Luft nach frostiger Nacht, Bäume werden stärker bunt</t>
  </si>
  <si>
    <t>keine Wolke am Himmel, frostige Nacht, Blumen erfroren</t>
  </si>
  <si>
    <t>nachts noch Sterne, tags kalt mit Nebel und Hochnebel, keine Sonne</t>
  </si>
  <si>
    <t>neblig-heiter</t>
  </si>
  <si>
    <t>erst Sterne, dann Hochnebel, nachmittags Sonne, Goldener Oktober</t>
  </si>
  <si>
    <t>neblig-bewölkt</t>
  </si>
  <si>
    <t>wieder Hochnebel, abends etrwas Sonne</t>
  </si>
  <si>
    <t>Niesel+Regen</t>
  </si>
  <si>
    <t>es wird grau und nass</t>
  </si>
  <si>
    <t>Regen und viele dicke Wolken</t>
  </si>
  <si>
    <t>neblig-sonnig</t>
  </si>
  <si>
    <t>erst bedeckt und Hochnebel, aber 10Uhr Sonne und kühler Wind, klare Luft</t>
  </si>
  <si>
    <t>einzelne Wolken nach frostiger Nacht, schöner kühler Herbsttag</t>
  </si>
  <si>
    <t>ab Mittag Regenschauer</t>
  </si>
  <si>
    <t>ein Tief zieht heran und bringt Wind mit Regen</t>
  </si>
  <si>
    <t>grau, nass und kalt</t>
  </si>
  <si>
    <t>wechselhaft und windig, Blätter fallen sehr</t>
  </si>
  <si>
    <t>zunehmend sonnig</t>
  </si>
  <si>
    <t>frostige Nacht, schöner Herbsttag, aber abends kommen Wolken</t>
  </si>
  <si>
    <t>windig, wechselhaft, Wolkenfelder mit etwas Sonne</t>
  </si>
  <si>
    <t>kühl aber zunehmend freundlich, Blätter fallen sehr</t>
  </si>
  <si>
    <t>erst Nebel und paar Spritzer, nachmittags mehr Sonne</t>
  </si>
  <si>
    <t>sonnig und schöner Herbsttag, abends Wolken</t>
  </si>
  <si>
    <t>mild, windig, föhnig, nachmittags viel Sonne</t>
  </si>
  <si>
    <t>sehr freundlich, leicht föhnig</t>
  </si>
  <si>
    <t>sonnig, abends paar Wolken, mild</t>
  </si>
  <si>
    <t>sehr freundlich und Goldener letzter Oktobertag</t>
  </si>
  <si>
    <t>schöner milder Tag mit schönen Abendrot</t>
  </si>
  <si>
    <t>erst dicker Nebel, dann ab 14Uhr Sonne 2,5h</t>
  </si>
  <si>
    <t>mild und windig, wechselhaft, aber noch trocken</t>
  </si>
  <si>
    <t>stürmisch, sehr mild und paar Schauer, Laub fast runter</t>
  </si>
  <si>
    <t>fast trocken, windig und sehr mild, viele durchziehende Wolken</t>
  </si>
  <si>
    <t>ab Mittag Regen</t>
  </si>
  <si>
    <t>Tief mit Regen ab Mittag</t>
  </si>
  <si>
    <t>sehr nass und kälter, nachts geht Regen in Schnee über</t>
  </si>
  <si>
    <t>Schnee+Nieseln (3cm)</t>
  </si>
  <si>
    <t>früh Schnee, 3cm Naßschneem tags etwas Nieseln</t>
  </si>
  <si>
    <t>freundlich, schöner roter Sonnenuntergang, frostige Nacht</t>
  </si>
  <si>
    <t>schöner Spätherbsttag, kaum noch Blätter an den Bäumen</t>
  </si>
  <si>
    <t>früh nasskalt, tags trockener, aber Wind nimmt zu</t>
  </si>
  <si>
    <t>Schneeregen früh</t>
  </si>
  <si>
    <t>stürmisch, Sonne und Schauer</t>
  </si>
  <si>
    <t>Sturm und durchziehende Wolkenfelder bei milder Luft</t>
  </si>
  <si>
    <t>erst pralle milde Sonne, nachmittags hohe Wolken, sehr mild mit farbenprächtiger Sonnenuntergang</t>
  </si>
  <si>
    <t>aufkommender leichter Regen</t>
  </si>
  <si>
    <t>kühler und regnerischer</t>
  </si>
  <si>
    <t>nassklat, grau, Nebel und windig</t>
  </si>
  <si>
    <t>Nieseln</t>
  </si>
  <si>
    <t>total neblig und nass</t>
  </si>
  <si>
    <t>Regen, Nebel und sehr grau</t>
  </si>
  <si>
    <t>Nieseln+Regen</t>
  </si>
  <si>
    <t>bedeckt, kaum Sonne, grau</t>
  </si>
  <si>
    <t>Frost früh, tags erst Sonne dann Wolken</t>
  </si>
  <si>
    <t>vormittags Regen, dann Niesel</t>
  </si>
  <si>
    <t>sehr regnerisch und feucht, ab Mittag dicker Nebel</t>
  </si>
  <si>
    <t>Schnee+ Schneeregen</t>
  </si>
  <si>
    <t>es wird winterlich, 6cm Naßschnee und nasskalt</t>
  </si>
  <si>
    <t>zeitweise Schnee (6cm)</t>
  </si>
  <si>
    <t>winterlich mit Schnee und Wind / Schneehöhe 10cm</t>
  </si>
  <si>
    <t>paar Krümmel</t>
  </si>
  <si>
    <t>freundlich nach kalter Nacht / Schneedecke 11cm</t>
  </si>
  <si>
    <t>leichter Schneefall (2cm)</t>
  </si>
  <si>
    <t>nasskalt mit dicken Wolken</t>
  </si>
  <si>
    <t>winterlich, Sonne &amp; Wolkenfelder</t>
  </si>
  <si>
    <t>Dauerschneefall (20cm)</t>
  </si>
  <si>
    <t>Schnee und Chaos auf den Straßen, sehr winterlich</t>
  </si>
  <si>
    <t>Wintertag mit Nebel, Wolken und Sonne</t>
  </si>
  <si>
    <t>Schneehöhe 25cm</t>
  </si>
  <si>
    <t>Schneefall (14cm)</t>
  </si>
  <si>
    <t>aufkommender Wind mit Schnee aus Böhmen mit Verwehungen</t>
  </si>
  <si>
    <t>sehr kalt, Schneehöhe 36cm, tags zunehmend mehr Sonne, sehr winterlich</t>
  </si>
  <si>
    <t>kalter sonniger Wintertag</t>
  </si>
  <si>
    <t>herrlich winterlich, etwas diesig in den Tälern</t>
  </si>
  <si>
    <t>etwas Schnee    (2cm)</t>
  </si>
  <si>
    <t>grau, nasskalt</t>
  </si>
  <si>
    <t>aufkommender Wind mit vielen Wolken</t>
  </si>
  <si>
    <t>Schneegriesel+ Niesel</t>
  </si>
  <si>
    <t>grau, neblig, nass, aber kein wind / Schneehöhe 25cm</t>
  </si>
  <si>
    <t>nachmittags viel Regen</t>
  </si>
  <si>
    <t>Tauwetter, Matsch und viel Nässe überall, Regen</t>
  </si>
  <si>
    <t>zeitweise Schnee (15cm)</t>
  </si>
  <si>
    <t>wieder kälter und Schnee+Wind / Schneehöhe 32cm / ungemütlich</t>
  </si>
  <si>
    <t>nacht+morgens Schnee (10cm)</t>
  </si>
  <si>
    <t>nachlassender Schnee, kalt / Schneehöhe 40cm</t>
  </si>
  <si>
    <t>Naßschnee+Regen</t>
  </si>
  <si>
    <t>Tauwetter, Nässe, nasser Schnee und Wind, Sauwetter</t>
  </si>
  <si>
    <t>Schnee (20cm)</t>
  </si>
  <si>
    <t>Dauerschneefall / Schneehöhe 47cm</t>
  </si>
  <si>
    <t>kräftige Schneeschauer</t>
  </si>
  <si>
    <t>wieder eisig, Schneehöhe 52cm, sehr chaotisch</t>
  </si>
  <si>
    <t>zeitweise Schnee (5cm)</t>
  </si>
  <si>
    <t>sehr winterlich, Schneehöhe 55cm</t>
  </si>
  <si>
    <t>Dauerschnee+ Verweh. (23cm)</t>
  </si>
  <si>
    <t>extremes Wetter mit Schneeverwehungen 1,20m / totales Chaos auf Straßen</t>
  </si>
  <si>
    <t>zunehmend Donne und schöner Wintertag / Schneehöhe 75cm</t>
  </si>
  <si>
    <t>leichter Dauerschneefall</t>
  </si>
  <si>
    <t>winterlich bedeckt - Schneehöhe 77cm</t>
  </si>
  <si>
    <t>herrlich sonniger Wintertag</t>
  </si>
  <si>
    <t>Wolken kommen mit etwas Schnee, Wind nimmt zu und es wird milder</t>
  </si>
  <si>
    <t>etwas Schnee    (1cm)</t>
  </si>
  <si>
    <t>etwas Schnee &amp;  kurz mal Regen</t>
  </si>
  <si>
    <t>kurzzeitig Sturm mit Regen und Plusgraden, dann wieder kälter</t>
  </si>
  <si>
    <t xml:space="preserve">etwas Schnee+ Niesel </t>
  </si>
  <si>
    <t>etwas Niesel</t>
  </si>
  <si>
    <t>trüb</t>
  </si>
  <si>
    <t>Tauwetter und nass</t>
  </si>
  <si>
    <t>Tauwetter, freundlich, aber überall nass, abends Abkühlung</t>
  </si>
  <si>
    <t>Niesel, Eisregen, Schnee (6cm)</t>
  </si>
  <si>
    <t>erst Niesel der gefriert, dann Eikörner und abends dann viel Schnee</t>
  </si>
  <si>
    <t>Dauerschneefall und Verwehungen / Schneehöhe 68cm</t>
  </si>
  <si>
    <t>viel Schnee    (20cm)</t>
  </si>
  <si>
    <t>etwas Schnee   (2cm)</t>
  </si>
  <si>
    <t>ruhiges bedecktes kaltes Winterwetter</t>
  </si>
  <si>
    <t>etwas Schnee</t>
  </si>
  <si>
    <t>winterlich mit leichten Schnee und etwas Sonne</t>
  </si>
  <si>
    <t>nachts &amp; morgens Schnee (12cm)</t>
  </si>
  <si>
    <t>erst Schnee, dann Hochnebel, kalt - Schneehöhe 75cm</t>
  </si>
  <si>
    <t>Traumwintertag mit Sonne, blauen Himmel und kein Wind</t>
  </si>
  <si>
    <t>herrlich sonnig nach knackig kalter Nacht</t>
  </si>
  <si>
    <t>Niesel, etwas Schnee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</si>
</sst>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16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1.75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sz val="9.25"/>
      <name val="Times New Roman"/>
      <family val="1"/>
    </font>
    <font>
      <sz val="1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11" fillId="0" borderId="4" xfId="20" applyNumberFormat="1" applyFont="1" applyBorder="1" applyAlignment="1">
      <alignment horizontal="center" vertical="center"/>
      <protection/>
    </xf>
    <xf numFmtId="1" fontId="11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11" fillId="0" borderId="2" xfId="20" applyNumberFormat="1" applyFont="1" applyBorder="1" applyAlignment="1">
      <alignment horizontal="center" vertical="center"/>
      <protection/>
    </xf>
    <xf numFmtId="1" fontId="11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1" fillId="0" borderId="0" xfId="20" applyNumberFormat="1" applyFont="1" applyBorder="1" applyAlignment="1">
      <alignment horizontal="center" vertical="center"/>
      <protection/>
    </xf>
    <xf numFmtId="1" fontId="11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5" fillId="0" borderId="4" xfId="20" applyNumberFormat="1" applyFont="1" applyBorder="1" applyAlignment="1">
      <alignment horizontal="center" vertical="center"/>
      <protection/>
    </xf>
    <xf numFmtId="49" fontId="2" fillId="0" borderId="0" xfId="20" applyNumberFormat="1" applyFont="1" applyBorder="1" applyAlignment="1">
      <alignment horizontal="center" vertical="center" wrapText="1"/>
      <protection/>
    </xf>
    <xf numFmtId="176" fontId="2" fillId="0" borderId="4" xfId="20" applyNumberFormat="1" applyFont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81.jpeg" /><Relationship Id="rId2" Type="http://schemas.openxmlformats.org/officeDocument/2006/relationships/image" Target="../media/image82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87.jpeg" /><Relationship Id="rId2" Type="http://schemas.openxmlformats.org/officeDocument/2006/relationships/image" Target="../media/image88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89.jpeg" /><Relationship Id="rId2" Type="http://schemas.openxmlformats.org/officeDocument/2006/relationships/image" Target="../media/image90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91.jpeg" /><Relationship Id="rId2" Type="http://schemas.openxmlformats.org/officeDocument/2006/relationships/image" Target="../media/image92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93.jpeg" /><Relationship Id="rId2" Type="http://schemas.openxmlformats.org/officeDocument/2006/relationships/image" Target="../media/image94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66"/>
          <c:y val="0.49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55"/>
          <c:w val="0.93675"/>
          <c:h val="0.93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'JAN-2010'!$C$3:$C$33</c:f>
              <c:numCache/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3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26423"/>
        <c:crosses val="autoZero"/>
        <c:auto val="1"/>
        <c:lblOffset val="100"/>
        <c:tickLblSkip val="2"/>
        <c:noMultiLvlLbl val="0"/>
      </c:catAx>
      <c:valAx>
        <c:axId val="50626423"/>
        <c:scaling>
          <c:orientation val="minMax"/>
          <c:max val="12"/>
          <c:min val="-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515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5975"/>
          <c:y val="0.5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1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'MAR-2010'!$L$3:$L$33</c:f>
              <c:numCache/>
            </c:numRef>
          </c:val>
          <c:smooth val="0"/>
        </c:ser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153"/>
        <c:crossesAt val="990"/>
        <c:auto val="1"/>
        <c:lblOffset val="100"/>
        <c:tickLblSkip val="2"/>
        <c:noMultiLvlLbl val="0"/>
      </c:catAx>
      <c:valAx>
        <c:axId val="35345153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4032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98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'MAR-2010'!$E$3:$E$33</c:f>
              <c:numCache/>
            </c:numRef>
          </c:val>
        </c:ser>
        <c:gapWidth val="80"/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09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2275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'MAR-2010'!$O$3:$O$33</c:f>
              <c:numCache/>
            </c:numRef>
          </c:val>
        </c:ser>
        <c:gapWidth val="80"/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392171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175"/>
          <c:y val="0.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62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'APR-2010'!$C$3:$C$33</c:f>
              <c:numCache/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79439"/>
        <c:crosses val="autoZero"/>
        <c:auto val="1"/>
        <c:lblOffset val="100"/>
        <c:tickLblSkip val="2"/>
        <c:noMultiLvlLbl val="0"/>
      </c:catAx>
      <c:valAx>
        <c:axId val="25379439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855"/>
          <c:y val="0.4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'APR-2010'!$L$3:$L$33</c:f>
              <c:numCache/>
            </c:numRef>
          </c:val>
          <c:smooth val="0"/>
        </c:ser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 val="autoZero"/>
        <c:auto val="1"/>
        <c:lblOffset val="100"/>
        <c:tickLblSkip val="2"/>
        <c:noMultiLvlLbl val="0"/>
      </c:catAx>
      <c:valAx>
        <c:axId val="42468649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836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51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'APR-2010'!$E$3:$E$33</c:f>
              <c:numCache/>
            </c:numRef>
          </c:val>
        </c:ser>
        <c:gapWidth val="80"/>
        <c:axId val="46673522"/>
        <c:axId val="17408515"/>
      </c:bar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35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4225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"/>
          <c:w val="0.942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'APR-2010'!$O$3:$O$33</c:f>
              <c:numCache/>
            </c:numRef>
          </c:val>
        </c:ser>
        <c:gapWidth val="80"/>
        <c:axId val="22458908"/>
        <c:axId val="803581"/>
      </c:bar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03581"/>
        <c:crosses val="autoZero"/>
        <c:auto val="1"/>
        <c:lblOffset val="100"/>
        <c:noMultiLvlLbl val="0"/>
      </c:catAx>
      <c:valAx>
        <c:axId val="803581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458908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37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775"/>
          <c:w val="0.929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'MAI-2010'!$C$3:$C$33</c:f>
              <c:numCache/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577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90071"/>
        <c:crosses val="autoZero"/>
        <c:auto val="1"/>
        <c:lblOffset val="100"/>
        <c:tickLblSkip val="2"/>
        <c:noMultiLvlLbl val="0"/>
      </c:catAx>
      <c:valAx>
        <c:axId val="65090071"/>
        <c:scaling>
          <c:orientation val="minMax"/>
          <c:max val="2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2675"/>
          <c:y val="0.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445"/>
          <c:w val="0.942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'MAI-2010'!$L$3:$L$33</c:f>
              <c:numCache/>
            </c:numRef>
          </c:val>
          <c:smooth val="0"/>
        </c:ser>
        <c:axId val="48939728"/>
        <c:axId val="37804369"/>
      </c:lineChart>
      <c:catAx>
        <c:axId val="489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5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 val="autoZero"/>
        <c:auto val="1"/>
        <c:lblOffset val="100"/>
        <c:tickLblSkip val="2"/>
        <c:noMultiLvlLbl val="0"/>
      </c:catAx>
      <c:valAx>
        <c:axId val="37804369"/>
        <c:scaling>
          <c:orientation val="minMax"/>
          <c:max val="1025"/>
          <c:min val="9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49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3"/>
          <c:w val="0.938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'MAI-2010'!$E$3:$E$33</c:f>
              <c:numCache/>
            </c:numRef>
          </c:val>
        </c:ser>
        <c:gapWidth val="80"/>
        <c:axId val="4695002"/>
        <c:axId val="42255019"/>
      </c:bar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2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0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32"/>
          <c:y val="0.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415"/>
          <c:w val="0.94575"/>
          <c:h val="0.958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'JAN-2010'!$L$3:$L$33</c:f>
              <c:numCache/>
            </c:numRef>
          </c:val>
          <c:smooth val="0"/>
        </c:ser>
        <c:axId val="52984624"/>
        <c:axId val="7099569"/>
      </c:lineChart>
      <c:cat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99569"/>
        <c:crossesAt val="974"/>
        <c:auto val="1"/>
        <c:lblOffset val="100"/>
        <c:tickLblSkip val="2"/>
        <c:noMultiLvlLbl val="0"/>
      </c:catAx>
      <c:valAx>
        <c:axId val="7099569"/>
        <c:scaling>
          <c:orientation val="minMax"/>
          <c:max val="1034"/>
          <c:min val="97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4624"/>
        <c:crossesAt val="1"/>
        <c:crossBetween val="between"/>
        <c:dispUnits/>
        <c:majorUnit val="1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2025"/>
          <c:y val="0.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'MAI-2010'!$O$3:$O$33</c:f>
              <c:numCache/>
            </c:numRef>
          </c:val>
        </c:ser>
        <c:gapWidth val="80"/>
        <c:axId val="44750852"/>
        <c:axId val="104485"/>
      </c:bar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475085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2575"/>
          <c:y val="0.2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6"/>
          <c:w val="0.9295"/>
          <c:h val="0.92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'JUN-2010'!$C$3:$C$33</c:f>
              <c:numCache/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997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463295"/>
        <c:crossesAt val="0"/>
        <c:auto val="1"/>
        <c:lblOffset val="100"/>
        <c:tickLblSkip val="2"/>
        <c:noMultiLvlLbl val="0"/>
      </c:catAx>
      <c:valAx>
        <c:axId val="846329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3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515"/>
          <c:y val="0.6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55"/>
          <c:w val="0.944"/>
          <c:h val="0.954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'JUN-2010'!$L$3:$L$33</c:f>
              <c:numCache/>
            </c:numRef>
          </c:val>
          <c:smooth val="0"/>
        </c:ser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8265"/>
        <c:crosses val="autoZero"/>
        <c:auto val="1"/>
        <c:lblOffset val="100"/>
        <c:tickLblSkip val="2"/>
        <c:noMultiLvlLbl val="0"/>
      </c:catAx>
      <c:valAx>
        <c:axId val="14438265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079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318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'JUN-2010'!$E$3:$E$33</c:f>
              <c:numCache/>
            </c:numRef>
          </c:val>
        </c:ser>
        <c:gapWidth val="80"/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648787"/>
        <c:crosses val="autoZero"/>
        <c:auto val="1"/>
        <c:lblOffset val="100"/>
        <c:noMultiLvlLbl val="0"/>
      </c:catAx>
      <c:valAx>
        <c:axId val="28648787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5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8225"/>
          <c:y val="0.26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'JUN-2010'!$O$3:$O$33</c:f>
              <c:numCache/>
            </c:numRef>
          </c:val>
        </c:ser>
        <c:gapWidth val="80"/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651249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1525"/>
          <c:y val="0.3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775"/>
          <c:w val="0.930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'JUL-2010'!$C$3:$C$33</c:f>
              <c:numCache/>
            </c:numRef>
          </c:val>
          <c:smooth val="0"/>
        </c:ser>
        <c:marker val="1"/>
        <c:axId val="14109110"/>
        <c:axId val="59873127"/>
      </c:lineChart>
      <c:catAx>
        <c:axId val="141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99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73127"/>
        <c:crossesAt val="5"/>
        <c:auto val="1"/>
        <c:lblOffset val="100"/>
        <c:tickLblSkip val="2"/>
        <c:noMultiLvlLbl val="0"/>
      </c:catAx>
      <c:valAx>
        <c:axId val="59873127"/>
        <c:scaling>
          <c:orientation val="minMax"/>
          <c:max val="3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91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1525"/>
          <c:y val="0.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'JUL-2010'!$L$3:$L$33</c:f>
              <c:numCache/>
            </c:numRef>
          </c:val>
          <c:smooth val="0"/>
        </c:ser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089"/>
        <c:crosses val="autoZero"/>
        <c:auto val="1"/>
        <c:lblOffset val="100"/>
        <c:tickLblSkip val="2"/>
        <c:noMultiLvlLbl val="0"/>
      </c:catAx>
      <c:valAx>
        <c:axId val="17885089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23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175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29"/>
          <c:w val="0.939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'JUL-2010'!$E$3:$E$33</c:f>
              <c:numCache/>
            </c:numRef>
          </c:val>
        </c:ser>
        <c:gapWidth val="80"/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406075"/>
        <c:crosses val="autoZero"/>
        <c:auto val="1"/>
        <c:lblOffset val="100"/>
        <c:noMultiLvlLbl val="0"/>
      </c:catAx>
      <c:valAx>
        <c:axId val="3940607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807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72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'JUL-2010'!$O$3:$O$33</c:f>
              <c:numCache/>
            </c:numRef>
          </c:val>
        </c:ser>
        <c:gapWidth val="80"/>
        <c:axId val="19110356"/>
        <c:axId val="37775477"/>
      </c:bar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911035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3675"/>
          <c:y val="0.3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'AUG-2010'!$C$3:$C$33</c:f>
              <c:numCache/>
            </c:numRef>
          </c:val>
          <c:smooth val="0"/>
        </c:ser>
        <c:marker val="1"/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914767"/>
        <c:crosses val="autoZero"/>
        <c:auto val="1"/>
        <c:lblOffset val="100"/>
        <c:tickLblSkip val="2"/>
        <c:noMultiLvlLbl val="0"/>
      </c:catAx>
      <c:valAx>
        <c:axId val="39914767"/>
        <c:scaling>
          <c:orientation val="minMax"/>
          <c:max val="30"/>
          <c:min val="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97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14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29"/>
          <c:w val="0.941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'JAN-2010'!$E$3:$E$33</c:f>
              <c:numCache/>
            </c:numRef>
          </c:val>
        </c:ser>
        <c:gapWidth val="80"/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2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961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6775"/>
          <c:y val="0.4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'AUG-2010'!$L$3:$L$33</c:f>
              <c:numCache/>
            </c:numRef>
          </c:val>
          <c:smooth val="0"/>
        </c:ser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0665"/>
        <c:crosses val="autoZero"/>
        <c:auto val="1"/>
        <c:lblOffset val="100"/>
        <c:tickLblSkip val="2"/>
        <c:noMultiLvlLbl val="0"/>
      </c:catAx>
      <c:valAx>
        <c:axId val="11870665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40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'AUG-2010'!$E$3:$E$33</c:f>
              <c:numCache/>
            </c:numRef>
          </c:val>
        </c:ser>
        <c:gapWidth val="80"/>
        <c:axId val="39727122"/>
        <c:axId val="21999779"/>
      </c:bar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999779"/>
        <c:crosses val="autoZero"/>
        <c:auto val="1"/>
        <c:lblOffset val="100"/>
        <c:noMultiLvlLbl val="0"/>
      </c:catAx>
      <c:valAx>
        <c:axId val="2199977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71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8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'AUG-2010'!$O$3:$O$33</c:f>
              <c:numCache/>
            </c:numRef>
          </c:val>
        </c:ser>
        <c:gapWidth val="80"/>
        <c:axId val="63780284"/>
        <c:axId val="37151645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151645"/>
        <c:crosses val="autoZero"/>
        <c:auto val="1"/>
        <c:lblOffset val="100"/>
        <c:noMultiLvlLbl val="0"/>
      </c:catAx>
      <c:valAx>
        <c:axId val="37151645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378028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72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'SEP-2010'!$C$3:$C$33</c:f>
              <c:numCache/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93239"/>
        <c:crossesAt val="0"/>
        <c:auto val="1"/>
        <c:lblOffset val="100"/>
        <c:tickLblSkip val="2"/>
        <c:noMultiLvlLbl val="0"/>
      </c:catAx>
      <c:valAx>
        <c:axId val="56493239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293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865"/>
          <c:y val="0.4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'SEP-2010'!$L$3:$L$33</c:f>
              <c:numCache/>
            </c:numRef>
          </c:val>
          <c:smooth val="0"/>
        </c:ser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9617"/>
        <c:crossesAt val="994"/>
        <c:auto val="1"/>
        <c:lblOffset val="100"/>
        <c:tickLblSkip val="2"/>
        <c:noMultiLvlLbl val="0"/>
      </c:catAx>
      <c:valAx>
        <c:axId val="12549617"/>
        <c:scaling>
          <c:orientation val="minMax"/>
          <c:max val="1030"/>
          <c:min val="99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710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'SEP-2010'!$E$3:$E$33</c:f>
              <c:numCache/>
            </c:numRef>
          </c:val>
        </c:ser>
        <c:gapWidth val="80"/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769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422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'SEP-2010'!$O$3:$O$33</c:f>
              <c:numCache/>
            </c:numRef>
          </c:val>
        </c:ser>
        <c:gapWidth val="80"/>
        <c:axId val="21865380"/>
        <c:axId val="62570693"/>
      </c:bar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1865380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92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'OCT-2010'!$B$3:$B$33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'OCT-2010'!$C$3:$C$33</c:f>
              <c:numCache/>
            </c:numRef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61343"/>
        <c:crosses val="autoZero"/>
        <c:auto val="1"/>
        <c:lblOffset val="100"/>
        <c:tickLblSkip val="2"/>
        <c:noMultiLvlLbl val="0"/>
      </c:catAx>
      <c:valAx>
        <c:axId val="35061343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6532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205"/>
          <c:y val="0.4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'OCT-2010'!$L$3:$L$33</c:f>
              <c:numCache/>
            </c:numRef>
          </c:val>
          <c:smooth val="0"/>
        </c:ser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6505"/>
        <c:crossesAt val="997"/>
        <c:auto val="1"/>
        <c:lblOffset val="100"/>
        <c:tickLblSkip val="2"/>
        <c:noMultiLvlLbl val="0"/>
      </c:catAx>
      <c:valAx>
        <c:axId val="21396505"/>
        <c:scaling>
          <c:orientation val="minMax"/>
          <c:max val="1027"/>
          <c:min val="99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663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20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'OCT-2010'!$E$3:$E$33</c:f>
              <c:numCache/>
            </c:numRef>
          </c:val>
        </c:ser>
        <c:gapWidth val="80"/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081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8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"/>
          <c:w val="0.924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'JAN-2010'!$O$3:$O$33</c:f>
              <c:numCache/>
            </c:numRef>
          </c:val>
        </c:ser>
        <c:gapWidth val="80"/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820336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69"/>
          <c:y val="0.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'OCT-2010'!$O$3:$O$33</c:f>
              <c:numCache/>
            </c:numRef>
          </c:val>
        </c:ser>
        <c:gapWidth val="80"/>
        <c:axId val="28795788"/>
        <c:axId val="57835501"/>
      </c:bar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879578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74"/>
          <c:y val="0.1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'NOV-2010'!$C$3:$C$33</c:f>
              <c:numCache/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63975"/>
        <c:crosses val="autoZero"/>
        <c:auto val="1"/>
        <c:lblOffset val="100"/>
        <c:tickLblSkip val="2"/>
        <c:noMultiLvlLbl val="0"/>
      </c:catAx>
      <c:valAx>
        <c:axId val="54163975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746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5675"/>
          <c:y val="0.5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'NOV-2010'!$L$3:$L$33</c:f>
              <c:numCache/>
            </c:numRef>
          </c:val>
          <c:smooth val="0"/>
        </c:ser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5825"/>
        <c:crossesAt val="975"/>
        <c:auto val="1"/>
        <c:lblOffset val="100"/>
        <c:tickLblSkip val="2"/>
        <c:noMultiLvlLbl val="0"/>
      </c:catAx>
      <c:valAx>
        <c:axId val="25205825"/>
        <c:scaling>
          <c:orientation val="minMax"/>
          <c:max val="1020"/>
          <c:min val="97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3728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97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29"/>
          <c:w val="0.939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'NOV-2010'!$E$3:$E$33</c:f>
              <c:numCache/>
            </c:numRef>
          </c:val>
        </c:ser>
        <c:gapWidth val="80"/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583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35"/>
          <c:y val="0.3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275"/>
          <c:w val="0.930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'NOV-2010'!$O$3:$O$33</c:f>
              <c:numCache/>
            </c:numRef>
          </c:val>
        </c:ser>
        <c:gapWidth val="80"/>
        <c:axId val="54326644"/>
        <c:axId val="19177749"/>
      </c:bar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4326644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565"/>
          <c:y val="0.47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6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'DEC-2010'!$B$3:$B$33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'DEC-2010'!$C$3:$C$33</c:f>
              <c:numCache/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93807"/>
        <c:crosses val="autoZero"/>
        <c:auto val="1"/>
        <c:lblOffset val="100"/>
        <c:tickLblSkip val="2"/>
        <c:noMultiLvlLbl val="0"/>
      </c:catAx>
      <c:valAx>
        <c:axId val="9893807"/>
        <c:scaling>
          <c:orientation val="minMax"/>
          <c:max val="5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20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245"/>
          <c:y val="0.2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'DEC-2010'!$L$3:$L$33</c:f>
              <c:numCache/>
            </c:numRef>
          </c:val>
          <c:smooth val="0"/>
        </c:ser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873"/>
        <c:crossesAt val="982"/>
        <c:auto val="1"/>
        <c:lblOffset val="100"/>
        <c:tickLblSkip val="2"/>
        <c:noMultiLvlLbl val="0"/>
      </c:catAx>
      <c:valAx>
        <c:axId val="63200873"/>
        <c:scaling>
          <c:orientation val="minMax"/>
          <c:max val="1024"/>
          <c:min val="98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5400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'DEC-2010'!$E$3:$E$33</c:f>
              <c:numCache/>
            </c:numRef>
          </c:val>
        </c:ser>
        <c:gapWidth val="80"/>
        <c:axId val="31936946"/>
        <c:axId val="18997059"/>
      </c:bar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694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007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"/>
          <c:w val="0.920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'DEC-2010'!$O$3:$O$33</c:f>
              <c:numCache/>
            </c:numRef>
          </c:val>
        </c:ser>
        <c:gapWidth val="80"/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675580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26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'FEB-2010'!$C$3:$C$33</c:f>
              <c:numCache/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63551"/>
        <c:crosses val="autoZero"/>
        <c:auto val="1"/>
        <c:lblOffset val="100"/>
        <c:tickLblSkip val="2"/>
        <c:noMultiLvlLbl val="0"/>
      </c:catAx>
      <c:valAx>
        <c:axId val="7563551"/>
        <c:scaling>
          <c:orientation val="minMax"/>
          <c:max val="1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27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7525"/>
          <c:y val="0.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'FEB-2010'!$L$3:$L$33</c:f>
              <c:numCache/>
            </c:numRef>
          </c:val>
          <c:smooth val="0"/>
        </c:ser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67865"/>
        <c:crosses val="autoZero"/>
        <c:auto val="1"/>
        <c:lblOffset val="100"/>
        <c:tickLblSkip val="2"/>
        <c:noMultiLvlLbl val="0"/>
      </c:catAx>
      <c:valAx>
        <c:axId val="8667865"/>
        <c:scaling>
          <c:orientation val="minMax"/>
          <c:max val="102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09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98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'FEB-2010'!$E$3:$E$33</c:f>
              <c:numCache/>
            </c:numRef>
          </c:val>
        </c:ser>
        <c:gapWidth val="80"/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019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38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"/>
          <c:w val="0.930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'FEB-2010'!$O$3:$O$33</c:f>
              <c:numCache/>
            </c:numRef>
          </c:val>
        </c:ser>
        <c:gapWidth val="80"/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0640460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697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'MAR-2010'!$B$3:$B$33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'MAR-2010'!$C$3:$C$33</c:f>
              <c:numCache/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376071"/>
        <c:crosses val="autoZero"/>
        <c:auto val="1"/>
        <c:lblOffset val="100"/>
        <c:tickLblSkip val="2"/>
        <c:noMultiLvlLbl val="0"/>
      </c:catAx>
      <c:valAx>
        <c:axId val="39376071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7090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8.jpeg" /><Relationship Id="rId13" Type="http://schemas.openxmlformats.org/officeDocument/2006/relationships/image" Target="../media/image9.jpeg" /><Relationship Id="rId14" Type="http://schemas.openxmlformats.org/officeDocument/2006/relationships/image" Target="../media/image10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8.jpeg" /><Relationship Id="rId6" Type="http://schemas.openxmlformats.org/officeDocument/2006/relationships/image" Target="../media/image4.jpeg" /><Relationship Id="rId7" Type="http://schemas.openxmlformats.org/officeDocument/2006/relationships/image" Target="../media/image2.jpeg" /><Relationship Id="rId8" Type="http://schemas.openxmlformats.org/officeDocument/2006/relationships/image" Target="../media/image17.jpeg" /><Relationship Id="rId9" Type="http://schemas.openxmlformats.org/officeDocument/2006/relationships/image" Target="../media/image7.jpeg" /><Relationship Id="rId10" Type="http://schemas.openxmlformats.org/officeDocument/2006/relationships/image" Target="../media/image12.jpeg" /><Relationship Id="rId11" Type="http://schemas.openxmlformats.org/officeDocument/2006/relationships/image" Target="../media/image15.jpeg" /><Relationship Id="rId12" Type="http://schemas.openxmlformats.org/officeDocument/2006/relationships/image" Target="../media/image21.jpeg" /><Relationship Id="rId13" Type="http://schemas.openxmlformats.org/officeDocument/2006/relationships/image" Target="../media/image6.jpeg" /><Relationship Id="rId14" Type="http://schemas.openxmlformats.org/officeDocument/2006/relationships/image" Target="../media/image1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28.png" /><Relationship Id="rId6" Type="http://schemas.openxmlformats.org/officeDocument/2006/relationships/image" Target="../media/image29.png" /><Relationship Id="rId7" Type="http://schemas.openxmlformats.org/officeDocument/2006/relationships/image" Target="../media/image30.png" /><Relationship Id="rId8" Type="http://schemas.openxmlformats.org/officeDocument/2006/relationships/image" Target="../media/image31.png" /><Relationship Id="rId9" Type="http://schemas.openxmlformats.org/officeDocument/2006/relationships/image" Target="../media/image32.png" /><Relationship Id="rId10" Type="http://schemas.openxmlformats.org/officeDocument/2006/relationships/image" Target="../media/image33.png" /><Relationship Id="rId11" Type="http://schemas.openxmlformats.org/officeDocument/2006/relationships/image" Target="../media/image34.png" /><Relationship Id="rId12" Type="http://schemas.openxmlformats.org/officeDocument/2006/relationships/image" Target="../media/image36.png" /><Relationship Id="rId13" Type="http://schemas.openxmlformats.org/officeDocument/2006/relationships/image" Target="../media/image37.png" /><Relationship Id="rId14" Type="http://schemas.openxmlformats.org/officeDocument/2006/relationships/image" Target="../media/image35.png" /><Relationship Id="rId15" Type="http://schemas.openxmlformats.org/officeDocument/2006/relationships/image" Target="../media/image38.png" /><Relationship Id="rId16" Type="http://schemas.openxmlformats.org/officeDocument/2006/relationships/image" Target="../media/image39.png" /><Relationship Id="rId17" Type="http://schemas.openxmlformats.org/officeDocument/2006/relationships/image" Target="../media/image40.png" /><Relationship Id="rId18" Type="http://schemas.openxmlformats.org/officeDocument/2006/relationships/image" Target="../media/image4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41.png" /><Relationship Id="rId6" Type="http://schemas.openxmlformats.org/officeDocument/2006/relationships/image" Target="../media/image30.png" /><Relationship Id="rId7" Type="http://schemas.openxmlformats.org/officeDocument/2006/relationships/image" Target="../media/image42.png" /><Relationship Id="rId8" Type="http://schemas.openxmlformats.org/officeDocument/2006/relationships/image" Target="../media/image43.png" /><Relationship Id="rId9" Type="http://schemas.openxmlformats.org/officeDocument/2006/relationships/image" Target="../media/image38.png" /><Relationship Id="rId10" Type="http://schemas.openxmlformats.org/officeDocument/2006/relationships/image" Target="../media/image33.png" /><Relationship Id="rId11" Type="http://schemas.openxmlformats.org/officeDocument/2006/relationships/image" Target="../media/image39.png" /><Relationship Id="rId12" Type="http://schemas.openxmlformats.org/officeDocument/2006/relationships/image" Target="../media/image32.png" /><Relationship Id="rId13" Type="http://schemas.openxmlformats.org/officeDocument/2006/relationships/image" Target="../media/image44.png" /><Relationship Id="rId14" Type="http://schemas.openxmlformats.org/officeDocument/2006/relationships/image" Target="../media/image45.png" /><Relationship Id="rId15" Type="http://schemas.openxmlformats.org/officeDocument/2006/relationships/image" Target="../media/image31.png" /><Relationship Id="rId16" Type="http://schemas.openxmlformats.org/officeDocument/2006/relationships/image" Target="../media/image4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4.jpeg" /><Relationship Id="rId8" Type="http://schemas.openxmlformats.org/officeDocument/2006/relationships/image" Target="../media/image12.jpeg" /><Relationship Id="rId9" Type="http://schemas.openxmlformats.org/officeDocument/2006/relationships/image" Target="../media/image3.jpeg" /><Relationship Id="rId10" Type="http://schemas.openxmlformats.org/officeDocument/2006/relationships/image" Target="../media/image13.jpeg" /><Relationship Id="rId11" Type="http://schemas.openxmlformats.org/officeDocument/2006/relationships/image" Target="../media/image1.jpeg" /><Relationship Id="rId12" Type="http://schemas.openxmlformats.org/officeDocument/2006/relationships/image" Target="../media/image8.jpeg" /><Relationship Id="rId13" Type="http://schemas.openxmlformats.org/officeDocument/2006/relationships/image" Target="../media/image2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0.jpeg" /><Relationship Id="rId6" Type="http://schemas.openxmlformats.org/officeDocument/2006/relationships/image" Target="../media/image8.jpeg" /><Relationship Id="rId7" Type="http://schemas.openxmlformats.org/officeDocument/2006/relationships/image" Target="../media/image16.jpeg" /><Relationship Id="rId8" Type="http://schemas.openxmlformats.org/officeDocument/2006/relationships/image" Target="../media/image6.jpeg" /><Relationship Id="rId9" Type="http://schemas.openxmlformats.org/officeDocument/2006/relationships/image" Target="../media/image17.jpeg" /><Relationship Id="rId10" Type="http://schemas.openxmlformats.org/officeDocument/2006/relationships/image" Target="../media/image2.jpeg" /><Relationship Id="rId11" Type="http://schemas.openxmlformats.org/officeDocument/2006/relationships/image" Target="../media/image5.jpeg" /><Relationship Id="rId12" Type="http://schemas.openxmlformats.org/officeDocument/2006/relationships/image" Target="../media/image9.jpeg" /><Relationship Id="rId13" Type="http://schemas.openxmlformats.org/officeDocument/2006/relationships/image" Target="../media/image18.jpeg" /><Relationship Id="rId14" Type="http://schemas.openxmlformats.org/officeDocument/2006/relationships/image" Target="../media/image4.jpeg" /><Relationship Id="rId15" Type="http://schemas.openxmlformats.org/officeDocument/2006/relationships/image" Target="../media/image15.jpeg" /><Relationship Id="rId16" Type="http://schemas.openxmlformats.org/officeDocument/2006/relationships/image" Target="../media/image19.jpeg" /><Relationship Id="rId17" Type="http://schemas.openxmlformats.org/officeDocument/2006/relationships/image" Target="../media/image20.jpeg" /><Relationship Id="rId18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4.jpeg" /><Relationship Id="rId6" Type="http://schemas.openxmlformats.org/officeDocument/2006/relationships/image" Target="../media/image15.jpeg" /><Relationship Id="rId7" Type="http://schemas.openxmlformats.org/officeDocument/2006/relationships/image" Target="../media/image14.jpeg" /><Relationship Id="rId8" Type="http://schemas.openxmlformats.org/officeDocument/2006/relationships/image" Target="../media/image17.jpeg" /><Relationship Id="rId9" Type="http://schemas.openxmlformats.org/officeDocument/2006/relationships/image" Target="../media/image2.jpeg" /><Relationship Id="rId10" Type="http://schemas.openxmlformats.org/officeDocument/2006/relationships/image" Target="../media/image9.jpeg" /><Relationship Id="rId11" Type="http://schemas.openxmlformats.org/officeDocument/2006/relationships/image" Target="../media/image21.jpeg" /><Relationship Id="rId12" Type="http://schemas.openxmlformats.org/officeDocument/2006/relationships/image" Target="../media/image22.jpeg" /><Relationship Id="rId13" Type="http://schemas.openxmlformats.org/officeDocument/2006/relationships/image" Target="../media/image23.jpeg" /><Relationship Id="rId14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4.jpeg" /><Relationship Id="rId6" Type="http://schemas.openxmlformats.org/officeDocument/2006/relationships/image" Target="../media/image3.jpeg" /><Relationship Id="rId7" Type="http://schemas.openxmlformats.org/officeDocument/2006/relationships/image" Target="../media/image21.jpeg" /><Relationship Id="rId8" Type="http://schemas.openxmlformats.org/officeDocument/2006/relationships/image" Target="../media/image20.jpeg" /><Relationship Id="rId9" Type="http://schemas.openxmlformats.org/officeDocument/2006/relationships/image" Target="../media/image4.jpeg" /><Relationship Id="rId10" Type="http://schemas.openxmlformats.org/officeDocument/2006/relationships/image" Target="../media/image8.jpeg" /><Relationship Id="rId11" Type="http://schemas.openxmlformats.org/officeDocument/2006/relationships/image" Target="../media/image15.jpeg" /><Relationship Id="rId12" Type="http://schemas.openxmlformats.org/officeDocument/2006/relationships/image" Target="../media/image24.jpeg" /><Relationship Id="rId13" Type="http://schemas.openxmlformats.org/officeDocument/2006/relationships/image" Target="../media/image2.jpeg" /><Relationship Id="rId14" Type="http://schemas.openxmlformats.org/officeDocument/2006/relationships/image" Target="../media/image2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1.jpeg" /><Relationship Id="rId6" Type="http://schemas.openxmlformats.org/officeDocument/2006/relationships/image" Target="../media/image25.jpeg" /><Relationship Id="rId7" Type="http://schemas.openxmlformats.org/officeDocument/2006/relationships/image" Target="../media/image2.jpeg" /><Relationship Id="rId8" Type="http://schemas.openxmlformats.org/officeDocument/2006/relationships/image" Target="../media/image17.jpeg" /><Relationship Id="rId9" Type="http://schemas.openxmlformats.org/officeDocument/2006/relationships/image" Target="../media/image4.jpeg" /><Relationship Id="rId10" Type="http://schemas.openxmlformats.org/officeDocument/2006/relationships/image" Target="../media/image23.jpeg" /><Relationship Id="rId11" Type="http://schemas.openxmlformats.org/officeDocument/2006/relationships/image" Target="../media/image20.jpeg" /><Relationship Id="rId12" Type="http://schemas.openxmlformats.org/officeDocument/2006/relationships/image" Target="../media/image26.jpeg" /><Relationship Id="rId13" Type="http://schemas.openxmlformats.org/officeDocument/2006/relationships/image" Target="../media/image14.jpeg" /><Relationship Id="rId14" Type="http://schemas.openxmlformats.org/officeDocument/2006/relationships/image" Target="../media/image8.jpeg" /><Relationship Id="rId15" Type="http://schemas.openxmlformats.org/officeDocument/2006/relationships/image" Target="../media/image15.jpeg" /><Relationship Id="rId16" Type="http://schemas.openxmlformats.org/officeDocument/2006/relationships/image" Target="../media/image2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4.jpeg" /><Relationship Id="rId6" Type="http://schemas.openxmlformats.org/officeDocument/2006/relationships/image" Target="../media/image17.jpeg" /><Relationship Id="rId7" Type="http://schemas.openxmlformats.org/officeDocument/2006/relationships/image" Target="../media/image2.jpeg" /><Relationship Id="rId8" Type="http://schemas.openxmlformats.org/officeDocument/2006/relationships/image" Target="../media/image26.jpeg" /><Relationship Id="rId9" Type="http://schemas.openxmlformats.org/officeDocument/2006/relationships/image" Target="../media/image20.jpeg" /><Relationship Id="rId10" Type="http://schemas.openxmlformats.org/officeDocument/2006/relationships/image" Target="../media/image19.jpeg" /><Relationship Id="rId11" Type="http://schemas.openxmlformats.org/officeDocument/2006/relationships/image" Target="../media/image14.jpeg" /><Relationship Id="rId12" Type="http://schemas.openxmlformats.org/officeDocument/2006/relationships/image" Target="../media/image25.jpeg" /><Relationship Id="rId13" Type="http://schemas.openxmlformats.org/officeDocument/2006/relationships/image" Target="../media/image21.jpeg" /><Relationship Id="rId14" Type="http://schemas.openxmlformats.org/officeDocument/2006/relationships/image" Target="../media/image8.jpeg" /><Relationship Id="rId15" Type="http://schemas.openxmlformats.org/officeDocument/2006/relationships/image" Target="../media/image2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2.jpeg" /><Relationship Id="rId6" Type="http://schemas.openxmlformats.org/officeDocument/2006/relationships/image" Target="../media/image19.jpeg" /><Relationship Id="rId7" Type="http://schemas.openxmlformats.org/officeDocument/2006/relationships/image" Target="../media/image24.jpeg" /><Relationship Id="rId8" Type="http://schemas.openxmlformats.org/officeDocument/2006/relationships/image" Target="../media/image4.jpeg" /><Relationship Id="rId9" Type="http://schemas.openxmlformats.org/officeDocument/2006/relationships/image" Target="../media/image8.jpeg" /><Relationship Id="rId10" Type="http://schemas.openxmlformats.org/officeDocument/2006/relationships/image" Target="../media/image23.jpeg" /><Relationship Id="rId11" Type="http://schemas.openxmlformats.org/officeDocument/2006/relationships/image" Target="../media/image20.jpeg" /><Relationship Id="rId12" Type="http://schemas.openxmlformats.org/officeDocument/2006/relationships/image" Target="../media/image15.jpeg" /><Relationship Id="rId13" Type="http://schemas.openxmlformats.org/officeDocument/2006/relationships/image" Target="../media/image14.jpeg" /><Relationship Id="rId14" Type="http://schemas.openxmlformats.org/officeDocument/2006/relationships/image" Target="../media/image17.jpeg" /><Relationship Id="rId15" Type="http://schemas.openxmlformats.org/officeDocument/2006/relationships/image" Target="../media/image2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4.jpeg" /><Relationship Id="rId8" Type="http://schemas.openxmlformats.org/officeDocument/2006/relationships/image" Target="../media/image2.jpeg" /><Relationship Id="rId9" Type="http://schemas.openxmlformats.org/officeDocument/2006/relationships/image" Target="../media/image3.jpeg" /><Relationship Id="rId10" Type="http://schemas.openxmlformats.org/officeDocument/2006/relationships/image" Target="../media/image23.jpeg" /><Relationship Id="rId11" Type="http://schemas.openxmlformats.org/officeDocument/2006/relationships/image" Target="../media/image21.jpeg" /><Relationship Id="rId12" Type="http://schemas.openxmlformats.org/officeDocument/2006/relationships/image" Target="../media/image8.jpeg" /><Relationship Id="rId13" Type="http://schemas.openxmlformats.org/officeDocument/2006/relationships/image" Target="../media/image17.jpeg" /><Relationship Id="rId14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28575</xdr:rowOff>
    </xdr:from>
    <xdr:to>
      <xdr:col>10</xdr:col>
      <xdr:colOff>752475</xdr:colOff>
      <xdr:row>2</xdr:row>
      <xdr:rowOff>514350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752475</xdr:colOff>
      <xdr:row>4</xdr:row>
      <xdr:rowOff>514350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10</xdr:col>
      <xdr:colOff>752475</xdr:colOff>
      <xdr:row>5</xdr:row>
      <xdr:rowOff>514350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19050</xdr:rowOff>
    </xdr:from>
    <xdr:to>
      <xdr:col>10</xdr:col>
      <xdr:colOff>742950</xdr:colOff>
      <xdr:row>6</xdr:row>
      <xdr:rowOff>504825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19050</xdr:rowOff>
    </xdr:from>
    <xdr:to>
      <xdr:col>10</xdr:col>
      <xdr:colOff>752475</xdr:colOff>
      <xdr:row>7</xdr:row>
      <xdr:rowOff>504825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28575</xdr:rowOff>
    </xdr:from>
    <xdr:to>
      <xdr:col>10</xdr:col>
      <xdr:colOff>752475</xdr:colOff>
      <xdr:row>8</xdr:row>
      <xdr:rowOff>514350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28575</xdr:rowOff>
    </xdr:from>
    <xdr:to>
      <xdr:col>10</xdr:col>
      <xdr:colOff>752475</xdr:colOff>
      <xdr:row>9</xdr:row>
      <xdr:rowOff>514350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12</xdr:row>
      <xdr:rowOff>19050</xdr:rowOff>
    </xdr:from>
    <xdr:to>
      <xdr:col>10</xdr:col>
      <xdr:colOff>762000</xdr:colOff>
      <xdr:row>12</xdr:row>
      <xdr:rowOff>504825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24800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19050</xdr:rowOff>
    </xdr:from>
    <xdr:to>
      <xdr:col>10</xdr:col>
      <xdr:colOff>742950</xdr:colOff>
      <xdr:row>13</xdr:row>
      <xdr:rowOff>504825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19050</xdr:rowOff>
    </xdr:from>
    <xdr:to>
      <xdr:col>10</xdr:col>
      <xdr:colOff>762000</xdr:colOff>
      <xdr:row>15</xdr:row>
      <xdr:rowOff>504825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2480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19050</xdr:rowOff>
    </xdr:from>
    <xdr:to>
      <xdr:col>10</xdr:col>
      <xdr:colOff>762000</xdr:colOff>
      <xdr:row>16</xdr:row>
      <xdr:rowOff>504825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2480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28575</xdr:rowOff>
    </xdr:from>
    <xdr:to>
      <xdr:col>10</xdr:col>
      <xdr:colOff>733425</xdr:colOff>
      <xdr:row>17</xdr:row>
      <xdr:rowOff>514350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28575</xdr:rowOff>
    </xdr:from>
    <xdr:to>
      <xdr:col>10</xdr:col>
      <xdr:colOff>752475</xdr:colOff>
      <xdr:row>18</xdr:row>
      <xdr:rowOff>514350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28575</xdr:rowOff>
    </xdr:from>
    <xdr:to>
      <xdr:col>10</xdr:col>
      <xdr:colOff>742950</xdr:colOff>
      <xdr:row>20</xdr:row>
      <xdr:rowOff>514350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28575</xdr:rowOff>
    </xdr:from>
    <xdr:to>
      <xdr:col>10</xdr:col>
      <xdr:colOff>752475</xdr:colOff>
      <xdr:row>21</xdr:row>
      <xdr:rowOff>514350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28575</xdr:rowOff>
    </xdr:from>
    <xdr:to>
      <xdr:col>10</xdr:col>
      <xdr:colOff>752475</xdr:colOff>
      <xdr:row>22</xdr:row>
      <xdr:rowOff>514350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19050</xdr:rowOff>
    </xdr:from>
    <xdr:to>
      <xdr:col>10</xdr:col>
      <xdr:colOff>762000</xdr:colOff>
      <xdr:row>23</xdr:row>
      <xdr:rowOff>504825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2480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28575</xdr:rowOff>
    </xdr:from>
    <xdr:to>
      <xdr:col>10</xdr:col>
      <xdr:colOff>733425</xdr:colOff>
      <xdr:row>24</xdr:row>
      <xdr:rowOff>514350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28575</xdr:rowOff>
    </xdr:from>
    <xdr:to>
      <xdr:col>10</xdr:col>
      <xdr:colOff>752475</xdr:colOff>
      <xdr:row>25</xdr:row>
      <xdr:rowOff>514350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</xdr:rowOff>
    </xdr:from>
    <xdr:to>
      <xdr:col>10</xdr:col>
      <xdr:colOff>733425</xdr:colOff>
      <xdr:row>26</xdr:row>
      <xdr:rowOff>514350</xdr:rowOff>
    </xdr:to>
    <xdr:pic>
      <xdr:nvPicPr>
        <xdr:cNvPr id="29" name="Picture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19050</xdr:rowOff>
    </xdr:from>
    <xdr:to>
      <xdr:col>10</xdr:col>
      <xdr:colOff>752475</xdr:colOff>
      <xdr:row>27</xdr:row>
      <xdr:rowOff>504825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28575</xdr:rowOff>
    </xdr:from>
    <xdr:to>
      <xdr:col>10</xdr:col>
      <xdr:colOff>752475</xdr:colOff>
      <xdr:row>28</xdr:row>
      <xdr:rowOff>514350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28575</xdr:rowOff>
    </xdr:from>
    <xdr:to>
      <xdr:col>10</xdr:col>
      <xdr:colOff>752475</xdr:colOff>
      <xdr:row>30</xdr:row>
      <xdr:rowOff>514350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19050</xdr:rowOff>
    </xdr:from>
    <xdr:to>
      <xdr:col>10</xdr:col>
      <xdr:colOff>742950</xdr:colOff>
      <xdr:row>32</xdr:row>
      <xdr:rowOff>504825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28575</xdr:rowOff>
    </xdr:from>
    <xdr:to>
      <xdr:col>10</xdr:col>
      <xdr:colOff>752475</xdr:colOff>
      <xdr:row>31</xdr:row>
      <xdr:rowOff>514350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19050</xdr:rowOff>
    </xdr:from>
    <xdr:to>
      <xdr:col>10</xdr:col>
      <xdr:colOff>742950</xdr:colOff>
      <xdr:row>2</xdr:row>
      <xdr:rowOff>504825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504825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504825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9525</xdr:rowOff>
    </xdr:from>
    <xdr:to>
      <xdr:col>10</xdr:col>
      <xdr:colOff>733425</xdr:colOff>
      <xdr:row>9</xdr:row>
      <xdr:rowOff>495300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48101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9525</xdr:rowOff>
    </xdr:from>
    <xdr:to>
      <xdr:col>10</xdr:col>
      <xdr:colOff>733425</xdr:colOff>
      <xdr:row>10</xdr:row>
      <xdr:rowOff>495300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5343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19050</xdr:rowOff>
    </xdr:from>
    <xdr:to>
      <xdr:col>10</xdr:col>
      <xdr:colOff>723900</xdr:colOff>
      <xdr:row>13</xdr:row>
      <xdr:rowOff>504825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8670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504825</xdr:rowOff>
    </xdr:to>
    <xdr:pic>
      <xdr:nvPicPr>
        <xdr:cNvPr id="17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19050</xdr:rowOff>
    </xdr:from>
    <xdr:to>
      <xdr:col>10</xdr:col>
      <xdr:colOff>723900</xdr:colOff>
      <xdr:row>15</xdr:row>
      <xdr:rowOff>504825</xdr:rowOff>
    </xdr:to>
    <xdr:pic>
      <xdr:nvPicPr>
        <xdr:cNvPr id="18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8670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28575</xdr:rowOff>
    </xdr:from>
    <xdr:to>
      <xdr:col>10</xdr:col>
      <xdr:colOff>752475</xdr:colOff>
      <xdr:row>16</xdr:row>
      <xdr:rowOff>514350</xdr:rowOff>
    </xdr:to>
    <xdr:pic>
      <xdr:nvPicPr>
        <xdr:cNvPr id="19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19050</xdr:rowOff>
    </xdr:from>
    <xdr:to>
      <xdr:col>10</xdr:col>
      <xdr:colOff>752475</xdr:colOff>
      <xdr:row>17</xdr:row>
      <xdr:rowOff>504825</xdr:rowOff>
    </xdr:to>
    <xdr:pic>
      <xdr:nvPicPr>
        <xdr:cNvPr id="20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9525</xdr:rowOff>
    </xdr:from>
    <xdr:to>
      <xdr:col>10</xdr:col>
      <xdr:colOff>733425</xdr:colOff>
      <xdr:row>19</xdr:row>
      <xdr:rowOff>495300</xdr:rowOff>
    </xdr:to>
    <xdr:pic>
      <xdr:nvPicPr>
        <xdr:cNvPr id="22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01441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28575</xdr:rowOff>
    </xdr:from>
    <xdr:to>
      <xdr:col>10</xdr:col>
      <xdr:colOff>733425</xdr:colOff>
      <xdr:row>20</xdr:row>
      <xdr:rowOff>514350</xdr:rowOff>
    </xdr:to>
    <xdr:pic>
      <xdr:nvPicPr>
        <xdr:cNvPr id="23" name="Picture 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19050</xdr:rowOff>
    </xdr:from>
    <xdr:to>
      <xdr:col>10</xdr:col>
      <xdr:colOff>752475</xdr:colOff>
      <xdr:row>21</xdr:row>
      <xdr:rowOff>504825</xdr:rowOff>
    </xdr:to>
    <xdr:pic>
      <xdr:nvPicPr>
        <xdr:cNvPr id="24" name="Picture 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504825</xdr:rowOff>
    </xdr:to>
    <xdr:pic>
      <xdr:nvPicPr>
        <xdr:cNvPr id="25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9525</xdr:rowOff>
    </xdr:from>
    <xdr:to>
      <xdr:col>10</xdr:col>
      <xdr:colOff>733425</xdr:colOff>
      <xdr:row>24</xdr:row>
      <xdr:rowOff>495300</xdr:rowOff>
    </xdr:to>
    <xdr:pic>
      <xdr:nvPicPr>
        <xdr:cNvPr id="27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28111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28575</xdr:rowOff>
    </xdr:from>
    <xdr:to>
      <xdr:col>10</xdr:col>
      <xdr:colOff>733425</xdr:colOff>
      <xdr:row>25</xdr:row>
      <xdr:rowOff>514350</xdr:rowOff>
    </xdr:to>
    <xdr:pic>
      <xdr:nvPicPr>
        <xdr:cNvPr id="28" name="Picture 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29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504825</xdr:rowOff>
    </xdr:to>
    <xdr:pic>
      <xdr:nvPicPr>
        <xdr:cNvPr id="30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9525</xdr:rowOff>
    </xdr:from>
    <xdr:to>
      <xdr:col>10</xdr:col>
      <xdr:colOff>733425</xdr:colOff>
      <xdr:row>28</xdr:row>
      <xdr:rowOff>495300</xdr:rowOff>
    </xdr:to>
    <xdr:pic>
      <xdr:nvPicPr>
        <xdr:cNvPr id="31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49447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9525</xdr:rowOff>
    </xdr:from>
    <xdr:to>
      <xdr:col>10</xdr:col>
      <xdr:colOff>733425</xdr:colOff>
      <xdr:row>30</xdr:row>
      <xdr:rowOff>495300</xdr:rowOff>
    </xdr:to>
    <xdr:pic>
      <xdr:nvPicPr>
        <xdr:cNvPr id="33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6011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9525</xdr:rowOff>
    </xdr:from>
    <xdr:to>
      <xdr:col>10</xdr:col>
      <xdr:colOff>733425</xdr:colOff>
      <xdr:row>31</xdr:row>
      <xdr:rowOff>495300</xdr:rowOff>
    </xdr:to>
    <xdr:pic>
      <xdr:nvPicPr>
        <xdr:cNvPr id="34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6544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32</xdr:row>
      <xdr:rowOff>9525</xdr:rowOff>
    </xdr:from>
    <xdr:to>
      <xdr:col>10</xdr:col>
      <xdr:colOff>733425</xdr:colOff>
      <xdr:row>32</xdr:row>
      <xdr:rowOff>495300</xdr:rowOff>
    </xdr:to>
    <xdr:pic>
      <xdr:nvPicPr>
        <xdr:cNvPr id="35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70783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161925</xdr:colOff>
      <xdr:row>2</xdr:row>
      <xdr:rowOff>123825</xdr:rowOff>
    </xdr:from>
    <xdr:to>
      <xdr:col>10</xdr:col>
      <xdr:colOff>638175</xdr:colOff>
      <xdr:row>2</xdr:row>
      <xdr:rowOff>457200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95250</xdr:rowOff>
    </xdr:from>
    <xdr:to>
      <xdr:col>10</xdr:col>
      <xdr:colOff>619125</xdr:colOff>
      <xdr:row>3</xdr:row>
      <xdr:rowOff>428625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114300</xdr:rowOff>
    </xdr:from>
    <xdr:to>
      <xdr:col>10</xdr:col>
      <xdr:colOff>647700</xdr:colOff>
      <xdr:row>4</xdr:row>
      <xdr:rowOff>447675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</xdr:row>
      <xdr:rowOff>85725</xdr:rowOff>
    </xdr:from>
    <xdr:to>
      <xdr:col>10</xdr:col>
      <xdr:colOff>638175</xdr:colOff>
      <xdr:row>5</xdr:row>
      <xdr:rowOff>419100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2752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85725</xdr:rowOff>
    </xdr:from>
    <xdr:to>
      <xdr:col>10</xdr:col>
      <xdr:colOff>638175</xdr:colOff>
      <xdr:row>6</xdr:row>
      <xdr:rowOff>419100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3286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104775</xdr:rowOff>
    </xdr:from>
    <xdr:to>
      <xdr:col>10</xdr:col>
      <xdr:colOff>676275</xdr:colOff>
      <xdr:row>9</xdr:row>
      <xdr:rowOff>438150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95250</xdr:rowOff>
    </xdr:from>
    <xdr:to>
      <xdr:col>10</xdr:col>
      <xdr:colOff>657225</xdr:colOff>
      <xdr:row>7</xdr:row>
      <xdr:rowOff>428625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114300</xdr:rowOff>
    </xdr:from>
    <xdr:to>
      <xdr:col>10</xdr:col>
      <xdr:colOff>647700</xdr:colOff>
      <xdr:row>8</xdr:row>
      <xdr:rowOff>447675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114300</xdr:rowOff>
    </xdr:from>
    <xdr:to>
      <xdr:col>10</xdr:col>
      <xdr:colOff>647700</xdr:colOff>
      <xdr:row>10</xdr:row>
      <xdr:rowOff>447675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114300</xdr:rowOff>
    </xdr:from>
    <xdr:to>
      <xdr:col>10</xdr:col>
      <xdr:colOff>647700</xdr:colOff>
      <xdr:row>11</xdr:row>
      <xdr:rowOff>447675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95250</xdr:rowOff>
    </xdr:from>
    <xdr:to>
      <xdr:col>10</xdr:col>
      <xdr:colOff>666750</xdr:colOff>
      <xdr:row>12</xdr:row>
      <xdr:rowOff>428625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6496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</xdr:row>
      <xdr:rowOff>104775</xdr:rowOff>
    </xdr:from>
    <xdr:to>
      <xdr:col>10</xdr:col>
      <xdr:colOff>638175</xdr:colOff>
      <xdr:row>13</xdr:row>
      <xdr:rowOff>438150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14</xdr:row>
      <xdr:rowOff>104775</xdr:rowOff>
    </xdr:from>
    <xdr:to>
      <xdr:col>10</xdr:col>
      <xdr:colOff>647700</xdr:colOff>
      <xdr:row>14</xdr:row>
      <xdr:rowOff>438150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123825</xdr:rowOff>
    </xdr:from>
    <xdr:to>
      <xdr:col>10</xdr:col>
      <xdr:colOff>638175</xdr:colOff>
      <xdr:row>15</xdr:row>
      <xdr:rowOff>457200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16</xdr:row>
      <xdr:rowOff>85725</xdr:rowOff>
    </xdr:from>
    <xdr:to>
      <xdr:col>10</xdr:col>
      <xdr:colOff>638175</xdr:colOff>
      <xdr:row>16</xdr:row>
      <xdr:rowOff>419100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8620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95250</xdr:rowOff>
    </xdr:from>
    <xdr:to>
      <xdr:col>10</xdr:col>
      <xdr:colOff>657225</xdr:colOff>
      <xdr:row>17</xdr:row>
      <xdr:rowOff>428625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95250</xdr:rowOff>
    </xdr:from>
    <xdr:to>
      <xdr:col>10</xdr:col>
      <xdr:colOff>657225</xdr:colOff>
      <xdr:row>18</xdr:row>
      <xdr:rowOff>428625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95250</xdr:rowOff>
    </xdr:from>
    <xdr:to>
      <xdr:col>10</xdr:col>
      <xdr:colOff>657225</xdr:colOff>
      <xdr:row>19</xdr:row>
      <xdr:rowOff>428625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20</xdr:row>
      <xdr:rowOff>95250</xdr:rowOff>
    </xdr:from>
    <xdr:to>
      <xdr:col>10</xdr:col>
      <xdr:colOff>638175</xdr:colOff>
      <xdr:row>20</xdr:row>
      <xdr:rowOff>428625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</xdr:row>
      <xdr:rowOff>95250</xdr:rowOff>
    </xdr:from>
    <xdr:to>
      <xdr:col>10</xdr:col>
      <xdr:colOff>638175</xdr:colOff>
      <xdr:row>21</xdr:row>
      <xdr:rowOff>428625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22</xdr:row>
      <xdr:rowOff>104775</xdr:rowOff>
    </xdr:from>
    <xdr:to>
      <xdr:col>10</xdr:col>
      <xdr:colOff>638175</xdr:colOff>
      <xdr:row>22</xdr:row>
      <xdr:rowOff>438150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95250</xdr:rowOff>
    </xdr:from>
    <xdr:to>
      <xdr:col>10</xdr:col>
      <xdr:colOff>657225</xdr:colOff>
      <xdr:row>23</xdr:row>
      <xdr:rowOff>428625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24</xdr:row>
      <xdr:rowOff>114300</xdr:rowOff>
    </xdr:from>
    <xdr:to>
      <xdr:col>10</xdr:col>
      <xdr:colOff>638175</xdr:colOff>
      <xdr:row>24</xdr:row>
      <xdr:rowOff>447675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2005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25</xdr:row>
      <xdr:rowOff>114300</xdr:rowOff>
    </xdr:from>
    <xdr:to>
      <xdr:col>10</xdr:col>
      <xdr:colOff>638175</xdr:colOff>
      <xdr:row>25</xdr:row>
      <xdr:rowOff>447675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200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26</xdr:row>
      <xdr:rowOff>95250</xdr:rowOff>
    </xdr:from>
    <xdr:to>
      <xdr:col>10</xdr:col>
      <xdr:colOff>619125</xdr:colOff>
      <xdr:row>26</xdr:row>
      <xdr:rowOff>428625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0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27</xdr:row>
      <xdr:rowOff>104775</xdr:rowOff>
    </xdr:from>
    <xdr:to>
      <xdr:col>10</xdr:col>
      <xdr:colOff>619125</xdr:colOff>
      <xdr:row>27</xdr:row>
      <xdr:rowOff>438150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28</xdr:row>
      <xdr:rowOff>104775</xdr:rowOff>
    </xdr:from>
    <xdr:to>
      <xdr:col>10</xdr:col>
      <xdr:colOff>638175</xdr:colOff>
      <xdr:row>28</xdr:row>
      <xdr:rowOff>438150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95250</xdr:rowOff>
    </xdr:from>
    <xdr:to>
      <xdr:col>10</xdr:col>
      <xdr:colOff>619125</xdr:colOff>
      <xdr:row>29</xdr:row>
      <xdr:rowOff>428625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0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85725</xdr:rowOff>
    </xdr:from>
    <xdr:to>
      <xdr:col>10</xdr:col>
      <xdr:colOff>666750</xdr:colOff>
      <xdr:row>31</xdr:row>
      <xdr:rowOff>419100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48625" y="16621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114300</xdr:rowOff>
    </xdr:from>
    <xdr:to>
      <xdr:col>10</xdr:col>
      <xdr:colOff>657225</xdr:colOff>
      <xdr:row>2</xdr:row>
      <xdr:rowOff>447675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95250</xdr:rowOff>
    </xdr:from>
    <xdr:to>
      <xdr:col>10</xdr:col>
      <xdr:colOff>619125</xdr:colOff>
      <xdr:row>3</xdr:row>
      <xdr:rowOff>428625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</xdr:row>
      <xdr:rowOff>104775</xdr:rowOff>
    </xdr:from>
    <xdr:to>
      <xdr:col>10</xdr:col>
      <xdr:colOff>628650</xdr:colOff>
      <xdr:row>4</xdr:row>
      <xdr:rowOff>438150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104775</xdr:rowOff>
    </xdr:from>
    <xdr:to>
      <xdr:col>10</xdr:col>
      <xdr:colOff>628650</xdr:colOff>
      <xdr:row>5</xdr:row>
      <xdr:rowOff>438150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114300</xdr:rowOff>
    </xdr:from>
    <xdr:to>
      <xdr:col>10</xdr:col>
      <xdr:colOff>695325</xdr:colOff>
      <xdr:row>7</xdr:row>
      <xdr:rowOff>447675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123825</xdr:rowOff>
    </xdr:from>
    <xdr:to>
      <xdr:col>10</xdr:col>
      <xdr:colOff>657225</xdr:colOff>
      <xdr:row>6</xdr:row>
      <xdr:rowOff>457200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</xdr:row>
      <xdr:rowOff>114300</xdr:rowOff>
    </xdr:from>
    <xdr:to>
      <xdr:col>10</xdr:col>
      <xdr:colOff>695325</xdr:colOff>
      <xdr:row>8</xdr:row>
      <xdr:rowOff>447675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104775</xdr:rowOff>
    </xdr:from>
    <xdr:to>
      <xdr:col>10</xdr:col>
      <xdr:colOff>647700</xdr:colOff>
      <xdr:row>9</xdr:row>
      <xdr:rowOff>438150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95250</xdr:rowOff>
    </xdr:from>
    <xdr:to>
      <xdr:col>10</xdr:col>
      <xdr:colOff>657225</xdr:colOff>
      <xdr:row>10</xdr:row>
      <xdr:rowOff>428625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11</xdr:row>
      <xdr:rowOff>114300</xdr:rowOff>
    </xdr:from>
    <xdr:to>
      <xdr:col>10</xdr:col>
      <xdr:colOff>695325</xdr:colOff>
      <xdr:row>11</xdr:row>
      <xdr:rowOff>447675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114300</xdr:rowOff>
    </xdr:from>
    <xdr:to>
      <xdr:col>10</xdr:col>
      <xdr:colOff>666750</xdr:colOff>
      <xdr:row>12</xdr:row>
      <xdr:rowOff>447675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95250</xdr:rowOff>
    </xdr:from>
    <xdr:to>
      <xdr:col>10</xdr:col>
      <xdr:colOff>657225</xdr:colOff>
      <xdr:row>13</xdr:row>
      <xdr:rowOff>428625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95250</xdr:rowOff>
    </xdr:from>
    <xdr:to>
      <xdr:col>10</xdr:col>
      <xdr:colOff>657225</xdr:colOff>
      <xdr:row>14</xdr:row>
      <xdr:rowOff>428625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7562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95250</xdr:rowOff>
    </xdr:from>
    <xdr:to>
      <xdr:col>10</xdr:col>
      <xdr:colOff>657225</xdr:colOff>
      <xdr:row>15</xdr:row>
      <xdr:rowOff>428625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95250</xdr:rowOff>
    </xdr:from>
    <xdr:to>
      <xdr:col>10</xdr:col>
      <xdr:colOff>657225</xdr:colOff>
      <xdr:row>16</xdr:row>
      <xdr:rowOff>428625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17</xdr:row>
      <xdr:rowOff>95250</xdr:rowOff>
    </xdr:from>
    <xdr:to>
      <xdr:col>10</xdr:col>
      <xdr:colOff>638175</xdr:colOff>
      <xdr:row>17</xdr:row>
      <xdr:rowOff>428625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95250</xdr:rowOff>
    </xdr:from>
    <xdr:to>
      <xdr:col>10</xdr:col>
      <xdr:colOff>657225</xdr:colOff>
      <xdr:row>18</xdr:row>
      <xdr:rowOff>428625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95250</xdr:rowOff>
    </xdr:from>
    <xdr:to>
      <xdr:col>10</xdr:col>
      <xdr:colOff>638175</xdr:colOff>
      <xdr:row>19</xdr:row>
      <xdr:rowOff>428625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20</xdr:row>
      <xdr:rowOff>114300</xdr:rowOff>
    </xdr:from>
    <xdr:to>
      <xdr:col>10</xdr:col>
      <xdr:colOff>695325</xdr:colOff>
      <xdr:row>20</xdr:row>
      <xdr:rowOff>447675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104775</xdr:rowOff>
    </xdr:from>
    <xdr:to>
      <xdr:col>10</xdr:col>
      <xdr:colOff>657225</xdr:colOff>
      <xdr:row>21</xdr:row>
      <xdr:rowOff>438150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23</xdr:row>
      <xdr:rowOff>95250</xdr:rowOff>
    </xdr:from>
    <xdr:to>
      <xdr:col>10</xdr:col>
      <xdr:colOff>647700</xdr:colOff>
      <xdr:row>23</xdr:row>
      <xdr:rowOff>428625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104775</xdr:rowOff>
    </xdr:from>
    <xdr:to>
      <xdr:col>10</xdr:col>
      <xdr:colOff>657225</xdr:colOff>
      <xdr:row>22</xdr:row>
      <xdr:rowOff>438150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24</xdr:row>
      <xdr:rowOff>95250</xdr:rowOff>
    </xdr:from>
    <xdr:to>
      <xdr:col>10</xdr:col>
      <xdr:colOff>619125</xdr:colOff>
      <xdr:row>24</xdr:row>
      <xdr:rowOff>428625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114300</xdr:rowOff>
    </xdr:from>
    <xdr:to>
      <xdr:col>10</xdr:col>
      <xdr:colOff>666750</xdr:colOff>
      <xdr:row>25</xdr:row>
      <xdr:rowOff>447675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27</xdr:row>
      <xdr:rowOff>114300</xdr:rowOff>
    </xdr:from>
    <xdr:to>
      <xdr:col>10</xdr:col>
      <xdr:colOff>695325</xdr:colOff>
      <xdr:row>27</xdr:row>
      <xdr:rowOff>447675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85725</xdr:rowOff>
    </xdr:from>
    <xdr:to>
      <xdr:col>10</xdr:col>
      <xdr:colOff>657225</xdr:colOff>
      <xdr:row>28</xdr:row>
      <xdr:rowOff>419100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39100" y="15020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95250</xdr:rowOff>
    </xdr:from>
    <xdr:to>
      <xdr:col>10</xdr:col>
      <xdr:colOff>657225</xdr:colOff>
      <xdr:row>29</xdr:row>
      <xdr:rowOff>428625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30</xdr:row>
      <xdr:rowOff>104775</xdr:rowOff>
    </xdr:from>
    <xdr:to>
      <xdr:col>10</xdr:col>
      <xdr:colOff>628650</xdr:colOff>
      <xdr:row>30</xdr:row>
      <xdr:rowOff>438150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31</xdr:row>
      <xdr:rowOff>104775</xdr:rowOff>
    </xdr:from>
    <xdr:to>
      <xdr:col>10</xdr:col>
      <xdr:colOff>628650</xdr:colOff>
      <xdr:row>31</xdr:row>
      <xdr:rowOff>438150</xdr:rowOff>
    </xdr:to>
    <xdr:pic>
      <xdr:nvPicPr>
        <xdr:cNvPr id="34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32</xdr:row>
      <xdr:rowOff>95250</xdr:rowOff>
    </xdr:from>
    <xdr:to>
      <xdr:col>10</xdr:col>
      <xdr:colOff>657225</xdr:colOff>
      <xdr:row>32</xdr:row>
      <xdr:rowOff>428625</xdr:rowOff>
    </xdr:to>
    <xdr:pic>
      <xdr:nvPicPr>
        <xdr:cNvPr id="35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7164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19050</xdr:rowOff>
    </xdr:from>
    <xdr:to>
      <xdr:col>10</xdr:col>
      <xdr:colOff>733425</xdr:colOff>
      <xdr:row>5</xdr:row>
      <xdr:rowOff>504825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19050</xdr:rowOff>
    </xdr:from>
    <xdr:to>
      <xdr:col>10</xdr:col>
      <xdr:colOff>742950</xdr:colOff>
      <xdr:row>6</xdr:row>
      <xdr:rowOff>504825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28575</xdr:rowOff>
    </xdr:from>
    <xdr:to>
      <xdr:col>10</xdr:col>
      <xdr:colOff>733425</xdr:colOff>
      <xdr:row>7</xdr:row>
      <xdr:rowOff>514350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28575</xdr:rowOff>
    </xdr:from>
    <xdr:to>
      <xdr:col>10</xdr:col>
      <xdr:colOff>742950</xdr:colOff>
      <xdr:row>9</xdr:row>
      <xdr:rowOff>514350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19050</xdr:rowOff>
    </xdr:from>
    <xdr:to>
      <xdr:col>10</xdr:col>
      <xdr:colOff>733425</xdr:colOff>
      <xdr:row>15</xdr:row>
      <xdr:rowOff>504825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19050</xdr:rowOff>
    </xdr:from>
    <xdr:to>
      <xdr:col>10</xdr:col>
      <xdr:colOff>733425</xdr:colOff>
      <xdr:row>16</xdr:row>
      <xdr:rowOff>504825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28575</xdr:rowOff>
    </xdr:from>
    <xdr:to>
      <xdr:col>10</xdr:col>
      <xdr:colOff>752475</xdr:colOff>
      <xdr:row>17</xdr:row>
      <xdr:rowOff>514350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28575</xdr:rowOff>
    </xdr:from>
    <xdr:to>
      <xdr:col>10</xdr:col>
      <xdr:colOff>733425</xdr:colOff>
      <xdr:row>18</xdr:row>
      <xdr:rowOff>514350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28575</xdr:rowOff>
    </xdr:from>
    <xdr:to>
      <xdr:col>10</xdr:col>
      <xdr:colOff>733425</xdr:colOff>
      <xdr:row>20</xdr:row>
      <xdr:rowOff>514350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19050</xdr:rowOff>
    </xdr:from>
    <xdr:to>
      <xdr:col>10</xdr:col>
      <xdr:colOff>733425</xdr:colOff>
      <xdr:row>21</xdr:row>
      <xdr:rowOff>504825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19050</xdr:rowOff>
    </xdr:from>
    <xdr:to>
      <xdr:col>10</xdr:col>
      <xdr:colOff>733425</xdr:colOff>
      <xdr:row>23</xdr:row>
      <xdr:rowOff>504825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28575</xdr:rowOff>
    </xdr:from>
    <xdr:to>
      <xdr:col>10</xdr:col>
      <xdr:colOff>752475</xdr:colOff>
      <xdr:row>24</xdr:row>
      <xdr:rowOff>514350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</xdr:rowOff>
    </xdr:from>
    <xdr:to>
      <xdr:col>10</xdr:col>
      <xdr:colOff>733425</xdr:colOff>
      <xdr:row>26</xdr:row>
      <xdr:rowOff>514350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504825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28575</xdr:rowOff>
    </xdr:from>
    <xdr:to>
      <xdr:col>10</xdr:col>
      <xdr:colOff>733425</xdr:colOff>
      <xdr:row>28</xdr:row>
      <xdr:rowOff>514350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28575</xdr:rowOff>
    </xdr:from>
    <xdr:to>
      <xdr:col>10</xdr:col>
      <xdr:colOff>733425</xdr:colOff>
      <xdr:row>8</xdr:row>
      <xdr:rowOff>514350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28575</xdr:rowOff>
    </xdr:from>
    <xdr:to>
      <xdr:col>10</xdr:col>
      <xdr:colOff>742950</xdr:colOff>
      <xdr:row>9</xdr:row>
      <xdr:rowOff>514350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9525</xdr:rowOff>
    </xdr:from>
    <xdr:to>
      <xdr:col>10</xdr:col>
      <xdr:colOff>733425</xdr:colOff>
      <xdr:row>10</xdr:row>
      <xdr:rowOff>495300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5343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19050</xdr:rowOff>
    </xdr:from>
    <xdr:to>
      <xdr:col>10</xdr:col>
      <xdr:colOff>742950</xdr:colOff>
      <xdr:row>15</xdr:row>
      <xdr:rowOff>504825</xdr:rowOff>
    </xdr:to>
    <xdr:pic>
      <xdr:nvPicPr>
        <xdr:cNvPr id="18" name="Picture 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19050</xdr:rowOff>
    </xdr:from>
    <xdr:to>
      <xdr:col>10</xdr:col>
      <xdr:colOff>752475</xdr:colOff>
      <xdr:row>16</xdr:row>
      <xdr:rowOff>504825</xdr:rowOff>
    </xdr:to>
    <xdr:pic>
      <xdr:nvPicPr>
        <xdr:cNvPr id="19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28575</xdr:rowOff>
    </xdr:from>
    <xdr:to>
      <xdr:col>10</xdr:col>
      <xdr:colOff>742950</xdr:colOff>
      <xdr:row>17</xdr:row>
      <xdr:rowOff>514350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38100</xdr:rowOff>
    </xdr:from>
    <xdr:to>
      <xdr:col>10</xdr:col>
      <xdr:colOff>752475</xdr:colOff>
      <xdr:row>20</xdr:row>
      <xdr:rowOff>523875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07061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19050</xdr:rowOff>
    </xdr:from>
    <xdr:to>
      <xdr:col>10</xdr:col>
      <xdr:colOff>733425</xdr:colOff>
      <xdr:row>22</xdr:row>
      <xdr:rowOff>504825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28575</xdr:rowOff>
    </xdr:from>
    <xdr:to>
      <xdr:col>10</xdr:col>
      <xdr:colOff>733425</xdr:colOff>
      <xdr:row>23</xdr:row>
      <xdr:rowOff>514350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38100</xdr:rowOff>
    </xdr:from>
    <xdr:to>
      <xdr:col>10</xdr:col>
      <xdr:colOff>752475</xdr:colOff>
      <xdr:row>24</xdr:row>
      <xdr:rowOff>523875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28397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742950</xdr:colOff>
      <xdr:row>26</xdr:row>
      <xdr:rowOff>514350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9525</xdr:rowOff>
    </xdr:from>
    <xdr:to>
      <xdr:col>10</xdr:col>
      <xdr:colOff>733425</xdr:colOff>
      <xdr:row>27</xdr:row>
      <xdr:rowOff>495300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96225" y="144113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38100</xdr:rowOff>
    </xdr:from>
    <xdr:to>
      <xdr:col>10</xdr:col>
      <xdr:colOff>752475</xdr:colOff>
      <xdr:row>31</xdr:row>
      <xdr:rowOff>523875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65735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504825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19050</xdr:rowOff>
    </xdr:from>
    <xdr:to>
      <xdr:col>10</xdr:col>
      <xdr:colOff>742950</xdr:colOff>
      <xdr:row>32</xdr:row>
      <xdr:rowOff>504825</xdr:rowOff>
    </xdr:to>
    <xdr:pic>
      <xdr:nvPicPr>
        <xdr:cNvPr id="35" name="Picture 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05750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19050</xdr:rowOff>
    </xdr:from>
    <xdr:to>
      <xdr:col>10</xdr:col>
      <xdr:colOff>742950</xdr:colOff>
      <xdr:row>2</xdr:row>
      <xdr:rowOff>504825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504825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19050</xdr:rowOff>
    </xdr:from>
    <xdr:to>
      <xdr:col>10</xdr:col>
      <xdr:colOff>733425</xdr:colOff>
      <xdr:row>9</xdr:row>
      <xdr:rowOff>504825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19050</xdr:rowOff>
    </xdr:from>
    <xdr:to>
      <xdr:col>10</xdr:col>
      <xdr:colOff>733425</xdr:colOff>
      <xdr:row>14</xdr:row>
      <xdr:rowOff>504825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16</xdr:row>
      <xdr:rowOff>19050</xdr:rowOff>
    </xdr:from>
    <xdr:to>
      <xdr:col>10</xdr:col>
      <xdr:colOff>723900</xdr:colOff>
      <xdr:row>16</xdr:row>
      <xdr:rowOff>504825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19050</xdr:rowOff>
    </xdr:from>
    <xdr:to>
      <xdr:col>10</xdr:col>
      <xdr:colOff>733425</xdr:colOff>
      <xdr:row>18</xdr:row>
      <xdr:rowOff>504825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504825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19050</xdr:rowOff>
    </xdr:from>
    <xdr:to>
      <xdr:col>10</xdr:col>
      <xdr:colOff>733425</xdr:colOff>
      <xdr:row>26</xdr:row>
      <xdr:rowOff>504825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28575</xdr:rowOff>
    </xdr:from>
    <xdr:to>
      <xdr:col>10</xdr:col>
      <xdr:colOff>733425</xdr:colOff>
      <xdr:row>27</xdr:row>
      <xdr:rowOff>514350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733425</xdr:colOff>
      <xdr:row>29</xdr:row>
      <xdr:rowOff>504825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504825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19050</xdr:rowOff>
    </xdr:from>
    <xdr:to>
      <xdr:col>10</xdr:col>
      <xdr:colOff>733425</xdr:colOff>
      <xdr:row>30</xdr:row>
      <xdr:rowOff>504825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19050</xdr:rowOff>
    </xdr:from>
    <xdr:to>
      <xdr:col>10</xdr:col>
      <xdr:colOff>752475</xdr:colOff>
      <xdr:row>2</xdr:row>
      <xdr:rowOff>504825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19050</xdr:rowOff>
    </xdr:from>
    <xdr:to>
      <xdr:col>10</xdr:col>
      <xdr:colOff>752475</xdr:colOff>
      <xdr:row>3</xdr:row>
      <xdr:rowOff>504825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19050</xdr:rowOff>
    </xdr:from>
    <xdr:to>
      <xdr:col>10</xdr:col>
      <xdr:colOff>752475</xdr:colOff>
      <xdr:row>4</xdr:row>
      <xdr:rowOff>504825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19050</xdr:rowOff>
    </xdr:from>
    <xdr:to>
      <xdr:col>10</xdr:col>
      <xdr:colOff>752475</xdr:colOff>
      <xdr:row>6</xdr:row>
      <xdr:rowOff>504825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504825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47625</xdr:rowOff>
    </xdr:from>
    <xdr:to>
      <xdr:col>10</xdr:col>
      <xdr:colOff>752475</xdr:colOff>
      <xdr:row>9</xdr:row>
      <xdr:rowOff>533400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48482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504825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504825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47625</xdr:rowOff>
    </xdr:from>
    <xdr:to>
      <xdr:col>10</xdr:col>
      <xdr:colOff>752475</xdr:colOff>
      <xdr:row>13</xdr:row>
      <xdr:rowOff>533400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69818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28575</xdr:rowOff>
    </xdr:from>
    <xdr:to>
      <xdr:col>10</xdr:col>
      <xdr:colOff>733425</xdr:colOff>
      <xdr:row>16</xdr:row>
      <xdr:rowOff>514350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28575</xdr:rowOff>
    </xdr:from>
    <xdr:to>
      <xdr:col>10</xdr:col>
      <xdr:colOff>733425</xdr:colOff>
      <xdr:row>21</xdr:row>
      <xdr:rowOff>514350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28575</xdr:rowOff>
    </xdr:from>
    <xdr:to>
      <xdr:col>10</xdr:col>
      <xdr:colOff>733425</xdr:colOff>
      <xdr:row>22</xdr:row>
      <xdr:rowOff>514350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47625</xdr:rowOff>
    </xdr:from>
    <xdr:to>
      <xdr:col>10</xdr:col>
      <xdr:colOff>752475</xdr:colOff>
      <xdr:row>24</xdr:row>
      <xdr:rowOff>533400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28492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28575</xdr:rowOff>
    </xdr:from>
    <xdr:to>
      <xdr:col>10</xdr:col>
      <xdr:colOff>733425</xdr:colOff>
      <xdr:row>27</xdr:row>
      <xdr:rowOff>514350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19050</xdr:rowOff>
    </xdr:from>
    <xdr:to>
      <xdr:col>10</xdr:col>
      <xdr:colOff>752475</xdr:colOff>
      <xdr:row>28</xdr:row>
      <xdr:rowOff>504825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19050</xdr:rowOff>
    </xdr:from>
    <xdr:to>
      <xdr:col>10</xdr:col>
      <xdr:colOff>752475</xdr:colOff>
      <xdr:row>31</xdr:row>
      <xdr:rowOff>504825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504825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19050</xdr:rowOff>
    </xdr:from>
    <xdr:to>
      <xdr:col>10</xdr:col>
      <xdr:colOff>742950</xdr:colOff>
      <xdr:row>32</xdr:row>
      <xdr:rowOff>504825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28575</xdr:rowOff>
    </xdr:from>
    <xdr:to>
      <xdr:col>10</xdr:col>
      <xdr:colOff>752475</xdr:colOff>
      <xdr:row>26</xdr:row>
      <xdr:rowOff>514350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695325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9525" y="17621250"/>
        <a:ext cx="9324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84</xdr:row>
      <xdr:rowOff>142875</xdr:rowOff>
    </xdr:to>
    <xdr:graphicFrame>
      <xdr:nvGraphicFramePr>
        <xdr:cNvPr id="2" name="Chart 2"/>
        <xdr:cNvGraphicFramePr/>
      </xdr:nvGraphicFramePr>
      <xdr:xfrm>
        <a:off x="9525" y="23269575"/>
        <a:ext cx="9334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19050</xdr:rowOff>
    </xdr:from>
    <xdr:to>
      <xdr:col>10</xdr:col>
      <xdr:colOff>752475</xdr:colOff>
      <xdr:row>6</xdr:row>
      <xdr:rowOff>504825</xdr:rowOff>
    </xdr:to>
    <xdr:pic>
      <xdr:nvPicPr>
        <xdr:cNvPr id="9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28575</xdr:rowOff>
    </xdr:from>
    <xdr:to>
      <xdr:col>10</xdr:col>
      <xdr:colOff>752475</xdr:colOff>
      <xdr:row>7</xdr:row>
      <xdr:rowOff>514350</xdr:rowOff>
    </xdr:to>
    <xdr:pic>
      <xdr:nvPicPr>
        <xdr:cNvPr id="10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28575</xdr:rowOff>
    </xdr:from>
    <xdr:to>
      <xdr:col>10</xdr:col>
      <xdr:colOff>733425</xdr:colOff>
      <xdr:row>9</xdr:row>
      <xdr:rowOff>514350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28575</xdr:rowOff>
    </xdr:from>
    <xdr:to>
      <xdr:col>10</xdr:col>
      <xdr:colOff>733425</xdr:colOff>
      <xdr:row>10</xdr:row>
      <xdr:rowOff>514350</xdr:rowOff>
    </xdr:to>
    <xdr:pic>
      <xdr:nvPicPr>
        <xdr:cNvPr id="13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19050</xdr:rowOff>
    </xdr:from>
    <xdr:to>
      <xdr:col>10</xdr:col>
      <xdr:colOff>733425</xdr:colOff>
      <xdr:row>11</xdr:row>
      <xdr:rowOff>504825</xdr:rowOff>
    </xdr:to>
    <xdr:pic>
      <xdr:nvPicPr>
        <xdr:cNvPr id="14" name="Picture 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504825</xdr:rowOff>
    </xdr:to>
    <xdr:pic>
      <xdr:nvPicPr>
        <xdr:cNvPr id="15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28575</xdr:rowOff>
    </xdr:from>
    <xdr:to>
      <xdr:col>10</xdr:col>
      <xdr:colOff>752475</xdr:colOff>
      <xdr:row>14</xdr:row>
      <xdr:rowOff>514350</xdr:rowOff>
    </xdr:to>
    <xdr:pic>
      <xdr:nvPicPr>
        <xdr:cNvPr id="17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28575</xdr:rowOff>
    </xdr:from>
    <xdr:to>
      <xdr:col>10</xdr:col>
      <xdr:colOff>733425</xdr:colOff>
      <xdr:row>15</xdr:row>
      <xdr:rowOff>514350</xdr:rowOff>
    </xdr:to>
    <xdr:pic>
      <xdr:nvPicPr>
        <xdr:cNvPr id="18" name="Picture 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19050</xdr:rowOff>
    </xdr:from>
    <xdr:to>
      <xdr:col>10</xdr:col>
      <xdr:colOff>733425</xdr:colOff>
      <xdr:row>16</xdr:row>
      <xdr:rowOff>504825</xdr:rowOff>
    </xdr:to>
    <xdr:pic>
      <xdr:nvPicPr>
        <xdr:cNvPr id="19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1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2" name="Picture 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28575</xdr:rowOff>
    </xdr:from>
    <xdr:to>
      <xdr:col>10</xdr:col>
      <xdr:colOff>733425</xdr:colOff>
      <xdr:row>20</xdr:row>
      <xdr:rowOff>514350</xdr:rowOff>
    </xdr:to>
    <xdr:pic>
      <xdr:nvPicPr>
        <xdr:cNvPr id="23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19050</xdr:rowOff>
    </xdr:from>
    <xdr:to>
      <xdr:col>10</xdr:col>
      <xdr:colOff>733425</xdr:colOff>
      <xdr:row>21</xdr:row>
      <xdr:rowOff>504825</xdr:rowOff>
    </xdr:to>
    <xdr:pic>
      <xdr:nvPicPr>
        <xdr:cNvPr id="24" name="Picture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28575</xdr:rowOff>
    </xdr:from>
    <xdr:to>
      <xdr:col>10</xdr:col>
      <xdr:colOff>733425</xdr:colOff>
      <xdr:row>22</xdr:row>
      <xdr:rowOff>514350</xdr:rowOff>
    </xdr:to>
    <xdr:pic>
      <xdr:nvPicPr>
        <xdr:cNvPr id="25" name="Picture 7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19050</xdr:rowOff>
    </xdr:from>
    <xdr:to>
      <xdr:col>10</xdr:col>
      <xdr:colOff>733425</xdr:colOff>
      <xdr:row>23</xdr:row>
      <xdr:rowOff>504825</xdr:rowOff>
    </xdr:to>
    <xdr:pic>
      <xdr:nvPicPr>
        <xdr:cNvPr id="26" name="Picture 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19050</xdr:rowOff>
    </xdr:from>
    <xdr:to>
      <xdr:col>10</xdr:col>
      <xdr:colOff>733425</xdr:colOff>
      <xdr:row>24</xdr:row>
      <xdr:rowOff>504825</xdr:rowOff>
    </xdr:to>
    <xdr:pic>
      <xdr:nvPicPr>
        <xdr:cNvPr id="27" name="Picture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10</xdr:col>
      <xdr:colOff>733425</xdr:colOff>
      <xdr:row>25</xdr:row>
      <xdr:rowOff>504825</xdr:rowOff>
    </xdr:to>
    <xdr:pic>
      <xdr:nvPicPr>
        <xdr:cNvPr id="28" name="Picture 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19050</xdr:rowOff>
    </xdr:from>
    <xdr:to>
      <xdr:col>10</xdr:col>
      <xdr:colOff>733425</xdr:colOff>
      <xdr:row>26</xdr:row>
      <xdr:rowOff>504825</xdr:rowOff>
    </xdr:to>
    <xdr:pic>
      <xdr:nvPicPr>
        <xdr:cNvPr id="29" name="Picture 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733425</xdr:colOff>
      <xdr:row>27</xdr:row>
      <xdr:rowOff>504825</xdr:rowOff>
    </xdr:to>
    <xdr:pic>
      <xdr:nvPicPr>
        <xdr:cNvPr id="30" name="Picture 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19050</xdr:rowOff>
    </xdr:from>
    <xdr:to>
      <xdr:col>10</xdr:col>
      <xdr:colOff>733425</xdr:colOff>
      <xdr:row>28</xdr:row>
      <xdr:rowOff>504825</xdr:rowOff>
    </xdr:to>
    <xdr:pic>
      <xdr:nvPicPr>
        <xdr:cNvPr id="31" name="Picture 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733425</xdr:colOff>
      <xdr:row>29</xdr:row>
      <xdr:rowOff>504825</xdr:rowOff>
    </xdr:to>
    <xdr:pic>
      <xdr:nvPicPr>
        <xdr:cNvPr id="32" name="Picture 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19050</xdr:rowOff>
    </xdr:from>
    <xdr:to>
      <xdr:col>10</xdr:col>
      <xdr:colOff>733425</xdr:colOff>
      <xdr:row>30</xdr:row>
      <xdr:rowOff>504825</xdr:rowOff>
    </xdr:to>
    <xdr:pic>
      <xdr:nvPicPr>
        <xdr:cNvPr id="33" name="Picture 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28575</xdr:rowOff>
    </xdr:from>
    <xdr:to>
      <xdr:col>10</xdr:col>
      <xdr:colOff>733425</xdr:colOff>
      <xdr:row>31</xdr:row>
      <xdr:rowOff>514350</xdr:rowOff>
    </xdr:to>
    <xdr:pic>
      <xdr:nvPicPr>
        <xdr:cNvPr id="34" name="Picture 8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38100</xdr:colOff>
      <xdr:row>2</xdr:row>
      <xdr:rowOff>19050</xdr:rowOff>
    </xdr:from>
    <xdr:to>
      <xdr:col>10</xdr:col>
      <xdr:colOff>733425</xdr:colOff>
      <xdr:row>2</xdr:row>
      <xdr:rowOff>504825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19050</xdr:rowOff>
    </xdr:from>
    <xdr:to>
      <xdr:col>10</xdr:col>
      <xdr:colOff>733425</xdr:colOff>
      <xdr:row>4</xdr:row>
      <xdr:rowOff>504825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504825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733425</xdr:colOff>
      <xdr:row>5</xdr:row>
      <xdr:rowOff>514350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19050</xdr:rowOff>
    </xdr:from>
    <xdr:to>
      <xdr:col>10</xdr:col>
      <xdr:colOff>733425</xdr:colOff>
      <xdr:row>7</xdr:row>
      <xdr:rowOff>504825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504825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19050</xdr:rowOff>
    </xdr:from>
    <xdr:to>
      <xdr:col>10</xdr:col>
      <xdr:colOff>733425</xdr:colOff>
      <xdr:row>10</xdr:row>
      <xdr:rowOff>504825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19050</xdr:rowOff>
    </xdr:from>
    <xdr:to>
      <xdr:col>10</xdr:col>
      <xdr:colOff>733425</xdr:colOff>
      <xdr:row>11</xdr:row>
      <xdr:rowOff>504825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19050</xdr:rowOff>
    </xdr:from>
    <xdr:to>
      <xdr:col>10</xdr:col>
      <xdr:colOff>733425</xdr:colOff>
      <xdr:row>12</xdr:row>
      <xdr:rowOff>504825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13</xdr:row>
      <xdr:rowOff>19050</xdr:rowOff>
    </xdr:from>
    <xdr:to>
      <xdr:col>10</xdr:col>
      <xdr:colOff>733425</xdr:colOff>
      <xdr:row>13</xdr:row>
      <xdr:rowOff>504825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19050</xdr:rowOff>
    </xdr:from>
    <xdr:to>
      <xdr:col>10</xdr:col>
      <xdr:colOff>733425</xdr:colOff>
      <xdr:row>14</xdr:row>
      <xdr:rowOff>504825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19050</xdr:rowOff>
    </xdr:from>
    <xdr:to>
      <xdr:col>10</xdr:col>
      <xdr:colOff>742950</xdr:colOff>
      <xdr:row>15</xdr:row>
      <xdr:rowOff>504825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28575</xdr:rowOff>
    </xdr:from>
    <xdr:to>
      <xdr:col>10</xdr:col>
      <xdr:colOff>752475</xdr:colOff>
      <xdr:row>17</xdr:row>
      <xdr:rowOff>514350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19050</xdr:rowOff>
    </xdr:from>
    <xdr:to>
      <xdr:col>10</xdr:col>
      <xdr:colOff>752475</xdr:colOff>
      <xdr:row>19</xdr:row>
      <xdr:rowOff>504825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504825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19050</xdr:rowOff>
    </xdr:from>
    <xdr:to>
      <xdr:col>10</xdr:col>
      <xdr:colOff>752475</xdr:colOff>
      <xdr:row>25</xdr:row>
      <xdr:rowOff>504825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28575</xdr:rowOff>
    </xdr:from>
    <xdr:to>
      <xdr:col>10</xdr:col>
      <xdr:colOff>752475</xdr:colOff>
      <xdr:row>32</xdr:row>
      <xdr:rowOff>514350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7097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19050</xdr:rowOff>
    </xdr:from>
    <xdr:to>
      <xdr:col>10</xdr:col>
      <xdr:colOff>752475</xdr:colOff>
      <xdr:row>31</xdr:row>
      <xdr:rowOff>504825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504825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28575</xdr:rowOff>
    </xdr:from>
    <xdr:to>
      <xdr:col>10</xdr:col>
      <xdr:colOff>752475</xdr:colOff>
      <xdr:row>27</xdr:row>
      <xdr:rowOff>514350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28575</xdr:rowOff>
    </xdr:from>
    <xdr:to>
      <xdr:col>10</xdr:col>
      <xdr:colOff>752475</xdr:colOff>
      <xdr:row>28</xdr:row>
      <xdr:rowOff>514350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19050</xdr:rowOff>
    </xdr:from>
    <xdr:to>
      <xdr:col>10</xdr:col>
      <xdr:colOff>752475</xdr:colOff>
      <xdr:row>30</xdr:row>
      <xdr:rowOff>504825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19050</xdr:rowOff>
    </xdr:from>
    <xdr:to>
      <xdr:col>10</xdr:col>
      <xdr:colOff>742950</xdr:colOff>
      <xdr:row>6</xdr:row>
      <xdr:rowOff>504825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19050</xdr:rowOff>
    </xdr:from>
    <xdr:to>
      <xdr:col>10</xdr:col>
      <xdr:colOff>733425</xdr:colOff>
      <xdr:row>10</xdr:row>
      <xdr:rowOff>504825</xdr:rowOff>
    </xdr:to>
    <xdr:pic>
      <xdr:nvPicPr>
        <xdr:cNvPr id="13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19050</xdr:rowOff>
    </xdr:from>
    <xdr:to>
      <xdr:col>10</xdr:col>
      <xdr:colOff>723900</xdr:colOff>
      <xdr:row>13</xdr:row>
      <xdr:rowOff>504825</xdr:rowOff>
    </xdr:to>
    <xdr:pic>
      <xdr:nvPicPr>
        <xdr:cNvPr id="16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16</xdr:row>
      <xdr:rowOff>19050</xdr:rowOff>
    </xdr:from>
    <xdr:to>
      <xdr:col>10</xdr:col>
      <xdr:colOff>723900</xdr:colOff>
      <xdr:row>16</xdr:row>
      <xdr:rowOff>504825</xdr:rowOff>
    </xdr:to>
    <xdr:pic>
      <xdr:nvPicPr>
        <xdr:cNvPr id="19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19050</xdr:rowOff>
    </xdr:from>
    <xdr:to>
      <xdr:col>10</xdr:col>
      <xdr:colOff>733425</xdr:colOff>
      <xdr:row>17</xdr:row>
      <xdr:rowOff>504825</xdr:rowOff>
    </xdr:to>
    <xdr:pic>
      <xdr:nvPicPr>
        <xdr:cNvPr id="20" name="Picture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19050</xdr:rowOff>
    </xdr:from>
    <xdr:to>
      <xdr:col>10</xdr:col>
      <xdr:colOff>752475</xdr:colOff>
      <xdr:row>19</xdr:row>
      <xdr:rowOff>504825</xdr:rowOff>
    </xdr:to>
    <xdr:pic>
      <xdr:nvPicPr>
        <xdr:cNvPr id="22" name="Picture 7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28575</xdr:rowOff>
    </xdr:from>
    <xdr:to>
      <xdr:col>10</xdr:col>
      <xdr:colOff>742950</xdr:colOff>
      <xdr:row>20</xdr:row>
      <xdr:rowOff>514350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28575</xdr:rowOff>
    </xdr:from>
    <xdr:to>
      <xdr:col>10</xdr:col>
      <xdr:colOff>752475</xdr:colOff>
      <xdr:row>21</xdr:row>
      <xdr:rowOff>514350</xdr:rowOff>
    </xdr:to>
    <xdr:pic>
      <xdr:nvPicPr>
        <xdr:cNvPr id="24" name="Picture 7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28575</xdr:rowOff>
    </xdr:from>
    <xdr:to>
      <xdr:col>10</xdr:col>
      <xdr:colOff>752475</xdr:colOff>
      <xdr:row>22</xdr:row>
      <xdr:rowOff>514350</xdr:rowOff>
    </xdr:to>
    <xdr:pic>
      <xdr:nvPicPr>
        <xdr:cNvPr id="25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19050</xdr:rowOff>
    </xdr:from>
    <xdr:to>
      <xdr:col>10</xdr:col>
      <xdr:colOff>752475</xdr:colOff>
      <xdr:row>23</xdr:row>
      <xdr:rowOff>504825</xdr:rowOff>
    </xdr:to>
    <xdr:pic>
      <xdr:nvPicPr>
        <xdr:cNvPr id="26" name="Picture 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19050</xdr:rowOff>
    </xdr:from>
    <xdr:to>
      <xdr:col>10</xdr:col>
      <xdr:colOff>752475</xdr:colOff>
      <xdr:row>24</xdr:row>
      <xdr:rowOff>504825</xdr:rowOff>
    </xdr:to>
    <xdr:pic>
      <xdr:nvPicPr>
        <xdr:cNvPr id="27" name="Picture 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29" name="Picture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19050</xdr:rowOff>
    </xdr:from>
    <xdr:to>
      <xdr:col>10</xdr:col>
      <xdr:colOff>752475</xdr:colOff>
      <xdr:row>27</xdr:row>
      <xdr:rowOff>504825</xdr:rowOff>
    </xdr:to>
    <xdr:pic>
      <xdr:nvPicPr>
        <xdr:cNvPr id="30" name="Picture 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1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19050</xdr:rowOff>
    </xdr:from>
    <xdr:to>
      <xdr:col>10</xdr:col>
      <xdr:colOff>752475</xdr:colOff>
      <xdr:row>30</xdr:row>
      <xdr:rowOff>504825</xdr:rowOff>
    </xdr:to>
    <xdr:pic>
      <xdr:nvPicPr>
        <xdr:cNvPr id="33" name="Picture 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28575</xdr:rowOff>
    </xdr:from>
    <xdr:to>
      <xdr:col>10</xdr:col>
      <xdr:colOff>742950</xdr:colOff>
      <xdr:row>32</xdr:row>
      <xdr:rowOff>514350</xdr:rowOff>
    </xdr:to>
    <xdr:pic>
      <xdr:nvPicPr>
        <xdr:cNvPr id="35" name="Picture 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7097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38100</xdr:colOff>
      <xdr:row>2</xdr:row>
      <xdr:rowOff>19050</xdr:rowOff>
    </xdr:from>
    <xdr:to>
      <xdr:col>10</xdr:col>
      <xdr:colOff>733425</xdr:colOff>
      <xdr:row>2</xdr:row>
      <xdr:rowOff>504825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9525</xdr:rowOff>
    </xdr:from>
    <xdr:to>
      <xdr:col>10</xdr:col>
      <xdr:colOff>752475</xdr:colOff>
      <xdr:row>4</xdr:row>
      <xdr:rowOff>495300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21431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28575</xdr:rowOff>
    </xdr:from>
    <xdr:to>
      <xdr:col>10</xdr:col>
      <xdr:colOff>752475</xdr:colOff>
      <xdr:row>14</xdr:row>
      <xdr:rowOff>514350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9525</xdr:rowOff>
    </xdr:from>
    <xdr:to>
      <xdr:col>10</xdr:col>
      <xdr:colOff>752475</xdr:colOff>
      <xdr:row>6</xdr:row>
      <xdr:rowOff>495300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3209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28575</xdr:rowOff>
    </xdr:from>
    <xdr:to>
      <xdr:col>10</xdr:col>
      <xdr:colOff>752475</xdr:colOff>
      <xdr:row>9</xdr:row>
      <xdr:rowOff>514350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19050</xdr:rowOff>
    </xdr:from>
    <xdr:to>
      <xdr:col>10</xdr:col>
      <xdr:colOff>723900</xdr:colOff>
      <xdr:row>15</xdr:row>
      <xdr:rowOff>504825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19050</xdr:rowOff>
    </xdr:from>
    <xdr:to>
      <xdr:col>10</xdr:col>
      <xdr:colOff>733425</xdr:colOff>
      <xdr:row>16</xdr:row>
      <xdr:rowOff>504825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19050</xdr:rowOff>
    </xdr:from>
    <xdr:to>
      <xdr:col>10</xdr:col>
      <xdr:colOff>733425</xdr:colOff>
      <xdr:row>17</xdr:row>
      <xdr:rowOff>504825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9525</xdr:rowOff>
    </xdr:from>
    <xdr:to>
      <xdr:col>10</xdr:col>
      <xdr:colOff>752475</xdr:colOff>
      <xdr:row>20</xdr:row>
      <xdr:rowOff>495300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0677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9525</xdr:rowOff>
    </xdr:from>
    <xdr:to>
      <xdr:col>10</xdr:col>
      <xdr:colOff>752475</xdr:colOff>
      <xdr:row>19</xdr:row>
      <xdr:rowOff>495300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01441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19050</xdr:rowOff>
    </xdr:from>
    <xdr:to>
      <xdr:col>10</xdr:col>
      <xdr:colOff>733425</xdr:colOff>
      <xdr:row>18</xdr:row>
      <xdr:rowOff>504825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19050</xdr:rowOff>
    </xdr:from>
    <xdr:to>
      <xdr:col>10</xdr:col>
      <xdr:colOff>733425</xdr:colOff>
      <xdr:row>21</xdr:row>
      <xdr:rowOff>504825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19050</xdr:rowOff>
    </xdr:from>
    <xdr:to>
      <xdr:col>10</xdr:col>
      <xdr:colOff>723900</xdr:colOff>
      <xdr:row>26</xdr:row>
      <xdr:rowOff>504825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19050</xdr:rowOff>
    </xdr:from>
    <xdr:to>
      <xdr:col>10</xdr:col>
      <xdr:colOff>723900</xdr:colOff>
      <xdr:row>27</xdr:row>
      <xdr:rowOff>504825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2" name="Picture 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19050</xdr:rowOff>
    </xdr:from>
    <xdr:to>
      <xdr:col>10</xdr:col>
      <xdr:colOff>723900</xdr:colOff>
      <xdr:row>29</xdr:row>
      <xdr:rowOff>504825</xdr:rowOff>
    </xdr:to>
    <xdr:pic>
      <xdr:nvPicPr>
        <xdr:cNvPr id="33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4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19050</xdr:rowOff>
    </xdr:from>
    <xdr:to>
      <xdr:col>10</xdr:col>
      <xdr:colOff>733425</xdr:colOff>
      <xdr:row>31</xdr:row>
      <xdr:rowOff>504825</xdr:rowOff>
    </xdr:to>
    <xdr:pic>
      <xdr:nvPicPr>
        <xdr:cNvPr id="35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12" sqref="L112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62</v>
      </c>
    </row>
    <row r="2" spans="1:19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36892</v>
      </c>
      <c r="B3" s="13">
        <v>-5</v>
      </c>
      <c r="C3" s="12">
        <v>0</v>
      </c>
      <c r="D3" s="4" t="s">
        <v>57</v>
      </c>
      <c r="E3" s="10">
        <v>5</v>
      </c>
      <c r="F3" s="39">
        <v>1</v>
      </c>
      <c r="G3" s="41" t="s">
        <v>58</v>
      </c>
      <c r="H3" s="15">
        <v>11.6</v>
      </c>
      <c r="I3" s="4" t="s">
        <v>59</v>
      </c>
      <c r="J3" s="5" t="s">
        <v>59</v>
      </c>
      <c r="K3" s="6"/>
      <c r="L3" s="1">
        <v>988</v>
      </c>
      <c r="M3" s="7" t="s">
        <v>60</v>
      </c>
      <c r="N3" s="8"/>
      <c r="O3" s="8"/>
      <c r="P3" s="9">
        <v>-6</v>
      </c>
      <c r="Q3" s="8">
        <v>92</v>
      </c>
      <c r="R3" s="20">
        <v>99</v>
      </c>
      <c r="S3" s="24" t="s">
        <v>61</v>
      </c>
    </row>
    <row r="4" spans="1:19" ht="42" customHeight="1">
      <c r="A4" s="23">
        <v>36893</v>
      </c>
      <c r="B4" s="13">
        <v>-6</v>
      </c>
      <c r="C4" s="12">
        <v>-4</v>
      </c>
      <c r="D4" s="4" t="s">
        <v>57</v>
      </c>
      <c r="E4" s="10">
        <v>5</v>
      </c>
      <c r="F4" s="39">
        <v>3</v>
      </c>
      <c r="G4" s="41" t="s">
        <v>63</v>
      </c>
      <c r="H4" s="15">
        <v>28</v>
      </c>
      <c r="I4" s="4" t="s">
        <v>59</v>
      </c>
      <c r="J4" s="5" t="s">
        <v>59</v>
      </c>
      <c r="K4" s="6"/>
      <c r="L4" s="1">
        <v>1013</v>
      </c>
      <c r="M4" s="7" t="s">
        <v>64</v>
      </c>
      <c r="N4" s="8"/>
      <c r="O4" s="8"/>
      <c r="P4" s="9">
        <v>-8</v>
      </c>
      <c r="Q4" s="8">
        <v>88</v>
      </c>
      <c r="R4" s="8">
        <v>100</v>
      </c>
      <c r="S4" s="25" t="s">
        <v>61</v>
      </c>
    </row>
    <row r="5" spans="1:19" ht="42" customHeight="1">
      <c r="A5" s="23">
        <v>3</v>
      </c>
      <c r="B5" s="13">
        <v>-11</v>
      </c>
      <c r="C5" s="12">
        <v>-2</v>
      </c>
      <c r="D5" s="4" t="s">
        <v>65</v>
      </c>
      <c r="E5" s="10">
        <v>2.7</v>
      </c>
      <c r="F5" s="39">
        <v>2</v>
      </c>
      <c r="G5" s="41" t="s">
        <v>63</v>
      </c>
      <c r="H5" s="15">
        <v>16</v>
      </c>
      <c r="I5" s="4" t="s">
        <v>66</v>
      </c>
      <c r="J5" s="5" t="s">
        <v>59</v>
      </c>
      <c r="K5" s="6"/>
      <c r="L5" s="1">
        <v>1014</v>
      </c>
      <c r="M5" s="7" t="s">
        <v>67</v>
      </c>
      <c r="N5" s="8"/>
      <c r="O5" s="8"/>
      <c r="P5" s="9">
        <v>-13</v>
      </c>
      <c r="Q5" s="8">
        <v>84</v>
      </c>
      <c r="R5" s="8">
        <v>98</v>
      </c>
      <c r="S5" s="25" t="s">
        <v>61</v>
      </c>
    </row>
    <row r="6" spans="1:19" ht="42" customHeight="1">
      <c r="A6" s="23">
        <v>4</v>
      </c>
      <c r="B6" s="13">
        <v>-12</v>
      </c>
      <c r="C6" s="12">
        <v>-3</v>
      </c>
      <c r="D6" s="4" t="s">
        <v>68</v>
      </c>
      <c r="E6" s="10">
        <v>1.5</v>
      </c>
      <c r="F6" s="39">
        <v>1</v>
      </c>
      <c r="G6" s="41" t="s">
        <v>58</v>
      </c>
      <c r="H6" s="15">
        <v>7</v>
      </c>
      <c r="I6" s="4" t="s">
        <v>59</v>
      </c>
      <c r="J6" s="5" t="s">
        <v>59</v>
      </c>
      <c r="K6" s="6"/>
      <c r="L6" s="1">
        <v>1008</v>
      </c>
      <c r="M6" s="7" t="s">
        <v>69</v>
      </c>
      <c r="N6" s="8"/>
      <c r="O6" s="8"/>
      <c r="P6" s="9">
        <v>-14</v>
      </c>
      <c r="Q6" s="8">
        <v>81</v>
      </c>
      <c r="R6" s="8">
        <v>99</v>
      </c>
      <c r="S6" s="25" t="s">
        <v>61</v>
      </c>
    </row>
    <row r="7" spans="1:19" ht="42" customHeight="1">
      <c r="A7" s="23">
        <v>5</v>
      </c>
      <c r="B7" s="13">
        <v>-15</v>
      </c>
      <c r="C7" s="12">
        <v>-6</v>
      </c>
      <c r="D7" s="4"/>
      <c r="E7" s="10">
        <v>0</v>
      </c>
      <c r="F7" s="39">
        <v>3</v>
      </c>
      <c r="G7" s="41" t="s">
        <v>61</v>
      </c>
      <c r="H7" s="15">
        <v>29.6</v>
      </c>
      <c r="I7" s="4" t="s">
        <v>70</v>
      </c>
      <c r="J7" s="5" t="s">
        <v>71</v>
      </c>
      <c r="K7" s="6"/>
      <c r="L7" s="1">
        <v>1002</v>
      </c>
      <c r="M7" s="7" t="s">
        <v>72</v>
      </c>
      <c r="N7" s="8"/>
      <c r="O7" s="8">
        <v>7</v>
      </c>
      <c r="P7" s="9">
        <v>-17</v>
      </c>
      <c r="Q7" s="8">
        <v>75</v>
      </c>
      <c r="R7" s="8">
        <v>12</v>
      </c>
      <c r="S7" s="25"/>
    </row>
    <row r="8" spans="1:19" ht="42" customHeight="1">
      <c r="A8" s="23">
        <v>6</v>
      </c>
      <c r="B8" s="13">
        <v>-9</v>
      </c>
      <c r="C8" s="12">
        <v>-6</v>
      </c>
      <c r="D8" s="4" t="s">
        <v>73</v>
      </c>
      <c r="E8" s="10">
        <v>0.3</v>
      </c>
      <c r="F8" s="39">
        <v>1</v>
      </c>
      <c r="G8" s="41" t="s">
        <v>74</v>
      </c>
      <c r="H8" s="15">
        <v>8.2</v>
      </c>
      <c r="I8" s="4" t="s">
        <v>59</v>
      </c>
      <c r="J8" s="5" t="s">
        <v>59</v>
      </c>
      <c r="K8" s="6"/>
      <c r="L8" s="1">
        <v>998</v>
      </c>
      <c r="M8" s="7" t="s">
        <v>75</v>
      </c>
      <c r="N8" s="8"/>
      <c r="O8" s="8"/>
      <c r="P8" s="9">
        <v>-11</v>
      </c>
      <c r="Q8" s="8">
        <v>81</v>
      </c>
      <c r="R8" s="8">
        <v>100</v>
      </c>
      <c r="S8" s="25"/>
    </row>
    <row r="9" spans="1:19" ht="42" customHeight="1">
      <c r="A9" s="23">
        <v>7</v>
      </c>
      <c r="B9" s="13">
        <v>-15</v>
      </c>
      <c r="C9" s="12">
        <v>-7</v>
      </c>
      <c r="D9" s="4"/>
      <c r="E9" s="10">
        <v>0</v>
      </c>
      <c r="F9" s="39">
        <v>3</v>
      </c>
      <c r="G9" s="41" t="s">
        <v>76</v>
      </c>
      <c r="H9" s="15">
        <v>22.1</v>
      </c>
      <c r="I9" s="4" t="s">
        <v>66</v>
      </c>
      <c r="J9" s="5" t="s">
        <v>66</v>
      </c>
      <c r="K9" s="6"/>
      <c r="L9" s="1">
        <v>1000</v>
      </c>
      <c r="M9" s="7" t="s">
        <v>77</v>
      </c>
      <c r="N9" s="8"/>
      <c r="O9" s="8">
        <v>5</v>
      </c>
      <c r="P9" s="9">
        <v>-17</v>
      </c>
      <c r="Q9" s="8">
        <v>65</v>
      </c>
      <c r="R9" s="8">
        <v>35</v>
      </c>
      <c r="S9" s="25"/>
    </row>
    <row r="10" spans="1:19" ht="42" customHeight="1">
      <c r="A10" s="23">
        <v>8</v>
      </c>
      <c r="B10" s="13">
        <v>-12</v>
      </c>
      <c r="C10" s="12">
        <v>-6</v>
      </c>
      <c r="D10" s="4" t="s">
        <v>78</v>
      </c>
      <c r="E10" s="10">
        <v>4</v>
      </c>
      <c r="F10" s="39">
        <v>5</v>
      </c>
      <c r="G10" s="41" t="s">
        <v>79</v>
      </c>
      <c r="H10" s="15">
        <v>47.4</v>
      </c>
      <c r="I10" s="4" t="s">
        <v>66</v>
      </c>
      <c r="J10" s="5" t="s">
        <v>59</v>
      </c>
      <c r="K10" s="6"/>
      <c r="L10" s="1">
        <v>1013</v>
      </c>
      <c r="M10" s="7" t="s">
        <v>80</v>
      </c>
      <c r="N10" s="8"/>
      <c r="O10" s="8"/>
      <c r="P10" s="9">
        <v>-14</v>
      </c>
      <c r="Q10" s="8">
        <v>80</v>
      </c>
      <c r="R10" s="8">
        <v>98</v>
      </c>
      <c r="S10" s="25" t="s">
        <v>61</v>
      </c>
    </row>
    <row r="11" spans="1:19" ht="42" customHeight="1">
      <c r="A11" s="23">
        <v>9</v>
      </c>
      <c r="B11" s="13">
        <v>-8</v>
      </c>
      <c r="C11" s="12">
        <v>-6</v>
      </c>
      <c r="D11" s="4" t="s">
        <v>81</v>
      </c>
      <c r="E11" s="10">
        <v>8</v>
      </c>
      <c r="F11" s="39">
        <v>5</v>
      </c>
      <c r="G11" s="41" t="s">
        <v>74</v>
      </c>
      <c r="H11" s="15">
        <v>44.2</v>
      </c>
      <c r="I11" s="4" t="s">
        <v>59</v>
      </c>
      <c r="J11" s="5" t="s">
        <v>59</v>
      </c>
      <c r="K11" s="6"/>
      <c r="L11" s="1">
        <v>1004</v>
      </c>
      <c r="M11" s="7" t="s">
        <v>82</v>
      </c>
      <c r="N11" s="8"/>
      <c r="O11" s="8"/>
      <c r="P11" s="9">
        <v>-10</v>
      </c>
      <c r="Q11" s="8">
        <v>88</v>
      </c>
      <c r="R11" s="8">
        <v>100</v>
      </c>
      <c r="S11" s="25" t="s">
        <v>61</v>
      </c>
    </row>
    <row r="12" spans="1:19" ht="42" customHeight="1">
      <c r="A12" s="23">
        <v>10</v>
      </c>
      <c r="B12" s="13">
        <v>-7</v>
      </c>
      <c r="C12" s="12">
        <v>-5</v>
      </c>
      <c r="D12" s="4" t="s">
        <v>83</v>
      </c>
      <c r="E12" s="10">
        <v>9</v>
      </c>
      <c r="F12" s="39">
        <v>3</v>
      </c>
      <c r="G12" s="41" t="s">
        <v>84</v>
      </c>
      <c r="H12" s="15">
        <v>27</v>
      </c>
      <c r="I12" s="4" t="s">
        <v>59</v>
      </c>
      <c r="J12" s="5" t="s">
        <v>59</v>
      </c>
      <c r="K12" s="6"/>
      <c r="L12" s="1">
        <v>1008</v>
      </c>
      <c r="M12" s="7" t="s">
        <v>85</v>
      </c>
      <c r="N12" s="8"/>
      <c r="O12" s="8"/>
      <c r="P12" s="9">
        <v>-8</v>
      </c>
      <c r="Q12" s="8">
        <v>90</v>
      </c>
      <c r="R12" s="8">
        <v>100</v>
      </c>
      <c r="S12" s="25" t="s">
        <v>61</v>
      </c>
    </row>
    <row r="13" spans="1:19" ht="42" customHeight="1">
      <c r="A13" s="23">
        <v>11</v>
      </c>
      <c r="B13" s="13">
        <v>-8</v>
      </c>
      <c r="C13" s="12">
        <v>-7</v>
      </c>
      <c r="D13" s="4" t="s">
        <v>86</v>
      </c>
      <c r="E13" s="10">
        <v>0.2</v>
      </c>
      <c r="F13" s="39">
        <v>2</v>
      </c>
      <c r="G13" s="41" t="s">
        <v>63</v>
      </c>
      <c r="H13" s="15">
        <v>11.1</v>
      </c>
      <c r="I13" s="4" t="s">
        <v>59</v>
      </c>
      <c r="J13" s="5" t="s">
        <v>59</v>
      </c>
      <c r="K13" s="6"/>
      <c r="L13" s="1">
        <v>1012</v>
      </c>
      <c r="M13" s="7" t="s">
        <v>75</v>
      </c>
      <c r="N13" s="8"/>
      <c r="O13" s="8"/>
      <c r="P13" s="9">
        <v>-11</v>
      </c>
      <c r="Q13" s="8">
        <v>91</v>
      </c>
      <c r="R13" s="8">
        <v>100</v>
      </c>
      <c r="S13" s="25"/>
    </row>
    <row r="14" spans="1:19" ht="42" customHeight="1">
      <c r="A14" s="23">
        <v>12</v>
      </c>
      <c r="B14" s="13">
        <v>-15</v>
      </c>
      <c r="C14" s="12">
        <v>-5</v>
      </c>
      <c r="D14" s="4"/>
      <c r="E14" s="10">
        <v>0</v>
      </c>
      <c r="F14" s="39">
        <v>2</v>
      </c>
      <c r="G14" s="41" t="s">
        <v>84</v>
      </c>
      <c r="H14" s="15">
        <v>14</v>
      </c>
      <c r="I14" s="4" t="s">
        <v>66</v>
      </c>
      <c r="J14" s="5" t="s">
        <v>87</v>
      </c>
      <c r="K14" s="6"/>
      <c r="L14" s="1">
        <v>1015</v>
      </c>
      <c r="M14" s="7" t="s">
        <v>88</v>
      </c>
      <c r="N14" s="8"/>
      <c r="O14" s="8">
        <v>7</v>
      </c>
      <c r="P14" s="9">
        <v>-17</v>
      </c>
      <c r="Q14" s="8">
        <v>80</v>
      </c>
      <c r="R14" s="8">
        <v>12</v>
      </c>
      <c r="S14" s="25"/>
    </row>
    <row r="15" spans="1:19" ht="42" customHeight="1">
      <c r="A15" s="23">
        <v>13</v>
      </c>
      <c r="B15" s="13">
        <v>-12</v>
      </c>
      <c r="C15" s="12">
        <v>-4</v>
      </c>
      <c r="D15" s="4" t="s">
        <v>89</v>
      </c>
      <c r="E15" s="10">
        <v>0.2</v>
      </c>
      <c r="F15" s="39">
        <v>4</v>
      </c>
      <c r="G15" s="41" t="s">
        <v>84</v>
      </c>
      <c r="H15" s="15">
        <v>37.1</v>
      </c>
      <c r="I15" s="4" t="s">
        <v>66</v>
      </c>
      <c r="J15" s="5" t="s">
        <v>59</v>
      </c>
      <c r="K15" s="6"/>
      <c r="L15" s="1">
        <v>1006</v>
      </c>
      <c r="M15" s="7" t="s">
        <v>90</v>
      </c>
      <c r="N15" s="8"/>
      <c r="O15" s="8"/>
      <c r="P15" s="9">
        <v>-15</v>
      </c>
      <c r="Q15" s="8">
        <v>91</v>
      </c>
      <c r="R15" s="8">
        <v>98</v>
      </c>
      <c r="S15" s="25"/>
    </row>
    <row r="16" spans="1:19" ht="42" customHeight="1">
      <c r="A16" s="23">
        <v>14</v>
      </c>
      <c r="B16" s="13">
        <v>-5</v>
      </c>
      <c r="C16" s="12">
        <v>-3</v>
      </c>
      <c r="D16" s="4"/>
      <c r="E16" s="10">
        <v>0</v>
      </c>
      <c r="F16" s="39">
        <v>5</v>
      </c>
      <c r="G16" s="41" t="s">
        <v>74</v>
      </c>
      <c r="H16" s="15">
        <v>43.9</v>
      </c>
      <c r="I16" s="4" t="s">
        <v>59</v>
      </c>
      <c r="J16" s="5" t="s">
        <v>59</v>
      </c>
      <c r="K16" s="6"/>
      <c r="L16" s="1">
        <v>1006</v>
      </c>
      <c r="M16" s="7" t="s">
        <v>91</v>
      </c>
      <c r="N16" s="8"/>
      <c r="O16" s="8"/>
      <c r="P16" s="9">
        <v>-6</v>
      </c>
      <c r="Q16" s="8">
        <v>88</v>
      </c>
      <c r="R16" s="8">
        <v>99</v>
      </c>
      <c r="S16" s="25"/>
    </row>
    <row r="17" spans="1:19" ht="42" customHeight="1">
      <c r="A17" s="23">
        <v>15</v>
      </c>
      <c r="B17" s="13">
        <v>-4</v>
      </c>
      <c r="C17" s="12">
        <v>-3</v>
      </c>
      <c r="D17" s="4"/>
      <c r="E17" s="10">
        <v>0</v>
      </c>
      <c r="F17" s="39">
        <v>4</v>
      </c>
      <c r="G17" s="41" t="s">
        <v>74</v>
      </c>
      <c r="H17" s="15">
        <v>32</v>
      </c>
      <c r="I17" s="4" t="s">
        <v>59</v>
      </c>
      <c r="J17" s="5" t="s">
        <v>59</v>
      </c>
      <c r="K17" s="6"/>
      <c r="L17" s="1">
        <v>1023</v>
      </c>
      <c r="M17" s="7" t="s">
        <v>92</v>
      </c>
      <c r="N17" s="8"/>
      <c r="O17" s="8"/>
      <c r="P17" s="9">
        <v>-5</v>
      </c>
      <c r="Q17" s="8">
        <v>83</v>
      </c>
      <c r="R17" s="8">
        <v>100</v>
      </c>
      <c r="S17" s="25"/>
    </row>
    <row r="18" spans="1:19" ht="42" customHeight="1">
      <c r="A18" s="23">
        <v>16</v>
      </c>
      <c r="B18" s="13">
        <v>-5</v>
      </c>
      <c r="C18" s="12">
        <v>-2</v>
      </c>
      <c r="D18" s="4"/>
      <c r="E18" s="10">
        <v>0</v>
      </c>
      <c r="F18" s="39">
        <v>5</v>
      </c>
      <c r="G18" s="41" t="s">
        <v>74</v>
      </c>
      <c r="H18" s="15">
        <v>42.9</v>
      </c>
      <c r="I18" s="4" t="s">
        <v>59</v>
      </c>
      <c r="J18" s="5" t="s">
        <v>93</v>
      </c>
      <c r="K18" s="6"/>
      <c r="L18" s="1">
        <v>1020</v>
      </c>
      <c r="M18" s="7" t="s">
        <v>94</v>
      </c>
      <c r="N18" s="8"/>
      <c r="O18" s="8">
        <v>1</v>
      </c>
      <c r="P18" s="9">
        <v>-7</v>
      </c>
      <c r="Q18" s="8">
        <v>75</v>
      </c>
      <c r="R18" s="8">
        <v>87</v>
      </c>
      <c r="S18" s="25"/>
    </row>
    <row r="19" spans="1:19" ht="42" customHeight="1">
      <c r="A19" s="23">
        <v>17</v>
      </c>
      <c r="B19" s="13">
        <v>-4</v>
      </c>
      <c r="C19" s="12">
        <v>0</v>
      </c>
      <c r="D19" s="4" t="s">
        <v>95</v>
      </c>
      <c r="E19" s="10">
        <v>4.6</v>
      </c>
      <c r="F19" s="39">
        <v>5</v>
      </c>
      <c r="G19" s="41" t="s">
        <v>61</v>
      </c>
      <c r="H19" s="15">
        <v>42.8</v>
      </c>
      <c r="I19" s="4" t="s">
        <v>59</v>
      </c>
      <c r="J19" s="5" t="s">
        <v>59</v>
      </c>
      <c r="K19" s="6"/>
      <c r="L19" s="1">
        <v>1008</v>
      </c>
      <c r="M19" s="7" t="s">
        <v>96</v>
      </c>
      <c r="N19" s="8"/>
      <c r="O19" s="8"/>
      <c r="P19" s="9">
        <v>-5</v>
      </c>
      <c r="Q19" s="8">
        <v>85</v>
      </c>
      <c r="R19" s="8">
        <v>75</v>
      </c>
      <c r="S19" s="25" t="s">
        <v>61</v>
      </c>
    </row>
    <row r="20" spans="1:19" ht="42" customHeight="1">
      <c r="A20" s="23">
        <v>18</v>
      </c>
      <c r="B20" s="13">
        <v>0</v>
      </c>
      <c r="C20" s="12">
        <v>2</v>
      </c>
      <c r="D20" s="4" t="s">
        <v>97</v>
      </c>
      <c r="E20" s="10">
        <v>3.5</v>
      </c>
      <c r="F20" s="39">
        <v>2</v>
      </c>
      <c r="G20" s="41" t="s">
        <v>63</v>
      </c>
      <c r="H20" s="15">
        <v>23.3</v>
      </c>
      <c r="I20" s="4" t="s">
        <v>59</v>
      </c>
      <c r="J20" s="5" t="s">
        <v>59</v>
      </c>
      <c r="K20" s="6"/>
      <c r="L20" s="1">
        <v>1015</v>
      </c>
      <c r="M20" s="7" t="s">
        <v>98</v>
      </c>
      <c r="N20" s="8"/>
      <c r="O20" s="8"/>
      <c r="P20" s="9">
        <v>-1</v>
      </c>
      <c r="Q20" s="8">
        <v>93</v>
      </c>
      <c r="R20" s="8">
        <v>100</v>
      </c>
      <c r="S20" s="25" t="s">
        <v>61</v>
      </c>
    </row>
    <row r="21" spans="1:19" ht="42" customHeight="1">
      <c r="A21" s="23">
        <v>19</v>
      </c>
      <c r="B21" s="13">
        <v>0</v>
      </c>
      <c r="C21" s="12">
        <v>1</v>
      </c>
      <c r="D21" s="4" t="s">
        <v>99</v>
      </c>
      <c r="E21" s="10">
        <v>1.5</v>
      </c>
      <c r="F21" s="39">
        <v>2</v>
      </c>
      <c r="G21" s="41" t="s">
        <v>76</v>
      </c>
      <c r="H21" s="15">
        <v>12.5</v>
      </c>
      <c r="I21" s="4" t="s">
        <v>59</v>
      </c>
      <c r="J21" s="5" t="s">
        <v>59</v>
      </c>
      <c r="K21" s="6"/>
      <c r="L21" s="1">
        <v>1020</v>
      </c>
      <c r="M21" s="7" t="s">
        <v>100</v>
      </c>
      <c r="N21" s="8"/>
      <c r="O21" s="8"/>
      <c r="P21" s="9">
        <v>-1</v>
      </c>
      <c r="Q21" s="8">
        <v>95</v>
      </c>
      <c r="R21" s="8">
        <v>100</v>
      </c>
      <c r="S21" s="25" t="s">
        <v>101</v>
      </c>
    </row>
    <row r="22" spans="1:19" ht="42" customHeight="1">
      <c r="A22" s="23">
        <v>20</v>
      </c>
      <c r="B22" s="13">
        <v>-4</v>
      </c>
      <c r="C22" s="12">
        <v>2</v>
      </c>
      <c r="D22" s="4" t="s">
        <v>102</v>
      </c>
      <c r="E22" s="10">
        <v>1.2</v>
      </c>
      <c r="F22" s="39">
        <v>2</v>
      </c>
      <c r="G22" s="41" t="s">
        <v>84</v>
      </c>
      <c r="H22" s="15">
        <v>13.7</v>
      </c>
      <c r="I22" s="4" t="s">
        <v>59</v>
      </c>
      <c r="J22" s="5" t="s">
        <v>59</v>
      </c>
      <c r="K22" s="6"/>
      <c r="L22" s="1">
        <v>1014</v>
      </c>
      <c r="M22" s="7" t="s">
        <v>103</v>
      </c>
      <c r="N22" s="8"/>
      <c r="O22" s="8"/>
      <c r="P22" s="9">
        <v>-4</v>
      </c>
      <c r="Q22" s="8">
        <v>84</v>
      </c>
      <c r="R22" s="8">
        <v>97</v>
      </c>
      <c r="S22" s="25" t="s">
        <v>61</v>
      </c>
    </row>
    <row r="23" spans="1:19" ht="42" customHeight="1">
      <c r="A23" s="23">
        <v>21</v>
      </c>
      <c r="B23" s="13">
        <v>-9</v>
      </c>
      <c r="C23" s="12">
        <v>-5</v>
      </c>
      <c r="D23" s="4" t="s">
        <v>104</v>
      </c>
      <c r="E23" s="10">
        <v>0.8</v>
      </c>
      <c r="F23" s="39">
        <v>2</v>
      </c>
      <c r="G23" s="41" t="s">
        <v>79</v>
      </c>
      <c r="H23" s="15">
        <v>13</v>
      </c>
      <c r="I23" s="4" t="s">
        <v>59</v>
      </c>
      <c r="J23" s="5" t="s">
        <v>105</v>
      </c>
      <c r="K23" s="6"/>
      <c r="L23" s="1">
        <v>1020</v>
      </c>
      <c r="M23" s="7" t="s">
        <v>106</v>
      </c>
      <c r="N23" s="8"/>
      <c r="O23" s="8"/>
      <c r="P23" s="9">
        <v>-11</v>
      </c>
      <c r="Q23" s="8">
        <v>80</v>
      </c>
      <c r="R23" s="8">
        <v>100</v>
      </c>
      <c r="S23" s="25" t="s">
        <v>61</v>
      </c>
    </row>
    <row r="24" spans="1:19" ht="42" customHeight="1">
      <c r="A24" s="23">
        <v>22</v>
      </c>
      <c r="B24" s="13">
        <v>-11</v>
      </c>
      <c r="C24" s="12">
        <v>-5</v>
      </c>
      <c r="D24" s="4"/>
      <c r="E24" s="10">
        <v>0</v>
      </c>
      <c r="F24" s="39">
        <v>3</v>
      </c>
      <c r="G24" s="41" t="s">
        <v>74</v>
      </c>
      <c r="H24" s="15">
        <v>25</v>
      </c>
      <c r="I24" s="4" t="s">
        <v>59</v>
      </c>
      <c r="J24" s="5" t="s">
        <v>59</v>
      </c>
      <c r="K24" s="6"/>
      <c r="L24" s="1">
        <v>1021</v>
      </c>
      <c r="M24" s="7" t="s">
        <v>107</v>
      </c>
      <c r="N24" s="8"/>
      <c r="O24" s="8"/>
      <c r="P24" s="9">
        <v>-14</v>
      </c>
      <c r="Q24" s="8">
        <v>71</v>
      </c>
      <c r="R24" s="8">
        <v>100</v>
      </c>
      <c r="S24" s="25"/>
    </row>
    <row r="25" spans="1:19" ht="42" customHeight="1">
      <c r="A25" s="23">
        <v>23</v>
      </c>
      <c r="B25" s="13">
        <v>-12</v>
      </c>
      <c r="C25" s="12">
        <v>-6</v>
      </c>
      <c r="D25" s="4"/>
      <c r="E25" s="10">
        <v>0</v>
      </c>
      <c r="F25" s="39">
        <v>4</v>
      </c>
      <c r="G25" s="41" t="s">
        <v>61</v>
      </c>
      <c r="H25" s="15">
        <v>42.3</v>
      </c>
      <c r="I25" s="4" t="s">
        <v>59</v>
      </c>
      <c r="J25" s="5" t="s">
        <v>93</v>
      </c>
      <c r="K25" s="6"/>
      <c r="L25" s="1">
        <v>1023</v>
      </c>
      <c r="M25" s="7" t="s">
        <v>108</v>
      </c>
      <c r="N25" s="8"/>
      <c r="O25" s="8">
        <v>1</v>
      </c>
      <c r="P25" s="9">
        <v>-14</v>
      </c>
      <c r="Q25" s="8">
        <v>75</v>
      </c>
      <c r="R25" s="8">
        <v>90</v>
      </c>
      <c r="S25" s="25"/>
    </row>
    <row r="26" spans="1:19" ht="42" customHeight="1">
      <c r="A26" s="23">
        <v>24</v>
      </c>
      <c r="B26" s="13">
        <v>-10</v>
      </c>
      <c r="C26" s="12">
        <v>-5</v>
      </c>
      <c r="D26" s="4"/>
      <c r="E26" s="10">
        <v>0</v>
      </c>
      <c r="F26" s="39">
        <v>4</v>
      </c>
      <c r="G26" s="41" t="s">
        <v>74</v>
      </c>
      <c r="H26" s="15">
        <v>34</v>
      </c>
      <c r="I26" s="4" t="s">
        <v>66</v>
      </c>
      <c r="J26" s="5" t="s">
        <v>66</v>
      </c>
      <c r="K26" s="6"/>
      <c r="L26" s="1">
        <v>1022</v>
      </c>
      <c r="M26" s="7" t="s">
        <v>109</v>
      </c>
      <c r="N26" s="8"/>
      <c r="O26" s="8">
        <v>4</v>
      </c>
      <c r="P26" s="9">
        <v>-12</v>
      </c>
      <c r="Q26" s="8">
        <v>65</v>
      </c>
      <c r="R26" s="8">
        <v>55</v>
      </c>
      <c r="S26" s="25"/>
    </row>
    <row r="27" spans="1:19" ht="42" customHeight="1">
      <c r="A27" s="23">
        <v>25</v>
      </c>
      <c r="B27" s="13">
        <v>-10</v>
      </c>
      <c r="C27" s="12">
        <v>-6</v>
      </c>
      <c r="D27" s="4"/>
      <c r="E27" s="10">
        <v>0</v>
      </c>
      <c r="F27" s="39">
        <v>4</v>
      </c>
      <c r="G27" s="41" t="s">
        <v>74</v>
      </c>
      <c r="H27" s="15">
        <v>35.9</v>
      </c>
      <c r="I27" s="4" t="s">
        <v>66</v>
      </c>
      <c r="J27" s="5" t="s">
        <v>93</v>
      </c>
      <c r="K27" s="6"/>
      <c r="L27" s="1">
        <v>1024</v>
      </c>
      <c r="M27" s="7" t="s">
        <v>110</v>
      </c>
      <c r="N27" s="8"/>
      <c r="O27" s="8">
        <v>1</v>
      </c>
      <c r="P27" s="9">
        <v>-11</v>
      </c>
      <c r="Q27" s="8">
        <v>70</v>
      </c>
      <c r="R27" s="8">
        <v>86</v>
      </c>
      <c r="S27" s="25"/>
    </row>
    <row r="28" spans="1:19" ht="42" customHeight="1">
      <c r="A28" s="23">
        <v>26</v>
      </c>
      <c r="B28" s="13">
        <v>-18</v>
      </c>
      <c r="C28" s="12">
        <v>-6</v>
      </c>
      <c r="D28" s="4"/>
      <c r="E28" s="10">
        <v>0</v>
      </c>
      <c r="F28" s="39">
        <v>2</v>
      </c>
      <c r="G28" s="41" t="s">
        <v>84</v>
      </c>
      <c r="H28" s="15">
        <v>24.4</v>
      </c>
      <c r="I28" s="4" t="s">
        <v>66</v>
      </c>
      <c r="J28" s="5" t="s">
        <v>71</v>
      </c>
      <c r="K28" s="6"/>
      <c r="L28" s="1">
        <v>1030</v>
      </c>
      <c r="M28" s="7" t="s">
        <v>111</v>
      </c>
      <c r="N28" s="8"/>
      <c r="O28" s="8">
        <v>6</v>
      </c>
      <c r="P28" s="9">
        <v>-19</v>
      </c>
      <c r="Q28" s="8">
        <v>61</v>
      </c>
      <c r="R28" s="8">
        <v>25</v>
      </c>
      <c r="S28" s="25"/>
    </row>
    <row r="29" spans="1:19" ht="42" customHeight="1">
      <c r="A29" s="23">
        <v>27</v>
      </c>
      <c r="B29" s="13">
        <v>-20</v>
      </c>
      <c r="C29" s="12">
        <v>-5</v>
      </c>
      <c r="D29" s="4"/>
      <c r="E29" s="10">
        <v>0</v>
      </c>
      <c r="F29" s="39">
        <v>3</v>
      </c>
      <c r="G29" s="41" t="s">
        <v>76</v>
      </c>
      <c r="H29" s="15">
        <v>24.8</v>
      </c>
      <c r="I29" s="4" t="s">
        <v>112</v>
      </c>
      <c r="J29" s="5" t="s">
        <v>66</v>
      </c>
      <c r="K29" s="6"/>
      <c r="L29" s="1">
        <v>1008</v>
      </c>
      <c r="M29" s="7" t="s">
        <v>113</v>
      </c>
      <c r="N29" s="8"/>
      <c r="O29" s="8">
        <v>4</v>
      </c>
      <c r="P29" s="9">
        <v>-22</v>
      </c>
      <c r="Q29" s="8">
        <v>55</v>
      </c>
      <c r="R29" s="8">
        <v>57</v>
      </c>
      <c r="S29" s="25"/>
    </row>
    <row r="30" spans="1:19" ht="42" customHeight="1">
      <c r="A30" s="23">
        <v>28</v>
      </c>
      <c r="B30" s="13">
        <v>-6</v>
      </c>
      <c r="C30" s="12">
        <v>-1</v>
      </c>
      <c r="D30" s="4" t="s">
        <v>114</v>
      </c>
      <c r="E30" s="10">
        <v>7.8</v>
      </c>
      <c r="F30" s="39">
        <v>4</v>
      </c>
      <c r="G30" s="41" t="s">
        <v>63</v>
      </c>
      <c r="H30" s="15">
        <v>44.4</v>
      </c>
      <c r="I30" s="4" t="s">
        <v>59</v>
      </c>
      <c r="J30" s="5" t="s">
        <v>59</v>
      </c>
      <c r="K30" s="6"/>
      <c r="L30" s="1">
        <v>992</v>
      </c>
      <c r="M30" s="7" t="s">
        <v>115</v>
      </c>
      <c r="N30" s="8"/>
      <c r="O30" s="8"/>
      <c r="P30" s="9">
        <v>-7</v>
      </c>
      <c r="Q30" s="8">
        <v>95</v>
      </c>
      <c r="R30" s="8">
        <v>100</v>
      </c>
      <c r="S30" s="25" t="s">
        <v>61</v>
      </c>
    </row>
    <row r="31" spans="1:19" ht="42" customHeight="1">
      <c r="A31" s="23">
        <v>29</v>
      </c>
      <c r="B31" s="13">
        <v>-3</v>
      </c>
      <c r="C31" s="12">
        <v>1</v>
      </c>
      <c r="D31" s="4" t="s">
        <v>116</v>
      </c>
      <c r="E31" s="10">
        <v>3</v>
      </c>
      <c r="F31" s="39">
        <v>4</v>
      </c>
      <c r="G31" s="41" t="s">
        <v>63</v>
      </c>
      <c r="H31" s="15">
        <v>38</v>
      </c>
      <c r="I31" s="4" t="s">
        <v>59</v>
      </c>
      <c r="J31" s="5" t="s">
        <v>59</v>
      </c>
      <c r="K31" s="6"/>
      <c r="L31" s="1">
        <v>977</v>
      </c>
      <c r="M31" s="7" t="s">
        <v>117</v>
      </c>
      <c r="N31" s="8"/>
      <c r="O31" s="8"/>
      <c r="P31" s="9">
        <v>-5</v>
      </c>
      <c r="Q31" s="8">
        <v>86</v>
      </c>
      <c r="R31" s="8">
        <v>99</v>
      </c>
      <c r="S31" s="25" t="s">
        <v>61</v>
      </c>
    </row>
    <row r="32" spans="1:19" ht="42" customHeight="1">
      <c r="A32" s="23">
        <v>30</v>
      </c>
      <c r="B32" s="13">
        <v>-8</v>
      </c>
      <c r="C32" s="12">
        <v>-1</v>
      </c>
      <c r="D32" s="4" t="s">
        <v>120</v>
      </c>
      <c r="E32" s="10">
        <v>2</v>
      </c>
      <c r="F32" s="39">
        <v>4</v>
      </c>
      <c r="G32" s="41" t="s">
        <v>63</v>
      </c>
      <c r="H32" s="15">
        <v>37</v>
      </c>
      <c r="I32" s="4" t="s">
        <v>59</v>
      </c>
      <c r="J32" s="5" t="s">
        <v>59</v>
      </c>
      <c r="K32" s="6"/>
      <c r="L32" s="1">
        <v>985</v>
      </c>
      <c r="M32" s="7" t="s">
        <v>121</v>
      </c>
      <c r="N32" s="8"/>
      <c r="O32" s="8"/>
      <c r="P32" s="9">
        <v>-10</v>
      </c>
      <c r="Q32" s="8">
        <v>80</v>
      </c>
      <c r="R32" s="8">
        <v>99</v>
      </c>
      <c r="S32" s="25" t="s">
        <v>61</v>
      </c>
    </row>
    <row r="33" spans="1:19" ht="42" customHeight="1">
      <c r="A33" s="26">
        <v>31</v>
      </c>
      <c r="B33" s="27">
        <v>-12</v>
      </c>
      <c r="C33" s="28">
        <v>-2</v>
      </c>
      <c r="D33" s="29" t="s">
        <v>118</v>
      </c>
      <c r="E33" s="30">
        <v>1.2</v>
      </c>
      <c r="F33" s="40">
        <v>3</v>
      </c>
      <c r="G33" s="42" t="s">
        <v>76</v>
      </c>
      <c r="H33" s="31">
        <v>27.8</v>
      </c>
      <c r="I33" s="29" t="s">
        <v>66</v>
      </c>
      <c r="J33" s="32" t="s">
        <v>66</v>
      </c>
      <c r="K33" s="33"/>
      <c r="L33" s="34">
        <v>995</v>
      </c>
      <c r="M33" s="35" t="s">
        <v>119</v>
      </c>
      <c r="N33" s="36"/>
      <c r="O33" s="36">
        <v>4</v>
      </c>
      <c r="P33" s="37">
        <v>-14</v>
      </c>
      <c r="Q33" s="36">
        <v>80</v>
      </c>
      <c r="R33" s="36">
        <v>50</v>
      </c>
      <c r="S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-6.145161290322581</v>
      </c>
      <c r="E100" s="65" t="s">
        <v>31</v>
      </c>
      <c r="F100" s="65"/>
      <c r="G100" s="65"/>
      <c r="H100" s="65"/>
      <c r="I100" s="17">
        <f>SUM(E3:E33)</f>
        <v>61.50000000000001</v>
      </c>
      <c r="J100" s="65" t="s">
        <v>38</v>
      </c>
      <c r="K100" s="65"/>
      <c r="L100" s="18">
        <f>SUM(O3:O33)</f>
        <v>40</v>
      </c>
    </row>
    <row r="101" spans="1:12" ht="30" customHeight="1">
      <c r="A101" s="65" t="s">
        <v>27</v>
      </c>
      <c r="B101" s="65"/>
      <c r="C101" s="65"/>
      <c r="D101" s="16">
        <f>AVERAGE(B3:B33)</f>
        <v>-8.903225806451612</v>
      </c>
      <c r="E101" s="65" t="s">
        <v>32</v>
      </c>
      <c r="F101" s="65"/>
      <c r="G101" s="65"/>
      <c r="H101" s="65"/>
      <c r="I101" s="17">
        <f>AVERAGE(E3:E33)</f>
        <v>1.9838709677419357</v>
      </c>
      <c r="J101" s="65" t="s">
        <v>39</v>
      </c>
      <c r="K101" s="65"/>
      <c r="L101" s="18">
        <f>COUNTIF(R3:R33,"&lt;31")</f>
        <v>3</v>
      </c>
    </row>
    <row r="102" spans="1:12" ht="30" customHeight="1">
      <c r="A102" s="65" t="s">
        <v>28</v>
      </c>
      <c r="B102" s="65"/>
      <c r="C102" s="65"/>
      <c r="D102" s="16">
        <f>AVERAGE(C3:C33)</f>
        <v>-3.3870967741935485</v>
      </c>
      <c r="E102" s="65" t="s">
        <v>33</v>
      </c>
      <c r="F102" s="65"/>
      <c r="G102" s="65"/>
      <c r="H102" s="65"/>
      <c r="I102" s="17">
        <f>MAX(E3:E33)</f>
        <v>9</v>
      </c>
      <c r="J102" s="65" t="s">
        <v>41</v>
      </c>
      <c r="K102" s="65"/>
      <c r="L102" s="18">
        <f>COUNTIF(C3:C33,"&gt;19")</f>
        <v>0</v>
      </c>
    </row>
    <row r="103" spans="1:12" ht="30" customHeight="1">
      <c r="A103" s="65" t="s">
        <v>23</v>
      </c>
      <c r="B103" s="65"/>
      <c r="C103" s="65"/>
      <c r="D103" s="18">
        <f>MAX(B3:B33,C3:C33)</f>
        <v>2</v>
      </c>
      <c r="E103" s="65" t="s">
        <v>34</v>
      </c>
      <c r="F103" s="65"/>
      <c r="G103" s="65"/>
      <c r="H103" s="65"/>
      <c r="I103" s="18">
        <f>COUNTA(S3:S33)</f>
        <v>16</v>
      </c>
      <c r="J103" s="65" t="s">
        <v>37</v>
      </c>
      <c r="K103" s="65"/>
      <c r="L103" s="18">
        <f>COUNTA(N3:N33)</f>
        <v>0</v>
      </c>
    </row>
    <row r="104" spans="1:12" ht="30" customHeight="1">
      <c r="A104" s="65" t="s">
        <v>24</v>
      </c>
      <c r="B104" s="65"/>
      <c r="C104" s="65"/>
      <c r="D104" s="18">
        <f>MIN(B3:B33,C3:C33)</f>
        <v>-20</v>
      </c>
      <c r="E104" s="65" t="s">
        <v>35</v>
      </c>
      <c r="F104" s="65"/>
      <c r="G104" s="65"/>
      <c r="H104" s="65"/>
      <c r="I104" s="18">
        <f>COUNTIF(S3:S33,"R")</f>
        <v>1</v>
      </c>
      <c r="J104" s="65" t="s">
        <v>47</v>
      </c>
      <c r="K104" s="65"/>
      <c r="L104" s="43">
        <f>AVERAGE(F3:F33)</f>
        <v>3.129032258064516</v>
      </c>
    </row>
    <row r="105" spans="1:12" ht="30" customHeight="1">
      <c r="A105" s="65" t="s">
        <v>26</v>
      </c>
      <c r="B105" s="65"/>
      <c r="C105" s="65"/>
      <c r="D105" s="18">
        <f>MAX(B3:B33)</f>
        <v>0</v>
      </c>
      <c r="E105" s="65" t="s">
        <v>36</v>
      </c>
      <c r="F105" s="65"/>
      <c r="G105" s="65"/>
      <c r="H105" s="65"/>
      <c r="I105" s="18">
        <f>COUNTIF(S3:S33,"S")</f>
        <v>15</v>
      </c>
      <c r="J105" s="65" t="s">
        <v>48</v>
      </c>
      <c r="K105" s="65"/>
      <c r="L105" s="43">
        <f>AVERAGE(H3:H33)</f>
        <v>27.774193548387093</v>
      </c>
    </row>
    <row r="106" spans="1:12" ht="30" customHeight="1">
      <c r="A106" s="65" t="s">
        <v>25</v>
      </c>
      <c r="B106" s="65"/>
      <c r="C106" s="65"/>
      <c r="D106" s="18">
        <f>MIN(C3:C33)</f>
        <v>-7</v>
      </c>
      <c r="E106" s="65" t="s">
        <v>52</v>
      </c>
      <c r="F106" s="65"/>
      <c r="G106" s="65"/>
      <c r="H106" s="65"/>
      <c r="I106" s="18">
        <f>COUNTIF(F3:F33,"&gt;5")</f>
        <v>0</v>
      </c>
      <c r="J106" s="65" t="s">
        <v>49</v>
      </c>
      <c r="K106" s="65"/>
      <c r="L106" s="19">
        <v>31</v>
      </c>
    </row>
    <row r="107" spans="1:12" ht="30" customHeight="1">
      <c r="A107" s="65" t="s">
        <v>29</v>
      </c>
      <c r="B107" s="65"/>
      <c r="C107" s="65"/>
      <c r="D107" s="18">
        <f>COUNTIF(B3:B33,"&lt;1")</f>
        <v>31</v>
      </c>
      <c r="E107" s="65" t="s">
        <v>43</v>
      </c>
      <c r="F107" s="65"/>
      <c r="G107" s="65"/>
      <c r="H107" s="65"/>
      <c r="I107" s="17">
        <f>MAX(H3:H33)</f>
        <v>47.4</v>
      </c>
      <c r="J107" s="65" t="s">
        <v>50</v>
      </c>
      <c r="K107" s="65"/>
      <c r="L107" s="19">
        <v>5</v>
      </c>
    </row>
    <row r="108" spans="1:12" ht="30" customHeight="1">
      <c r="A108" s="65" t="s">
        <v>30</v>
      </c>
      <c r="B108" s="65"/>
      <c r="C108" s="65"/>
      <c r="D108" s="18">
        <f>COUNTIF(C3:C33,"&lt;1")</f>
        <v>27</v>
      </c>
      <c r="E108" s="65" t="s">
        <v>44</v>
      </c>
      <c r="F108" s="65"/>
      <c r="G108" s="65"/>
      <c r="H108" s="65"/>
      <c r="I108" s="18">
        <f>MAX(L3:L33)</f>
        <v>1030</v>
      </c>
      <c r="J108" s="65" t="s">
        <v>51</v>
      </c>
      <c r="K108" s="65"/>
      <c r="L108" s="19">
        <v>56.5</v>
      </c>
    </row>
    <row r="109" spans="1:12" ht="30" customHeight="1">
      <c r="A109" s="65" t="s">
        <v>40</v>
      </c>
      <c r="B109" s="65"/>
      <c r="C109" s="65"/>
      <c r="D109" s="18">
        <f>MIN(P3:P33)</f>
        <v>-22</v>
      </c>
      <c r="E109" s="65" t="s">
        <v>45</v>
      </c>
      <c r="F109" s="65"/>
      <c r="G109" s="65"/>
      <c r="H109" s="65"/>
      <c r="I109" s="18">
        <f>MIN(L3:L33)</f>
        <v>977</v>
      </c>
      <c r="J109" s="65"/>
      <c r="K109" s="65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62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37530</v>
      </c>
      <c r="B3" s="13">
        <v>5</v>
      </c>
      <c r="C3" s="12">
        <v>13</v>
      </c>
      <c r="D3" s="4"/>
      <c r="E3" s="10">
        <v>0</v>
      </c>
      <c r="F3" s="39">
        <v>3</v>
      </c>
      <c r="G3" s="41" t="s">
        <v>61</v>
      </c>
      <c r="H3" s="15">
        <v>20.1</v>
      </c>
      <c r="I3" s="4" t="s">
        <v>59</v>
      </c>
      <c r="J3" s="5" t="s">
        <v>93</v>
      </c>
      <c r="K3" s="6"/>
      <c r="L3" s="1">
        <v>1013</v>
      </c>
      <c r="M3" s="7" t="s">
        <v>436</v>
      </c>
      <c r="N3" s="8"/>
      <c r="O3" s="8">
        <v>3.5</v>
      </c>
      <c r="P3" s="9">
        <v>4</v>
      </c>
      <c r="Q3" s="8">
        <v>59</v>
      </c>
      <c r="R3" s="20">
        <v>76</v>
      </c>
      <c r="S3" s="24"/>
    </row>
    <row r="4" spans="1:19" ht="42" customHeight="1">
      <c r="A4" s="23">
        <v>37531</v>
      </c>
      <c r="B4" s="13">
        <v>3</v>
      </c>
      <c r="C4" s="12">
        <v>13</v>
      </c>
      <c r="D4" s="4" t="s">
        <v>437</v>
      </c>
      <c r="E4" s="10">
        <v>0.1</v>
      </c>
      <c r="F4" s="39">
        <v>3</v>
      </c>
      <c r="G4" s="41" t="s">
        <v>61</v>
      </c>
      <c r="H4" s="15">
        <v>29.4</v>
      </c>
      <c r="I4" s="4" t="s">
        <v>66</v>
      </c>
      <c r="J4" s="5" t="s">
        <v>93</v>
      </c>
      <c r="K4" s="6"/>
      <c r="L4" s="1">
        <v>1014</v>
      </c>
      <c r="M4" s="7" t="s">
        <v>438</v>
      </c>
      <c r="N4" s="8"/>
      <c r="O4" s="8">
        <v>1.5</v>
      </c>
      <c r="P4" s="9">
        <v>2</v>
      </c>
      <c r="Q4" s="8">
        <v>71</v>
      </c>
      <c r="R4" s="8">
        <v>85</v>
      </c>
      <c r="S4" s="25"/>
    </row>
    <row r="5" spans="1:19" ht="42" customHeight="1">
      <c r="A5" s="23">
        <v>37532</v>
      </c>
      <c r="B5" s="13">
        <v>8</v>
      </c>
      <c r="C5" s="12">
        <v>12</v>
      </c>
      <c r="D5" s="4"/>
      <c r="E5" s="10">
        <v>0</v>
      </c>
      <c r="F5" s="39">
        <v>6</v>
      </c>
      <c r="G5" s="41" t="s">
        <v>61</v>
      </c>
      <c r="H5" s="15">
        <v>55.5</v>
      </c>
      <c r="I5" s="4" t="s">
        <v>66</v>
      </c>
      <c r="J5" s="5" t="s">
        <v>93</v>
      </c>
      <c r="K5" s="6"/>
      <c r="L5" s="1">
        <v>1014</v>
      </c>
      <c r="M5" s="7" t="s">
        <v>439</v>
      </c>
      <c r="N5" s="8"/>
      <c r="O5" s="8">
        <v>4</v>
      </c>
      <c r="P5" s="9">
        <v>7</v>
      </c>
      <c r="Q5" s="8">
        <v>72</v>
      </c>
      <c r="R5" s="8">
        <v>68</v>
      </c>
      <c r="S5" s="25"/>
    </row>
    <row r="6" spans="1:19" ht="42" customHeight="1">
      <c r="A6" s="23">
        <v>37533</v>
      </c>
      <c r="B6" s="13">
        <v>8</v>
      </c>
      <c r="C6" s="12">
        <v>12</v>
      </c>
      <c r="D6" s="4"/>
      <c r="E6" s="10">
        <v>0</v>
      </c>
      <c r="F6" s="39">
        <v>5</v>
      </c>
      <c r="G6" s="41" t="s">
        <v>74</v>
      </c>
      <c r="H6" s="15">
        <v>48.8</v>
      </c>
      <c r="I6" s="4" t="s">
        <v>66</v>
      </c>
      <c r="J6" s="5" t="s">
        <v>66</v>
      </c>
      <c r="K6" s="6"/>
      <c r="L6" s="1">
        <v>1005</v>
      </c>
      <c r="M6" s="7" t="s">
        <v>440</v>
      </c>
      <c r="N6" s="8"/>
      <c r="O6" s="8">
        <v>5.5</v>
      </c>
      <c r="P6" s="9">
        <v>6</v>
      </c>
      <c r="Q6" s="8">
        <v>65</v>
      </c>
      <c r="R6" s="8">
        <v>52</v>
      </c>
      <c r="S6" s="25"/>
    </row>
    <row r="7" spans="1:19" ht="42" customHeight="1">
      <c r="A7" s="23">
        <v>37534</v>
      </c>
      <c r="B7" s="13">
        <v>9</v>
      </c>
      <c r="C7" s="12">
        <v>14</v>
      </c>
      <c r="D7" s="4"/>
      <c r="E7" s="10">
        <v>0</v>
      </c>
      <c r="F7" s="39">
        <v>4</v>
      </c>
      <c r="G7" s="41" t="s">
        <v>61</v>
      </c>
      <c r="H7" s="15">
        <v>39</v>
      </c>
      <c r="I7" s="4" t="s">
        <v>66</v>
      </c>
      <c r="J7" s="5" t="s">
        <v>66</v>
      </c>
      <c r="K7" s="6"/>
      <c r="L7" s="1">
        <v>1010</v>
      </c>
      <c r="M7" s="7" t="s">
        <v>441</v>
      </c>
      <c r="N7" s="8"/>
      <c r="O7" s="8">
        <v>4.5</v>
      </c>
      <c r="P7" s="9">
        <v>7</v>
      </c>
      <c r="Q7" s="8">
        <v>67</v>
      </c>
      <c r="R7" s="8">
        <v>68</v>
      </c>
      <c r="S7" s="25"/>
    </row>
    <row r="8" spans="1:19" ht="42" customHeight="1">
      <c r="A8" s="23">
        <v>37535</v>
      </c>
      <c r="B8" s="13">
        <v>10</v>
      </c>
      <c r="C8" s="12">
        <v>14</v>
      </c>
      <c r="D8" s="4"/>
      <c r="E8" s="10">
        <v>0</v>
      </c>
      <c r="F8" s="39">
        <v>4</v>
      </c>
      <c r="G8" s="41" t="s">
        <v>61</v>
      </c>
      <c r="H8" s="15">
        <v>34.5</v>
      </c>
      <c r="I8" s="4" t="s">
        <v>66</v>
      </c>
      <c r="J8" s="5" t="s">
        <v>66</v>
      </c>
      <c r="K8" s="6"/>
      <c r="L8" s="1">
        <v>1006</v>
      </c>
      <c r="M8" s="7" t="s">
        <v>442</v>
      </c>
      <c r="N8" s="8"/>
      <c r="O8" s="8">
        <v>5</v>
      </c>
      <c r="P8" s="9">
        <v>8</v>
      </c>
      <c r="Q8" s="8">
        <v>65</v>
      </c>
      <c r="R8" s="8">
        <v>60</v>
      </c>
      <c r="S8" s="25"/>
    </row>
    <row r="9" spans="1:19" ht="42" customHeight="1">
      <c r="A9" s="23">
        <v>37536</v>
      </c>
      <c r="B9" s="13">
        <v>8</v>
      </c>
      <c r="C9" s="12">
        <v>13</v>
      </c>
      <c r="D9" s="4"/>
      <c r="E9" s="10">
        <v>0</v>
      </c>
      <c r="F9" s="39">
        <v>3</v>
      </c>
      <c r="G9" s="41" t="s">
        <v>74</v>
      </c>
      <c r="H9" s="15">
        <v>30.1</v>
      </c>
      <c r="I9" s="4" t="s">
        <v>66</v>
      </c>
      <c r="J9" s="5" t="s">
        <v>93</v>
      </c>
      <c r="K9" s="6"/>
      <c r="L9" s="1">
        <v>1020</v>
      </c>
      <c r="M9" s="7" t="s">
        <v>443</v>
      </c>
      <c r="N9" s="8"/>
      <c r="O9" s="8">
        <v>3.5</v>
      </c>
      <c r="P9" s="9">
        <v>7</v>
      </c>
      <c r="Q9" s="8">
        <v>74</v>
      </c>
      <c r="R9" s="8">
        <v>70</v>
      </c>
      <c r="S9" s="25"/>
    </row>
    <row r="10" spans="1:19" ht="42" customHeight="1">
      <c r="A10" s="23">
        <v>37537</v>
      </c>
      <c r="B10" s="13">
        <v>9</v>
      </c>
      <c r="C10" s="12">
        <v>14</v>
      </c>
      <c r="D10" s="4"/>
      <c r="E10" s="10">
        <v>0</v>
      </c>
      <c r="F10" s="39">
        <v>5</v>
      </c>
      <c r="G10" s="41" t="s">
        <v>74</v>
      </c>
      <c r="H10" s="15">
        <v>42</v>
      </c>
      <c r="I10" s="4" t="s">
        <v>66</v>
      </c>
      <c r="J10" s="5" t="s">
        <v>71</v>
      </c>
      <c r="K10" s="6"/>
      <c r="L10" s="1">
        <v>1020</v>
      </c>
      <c r="M10" s="7" t="s">
        <v>445</v>
      </c>
      <c r="N10" s="8"/>
      <c r="O10" s="8">
        <v>8</v>
      </c>
      <c r="P10" s="9">
        <v>8</v>
      </c>
      <c r="Q10" s="8">
        <v>51</v>
      </c>
      <c r="R10" s="8">
        <v>29</v>
      </c>
      <c r="S10" s="25"/>
    </row>
    <row r="11" spans="1:19" ht="42" customHeight="1">
      <c r="A11" s="23">
        <v>37538</v>
      </c>
      <c r="B11" s="13">
        <v>8</v>
      </c>
      <c r="C11" s="12">
        <v>16</v>
      </c>
      <c r="D11" s="4"/>
      <c r="E11" s="10">
        <v>0</v>
      </c>
      <c r="F11" s="39">
        <v>4</v>
      </c>
      <c r="G11" s="41" t="s">
        <v>61</v>
      </c>
      <c r="H11" s="15">
        <v>33.8</v>
      </c>
      <c r="I11" s="4" t="s">
        <v>112</v>
      </c>
      <c r="J11" s="5" t="s">
        <v>71</v>
      </c>
      <c r="K11" s="6"/>
      <c r="L11" s="1">
        <v>1021</v>
      </c>
      <c r="M11" s="7" t="s">
        <v>444</v>
      </c>
      <c r="N11" s="8"/>
      <c r="O11" s="8">
        <v>10</v>
      </c>
      <c r="P11" s="9">
        <v>6</v>
      </c>
      <c r="Q11" s="8">
        <v>39</v>
      </c>
      <c r="R11" s="8">
        <v>12</v>
      </c>
      <c r="S11" s="25"/>
    </row>
    <row r="12" spans="1:19" ht="42" customHeight="1">
      <c r="A12" s="23">
        <v>37539</v>
      </c>
      <c r="B12" s="13">
        <v>-1</v>
      </c>
      <c r="C12" s="12">
        <v>16</v>
      </c>
      <c r="D12" s="4"/>
      <c r="E12" s="10">
        <v>0</v>
      </c>
      <c r="F12" s="39">
        <v>3</v>
      </c>
      <c r="G12" s="41" t="s">
        <v>84</v>
      </c>
      <c r="H12" s="15">
        <v>26.5</v>
      </c>
      <c r="I12" s="4" t="s">
        <v>190</v>
      </c>
      <c r="J12" s="5" t="s">
        <v>87</v>
      </c>
      <c r="K12" s="6"/>
      <c r="L12" s="1">
        <v>1015</v>
      </c>
      <c r="M12" s="7" t="s">
        <v>446</v>
      </c>
      <c r="N12" s="8"/>
      <c r="O12" s="8">
        <v>11</v>
      </c>
      <c r="P12" s="9">
        <v>-2</v>
      </c>
      <c r="Q12" s="8">
        <v>37</v>
      </c>
      <c r="R12" s="8">
        <v>4</v>
      </c>
      <c r="S12" s="25"/>
    </row>
    <row r="13" spans="1:19" ht="42" customHeight="1">
      <c r="A13" s="23">
        <v>37540</v>
      </c>
      <c r="B13" s="13">
        <v>-3</v>
      </c>
      <c r="C13" s="12">
        <v>13</v>
      </c>
      <c r="D13" s="4"/>
      <c r="E13" s="10">
        <v>0</v>
      </c>
      <c r="F13" s="39">
        <v>3</v>
      </c>
      <c r="G13" s="41" t="s">
        <v>79</v>
      </c>
      <c r="H13" s="15">
        <v>32.4</v>
      </c>
      <c r="I13" s="4" t="s">
        <v>190</v>
      </c>
      <c r="J13" s="5" t="s">
        <v>87</v>
      </c>
      <c r="K13" s="6"/>
      <c r="L13" s="1">
        <v>1013</v>
      </c>
      <c r="M13" s="7" t="s">
        <v>447</v>
      </c>
      <c r="N13" s="8"/>
      <c r="O13" s="8">
        <v>11</v>
      </c>
      <c r="P13" s="9">
        <v>-4</v>
      </c>
      <c r="Q13" s="8">
        <v>35</v>
      </c>
      <c r="R13" s="8">
        <v>1</v>
      </c>
      <c r="S13" s="25"/>
    </row>
    <row r="14" spans="1:19" ht="42" customHeight="1">
      <c r="A14" s="23">
        <v>37541</v>
      </c>
      <c r="B14" s="13">
        <v>-3</v>
      </c>
      <c r="C14" s="12">
        <v>5</v>
      </c>
      <c r="D14" s="4"/>
      <c r="E14" s="10">
        <v>0</v>
      </c>
      <c r="F14" s="39">
        <v>2</v>
      </c>
      <c r="G14" s="41" t="s">
        <v>79</v>
      </c>
      <c r="H14" s="15">
        <v>16.6</v>
      </c>
      <c r="I14" s="4" t="s">
        <v>112</v>
      </c>
      <c r="J14" s="5" t="s">
        <v>105</v>
      </c>
      <c r="K14" s="6"/>
      <c r="L14" s="1">
        <v>1020</v>
      </c>
      <c r="M14" s="7" t="s">
        <v>448</v>
      </c>
      <c r="N14" s="8"/>
      <c r="O14" s="8"/>
      <c r="P14" s="9">
        <v>-4</v>
      </c>
      <c r="Q14" s="8">
        <v>80</v>
      </c>
      <c r="R14" s="8">
        <v>98</v>
      </c>
      <c r="S14" s="25"/>
    </row>
    <row r="15" spans="1:19" ht="42" customHeight="1">
      <c r="A15" s="23">
        <v>37542</v>
      </c>
      <c r="B15" s="13">
        <v>-2</v>
      </c>
      <c r="C15" s="12">
        <v>12</v>
      </c>
      <c r="D15" s="4"/>
      <c r="E15" s="10">
        <v>0</v>
      </c>
      <c r="F15" s="39">
        <v>3</v>
      </c>
      <c r="G15" s="41" t="s">
        <v>84</v>
      </c>
      <c r="H15" s="15">
        <v>21</v>
      </c>
      <c r="I15" s="4" t="s">
        <v>112</v>
      </c>
      <c r="J15" s="5" t="s">
        <v>449</v>
      </c>
      <c r="K15" s="6"/>
      <c r="L15" s="1">
        <v>1013</v>
      </c>
      <c r="M15" s="7" t="s">
        <v>450</v>
      </c>
      <c r="N15" s="8"/>
      <c r="O15" s="8">
        <v>5</v>
      </c>
      <c r="P15" s="9">
        <v>-3</v>
      </c>
      <c r="Q15" s="8">
        <v>52</v>
      </c>
      <c r="R15" s="8">
        <v>55</v>
      </c>
      <c r="S15" s="25"/>
    </row>
    <row r="16" spans="1:19" ht="42" customHeight="1">
      <c r="A16" s="23">
        <v>37543</v>
      </c>
      <c r="B16" s="13">
        <v>-2</v>
      </c>
      <c r="C16" s="12">
        <v>7</v>
      </c>
      <c r="D16" s="4"/>
      <c r="E16" s="10">
        <v>0</v>
      </c>
      <c r="F16" s="39">
        <v>2</v>
      </c>
      <c r="G16" s="41" t="s">
        <v>63</v>
      </c>
      <c r="H16" s="15">
        <v>17</v>
      </c>
      <c r="I16" s="4" t="s">
        <v>112</v>
      </c>
      <c r="J16" s="5" t="s">
        <v>451</v>
      </c>
      <c r="K16" s="6"/>
      <c r="L16" s="1">
        <v>1012</v>
      </c>
      <c r="M16" s="7" t="s">
        <v>452</v>
      </c>
      <c r="N16" s="8"/>
      <c r="O16" s="8">
        <v>1</v>
      </c>
      <c r="P16" s="9">
        <v>-4</v>
      </c>
      <c r="Q16" s="8">
        <v>80</v>
      </c>
      <c r="R16" s="8">
        <v>90</v>
      </c>
      <c r="S16" s="25"/>
    </row>
    <row r="17" spans="1:19" ht="42" customHeight="1">
      <c r="A17" s="23">
        <v>37544</v>
      </c>
      <c r="B17" s="13">
        <v>5</v>
      </c>
      <c r="C17" s="12">
        <v>8</v>
      </c>
      <c r="D17" s="4" t="s">
        <v>453</v>
      </c>
      <c r="E17" s="10">
        <v>3.3</v>
      </c>
      <c r="F17" s="39">
        <v>2</v>
      </c>
      <c r="G17" s="41" t="s">
        <v>63</v>
      </c>
      <c r="H17" s="15">
        <v>15.6</v>
      </c>
      <c r="I17" s="4" t="s">
        <v>59</v>
      </c>
      <c r="J17" s="5" t="s">
        <v>59</v>
      </c>
      <c r="K17" s="6"/>
      <c r="L17" s="1">
        <v>1011</v>
      </c>
      <c r="M17" s="7" t="s">
        <v>454</v>
      </c>
      <c r="N17" s="8"/>
      <c r="O17" s="8"/>
      <c r="P17" s="9">
        <v>4</v>
      </c>
      <c r="Q17" s="8">
        <v>88</v>
      </c>
      <c r="R17" s="8">
        <v>100</v>
      </c>
      <c r="S17" s="25" t="s">
        <v>101</v>
      </c>
    </row>
    <row r="18" spans="1:19" ht="42" customHeight="1">
      <c r="A18" s="23">
        <v>37545</v>
      </c>
      <c r="B18" s="13">
        <v>4</v>
      </c>
      <c r="C18" s="12">
        <v>10</v>
      </c>
      <c r="D18" s="4" t="s">
        <v>222</v>
      </c>
      <c r="E18" s="44">
        <v>7</v>
      </c>
      <c r="F18" s="39">
        <v>2</v>
      </c>
      <c r="G18" s="41" t="s">
        <v>63</v>
      </c>
      <c r="H18" s="15">
        <v>14.3</v>
      </c>
      <c r="I18" s="4" t="s">
        <v>59</v>
      </c>
      <c r="J18" s="5" t="s">
        <v>59</v>
      </c>
      <c r="K18" s="6"/>
      <c r="L18" s="1">
        <v>1006</v>
      </c>
      <c r="M18" s="7" t="s">
        <v>455</v>
      </c>
      <c r="N18" s="8"/>
      <c r="O18" s="8"/>
      <c r="P18" s="9">
        <v>3</v>
      </c>
      <c r="Q18" s="8">
        <v>75</v>
      </c>
      <c r="R18" s="8">
        <v>98</v>
      </c>
      <c r="S18" s="25" t="s">
        <v>101</v>
      </c>
    </row>
    <row r="19" spans="1:19" ht="42" customHeight="1">
      <c r="A19" s="23">
        <v>37546</v>
      </c>
      <c r="B19" s="13">
        <v>3</v>
      </c>
      <c r="C19" s="12">
        <v>9</v>
      </c>
      <c r="D19" s="4"/>
      <c r="E19" s="10">
        <v>0</v>
      </c>
      <c r="F19" s="39">
        <v>3</v>
      </c>
      <c r="G19" s="41" t="s">
        <v>79</v>
      </c>
      <c r="H19" s="15">
        <v>29.9</v>
      </c>
      <c r="I19" s="4" t="s">
        <v>59</v>
      </c>
      <c r="J19" s="5" t="s">
        <v>456</v>
      </c>
      <c r="K19" s="6"/>
      <c r="L19" s="1">
        <v>1017</v>
      </c>
      <c r="M19" s="7" t="s">
        <v>457</v>
      </c>
      <c r="N19" s="8"/>
      <c r="O19" s="8">
        <v>8</v>
      </c>
      <c r="P19" s="9">
        <v>2</v>
      </c>
      <c r="Q19" s="8">
        <v>55</v>
      </c>
      <c r="R19" s="8">
        <v>29</v>
      </c>
      <c r="S19" s="25"/>
    </row>
    <row r="20" spans="1:19" ht="42" customHeight="1">
      <c r="A20" s="23">
        <v>37547</v>
      </c>
      <c r="B20" s="13">
        <v>-4</v>
      </c>
      <c r="C20" s="12">
        <v>9</v>
      </c>
      <c r="D20" s="4"/>
      <c r="E20" s="10">
        <v>0</v>
      </c>
      <c r="F20" s="39">
        <v>2</v>
      </c>
      <c r="G20" s="41" t="s">
        <v>84</v>
      </c>
      <c r="H20" s="15">
        <v>18.3</v>
      </c>
      <c r="I20" s="4" t="s">
        <v>112</v>
      </c>
      <c r="J20" s="5" t="s">
        <v>71</v>
      </c>
      <c r="K20" s="6"/>
      <c r="L20" s="1">
        <v>1016</v>
      </c>
      <c r="M20" s="7" t="s">
        <v>458</v>
      </c>
      <c r="N20" s="8"/>
      <c r="O20" s="8">
        <v>8.5</v>
      </c>
      <c r="P20" s="9">
        <v>-5</v>
      </c>
      <c r="Q20" s="8">
        <v>55</v>
      </c>
      <c r="R20" s="8">
        <v>15</v>
      </c>
      <c r="S20" s="25"/>
    </row>
    <row r="21" spans="1:19" ht="42" customHeight="1">
      <c r="A21" s="23">
        <v>37548</v>
      </c>
      <c r="B21" s="13">
        <v>-2</v>
      </c>
      <c r="C21" s="12">
        <v>7</v>
      </c>
      <c r="D21" s="4" t="s">
        <v>459</v>
      </c>
      <c r="E21" s="10">
        <v>2.5</v>
      </c>
      <c r="F21" s="39">
        <v>4</v>
      </c>
      <c r="G21" s="41" t="s">
        <v>76</v>
      </c>
      <c r="H21" s="15">
        <v>35.5</v>
      </c>
      <c r="I21" s="4" t="s">
        <v>66</v>
      </c>
      <c r="J21" s="5" t="s">
        <v>93</v>
      </c>
      <c r="K21" s="6"/>
      <c r="L21" s="1">
        <v>1001</v>
      </c>
      <c r="M21" s="7" t="s">
        <v>460</v>
      </c>
      <c r="N21" s="8"/>
      <c r="O21" s="8">
        <v>1</v>
      </c>
      <c r="P21" s="9">
        <v>-3</v>
      </c>
      <c r="Q21" s="8">
        <v>75</v>
      </c>
      <c r="R21" s="8">
        <v>92</v>
      </c>
      <c r="S21" s="25" t="s">
        <v>101</v>
      </c>
    </row>
    <row r="22" spans="1:19" ht="42" customHeight="1">
      <c r="A22" s="23">
        <v>37549</v>
      </c>
      <c r="B22" s="13">
        <v>2</v>
      </c>
      <c r="C22" s="12">
        <v>6</v>
      </c>
      <c r="D22" s="4" t="s">
        <v>222</v>
      </c>
      <c r="E22" s="10">
        <v>14.3</v>
      </c>
      <c r="F22" s="39">
        <v>4</v>
      </c>
      <c r="G22" s="41" t="s">
        <v>63</v>
      </c>
      <c r="H22" s="15">
        <v>31</v>
      </c>
      <c r="I22" s="4" t="s">
        <v>59</v>
      </c>
      <c r="J22" s="5" t="s">
        <v>59</v>
      </c>
      <c r="K22" s="6"/>
      <c r="L22" s="1">
        <v>1000</v>
      </c>
      <c r="M22" s="7" t="s">
        <v>461</v>
      </c>
      <c r="N22" s="8"/>
      <c r="O22" s="8">
        <v>0.5</v>
      </c>
      <c r="P22" s="9">
        <v>1</v>
      </c>
      <c r="Q22" s="8">
        <v>86</v>
      </c>
      <c r="R22" s="8">
        <v>96</v>
      </c>
      <c r="S22" s="25" t="s">
        <v>101</v>
      </c>
    </row>
    <row r="23" spans="1:19" ht="42" customHeight="1">
      <c r="A23" s="23">
        <v>37550</v>
      </c>
      <c r="B23" s="13">
        <v>1</v>
      </c>
      <c r="C23" s="12">
        <v>6</v>
      </c>
      <c r="D23" s="4" t="s">
        <v>211</v>
      </c>
      <c r="E23" s="10">
        <v>0.2</v>
      </c>
      <c r="F23" s="39">
        <v>4</v>
      </c>
      <c r="G23" s="41" t="s">
        <v>63</v>
      </c>
      <c r="H23" s="15">
        <v>39.6</v>
      </c>
      <c r="I23" s="4" t="s">
        <v>66</v>
      </c>
      <c r="J23" s="5" t="s">
        <v>93</v>
      </c>
      <c r="K23" s="6"/>
      <c r="L23" s="1">
        <v>1018</v>
      </c>
      <c r="M23" s="7" t="s">
        <v>462</v>
      </c>
      <c r="N23" s="8"/>
      <c r="O23" s="8">
        <v>1</v>
      </c>
      <c r="P23" s="9">
        <v>0</v>
      </c>
      <c r="Q23" s="8">
        <v>61</v>
      </c>
      <c r="R23" s="8">
        <v>92</v>
      </c>
      <c r="S23" s="25" t="s">
        <v>101</v>
      </c>
    </row>
    <row r="24" spans="1:19" ht="42" customHeight="1">
      <c r="A24" s="23">
        <v>37551</v>
      </c>
      <c r="B24" s="13">
        <v>-1</v>
      </c>
      <c r="C24" s="12">
        <v>8</v>
      </c>
      <c r="D24" s="4"/>
      <c r="E24" s="10">
        <v>0</v>
      </c>
      <c r="F24" s="39">
        <v>3</v>
      </c>
      <c r="G24" s="41" t="s">
        <v>76</v>
      </c>
      <c r="H24" s="15">
        <v>29</v>
      </c>
      <c r="I24" s="4" t="s">
        <v>66</v>
      </c>
      <c r="J24" s="5" t="s">
        <v>66</v>
      </c>
      <c r="K24" s="6"/>
      <c r="L24" s="1">
        <v>1016</v>
      </c>
      <c r="M24" s="7" t="s">
        <v>463</v>
      </c>
      <c r="N24" s="8"/>
      <c r="O24" s="8">
        <v>6</v>
      </c>
      <c r="P24" s="9">
        <v>-2</v>
      </c>
      <c r="Q24" s="8">
        <v>50</v>
      </c>
      <c r="R24" s="8">
        <v>40</v>
      </c>
      <c r="S24" s="25"/>
    </row>
    <row r="25" spans="1:19" ht="42" customHeight="1">
      <c r="A25" s="23">
        <v>37552</v>
      </c>
      <c r="B25" s="13">
        <v>-3</v>
      </c>
      <c r="C25" s="12">
        <v>11</v>
      </c>
      <c r="D25" s="4"/>
      <c r="E25" s="10">
        <v>0</v>
      </c>
      <c r="F25" s="39">
        <v>3</v>
      </c>
      <c r="G25" s="41" t="s">
        <v>76</v>
      </c>
      <c r="H25" s="15">
        <v>29.3</v>
      </c>
      <c r="I25" s="4" t="s">
        <v>112</v>
      </c>
      <c r="J25" s="5" t="s">
        <v>71</v>
      </c>
      <c r="K25" s="6"/>
      <c r="L25" s="1">
        <v>1004</v>
      </c>
      <c r="M25" s="7" t="s">
        <v>464</v>
      </c>
      <c r="N25" s="8"/>
      <c r="O25" s="8">
        <v>7.5</v>
      </c>
      <c r="P25" s="9">
        <v>-4</v>
      </c>
      <c r="Q25" s="8">
        <v>45</v>
      </c>
      <c r="R25" s="8">
        <v>29</v>
      </c>
      <c r="S25" s="25"/>
    </row>
    <row r="26" spans="1:19" ht="42" customHeight="1">
      <c r="A26" s="23">
        <v>37553</v>
      </c>
      <c r="B26" s="13">
        <v>3</v>
      </c>
      <c r="C26" s="12">
        <v>9</v>
      </c>
      <c r="D26" s="4" t="s">
        <v>211</v>
      </c>
      <c r="E26" s="10">
        <v>0.2</v>
      </c>
      <c r="F26" s="39">
        <v>5</v>
      </c>
      <c r="G26" s="41" t="s">
        <v>76</v>
      </c>
      <c r="H26" s="15">
        <v>46.8</v>
      </c>
      <c r="I26" s="4" t="s">
        <v>66</v>
      </c>
      <c r="J26" s="5" t="s">
        <v>93</v>
      </c>
      <c r="K26" s="6"/>
      <c r="L26" s="1">
        <v>1001</v>
      </c>
      <c r="M26" s="7" t="s">
        <v>465</v>
      </c>
      <c r="N26" s="8"/>
      <c r="O26" s="8">
        <v>2</v>
      </c>
      <c r="P26" s="9">
        <v>2</v>
      </c>
      <c r="Q26" s="8">
        <v>61</v>
      </c>
      <c r="R26" s="8">
        <v>80</v>
      </c>
      <c r="S26" s="25" t="s">
        <v>101</v>
      </c>
    </row>
    <row r="27" spans="1:19" ht="42" customHeight="1">
      <c r="A27" s="23">
        <v>37554</v>
      </c>
      <c r="B27" s="13">
        <v>0</v>
      </c>
      <c r="C27" s="12">
        <v>5</v>
      </c>
      <c r="D27" s="4"/>
      <c r="E27" s="10">
        <v>0</v>
      </c>
      <c r="F27" s="39">
        <v>2</v>
      </c>
      <c r="G27" s="41" t="s">
        <v>58</v>
      </c>
      <c r="H27" s="15">
        <v>20.7</v>
      </c>
      <c r="I27" s="4" t="s">
        <v>66</v>
      </c>
      <c r="J27" s="5" t="s">
        <v>93</v>
      </c>
      <c r="K27" s="6"/>
      <c r="L27" s="1">
        <v>1016</v>
      </c>
      <c r="M27" s="7" t="s">
        <v>466</v>
      </c>
      <c r="N27" s="8"/>
      <c r="O27" s="8">
        <v>1</v>
      </c>
      <c r="P27" s="9">
        <v>-1</v>
      </c>
      <c r="Q27" s="8">
        <v>71</v>
      </c>
      <c r="R27" s="8">
        <v>86</v>
      </c>
      <c r="S27" s="25"/>
    </row>
    <row r="28" spans="1:19" ht="42" customHeight="1">
      <c r="A28" s="23">
        <v>37555</v>
      </c>
      <c r="B28" s="13">
        <v>0</v>
      </c>
      <c r="C28" s="12">
        <v>7</v>
      </c>
      <c r="D28" s="4" t="s">
        <v>211</v>
      </c>
      <c r="E28" s="10">
        <v>0.2</v>
      </c>
      <c r="F28" s="39">
        <v>3</v>
      </c>
      <c r="G28" s="41" t="s">
        <v>58</v>
      </c>
      <c r="H28" s="15">
        <v>23.7</v>
      </c>
      <c r="I28" s="4" t="s">
        <v>66</v>
      </c>
      <c r="J28" s="5" t="s">
        <v>93</v>
      </c>
      <c r="K28" s="6"/>
      <c r="L28" s="1">
        <v>1024</v>
      </c>
      <c r="M28" s="7" t="s">
        <v>467</v>
      </c>
      <c r="N28" s="8"/>
      <c r="O28" s="8">
        <v>2</v>
      </c>
      <c r="P28" s="9">
        <v>-1</v>
      </c>
      <c r="Q28" s="8">
        <v>60</v>
      </c>
      <c r="R28" s="8">
        <v>76</v>
      </c>
      <c r="S28" s="25"/>
    </row>
    <row r="29" spans="1:19" ht="42" customHeight="1">
      <c r="A29" s="23">
        <v>37556</v>
      </c>
      <c r="B29" s="13">
        <v>-2</v>
      </c>
      <c r="C29" s="12">
        <v>9</v>
      </c>
      <c r="D29" s="4"/>
      <c r="E29" s="10">
        <v>0</v>
      </c>
      <c r="F29" s="39">
        <v>3</v>
      </c>
      <c r="G29" s="41" t="s">
        <v>61</v>
      </c>
      <c r="H29" s="46">
        <v>33</v>
      </c>
      <c r="I29" s="45" t="s">
        <v>112</v>
      </c>
      <c r="J29" s="5" t="s">
        <v>71</v>
      </c>
      <c r="K29" s="6"/>
      <c r="L29" s="1">
        <v>1022</v>
      </c>
      <c r="M29" s="7" t="s">
        <v>468</v>
      </c>
      <c r="N29" s="8"/>
      <c r="O29" s="8">
        <v>8</v>
      </c>
      <c r="P29" s="9">
        <v>-3</v>
      </c>
      <c r="Q29" s="8">
        <v>48</v>
      </c>
      <c r="R29" s="8">
        <v>29</v>
      </c>
      <c r="S29" s="25"/>
    </row>
    <row r="30" spans="1:19" ht="42" customHeight="1">
      <c r="A30" s="23">
        <v>37557</v>
      </c>
      <c r="B30" s="13">
        <v>4</v>
      </c>
      <c r="C30" s="12">
        <v>13</v>
      </c>
      <c r="D30" s="4"/>
      <c r="E30" s="10">
        <v>0</v>
      </c>
      <c r="F30" s="39">
        <v>4</v>
      </c>
      <c r="G30" s="41" t="s">
        <v>76</v>
      </c>
      <c r="H30" s="15">
        <v>32.2</v>
      </c>
      <c r="I30" s="4" t="s">
        <v>66</v>
      </c>
      <c r="J30" s="5" t="s">
        <v>66</v>
      </c>
      <c r="K30" s="6"/>
      <c r="L30" s="1">
        <v>1018</v>
      </c>
      <c r="M30" s="7" t="s">
        <v>469</v>
      </c>
      <c r="N30" s="8"/>
      <c r="O30" s="8">
        <v>6</v>
      </c>
      <c r="P30" s="9">
        <v>3</v>
      </c>
      <c r="Q30" s="8">
        <v>35</v>
      </c>
      <c r="R30" s="8">
        <v>40</v>
      </c>
      <c r="S30" s="25"/>
    </row>
    <row r="31" spans="1:19" ht="42" customHeight="1">
      <c r="A31" s="23">
        <v>37558</v>
      </c>
      <c r="B31" s="13">
        <v>1</v>
      </c>
      <c r="C31" s="12">
        <v>13</v>
      </c>
      <c r="D31" s="4"/>
      <c r="E31" s="10">
        <v>0</v>
      </c>
      <c r="F31" s="39">
        <v>4</v>
      </c>
      <c r="G31" s="41" t="s">
        <v>61</v>
      </c>
      <c r="H31" s="15">
        <v>32</v>
      </c>
      <c r="I31" s="4" t="s">
        <v>112</v>
      </c>
      <c r="J31" s="5" t="s">
        <v>71</v>
      </c>
      <c r="K31" s="6"/>
      <c r="L31" s="1">
        <v>1012</v>
      </c>
      <c r="M31" s="7" t="s">
        <v>470</v>
      </c>
      <c r="N31" s="8"/>
      <c r="O31" s="8">
        <v>8</v>
      </c>
      <c r="P31" s="9">
        <v>1</v>
      </c>
      <c r="Q31" s="8">
        <v>38</v>
      </c>
      <c r="R31" s="8">
        <v>12</v>
      </c>
      <c r="S31" s="25"/>
    </row>
    <row r="32" spans="1:19" ht="42" customHeight="1">
      <c r="A32" s="23">
        <v>37559</v>
      </c>
      <c r="B32" s="13">
        <v>2</v>
      </c>
      <c r="C32" s="12">
        <v>12</v>
      </c>
      <c r="D32" s="4"/>
      <c r="E32" s="10">
        <v>0</v>
      </c>
      <c r="F32" s="39">
        <v>3</v>
      </c>
      <c r="G32" s="41" t="s">
        <v>61</v>
      </c>
      <c r="H32" s="15">
        <v>30</v>
      </c>
      <c r="I32" s="4" t="s">
        <v>112</v>
      </c>
      <c r="J32" s="5" t="s">
        <v>71</v>
      </c>
      <c r="K32" s="6"/>
      <c r="L32" s="1">
        <v>1005</v>
      </c>
      <c r="M32" s="7" t="s">
        <v>471</v>
      </c>
      <c r="N32" s="8"/>
      <c r="O32" s="8">
        <v>8.5</v>
      </c>
      <c r="P32" s="9">
        <v>1</v>
      </c>
      <c r="Q32" s="8">
        <v>45</v>
      </c>
      <c r="R32" s="8">
        <v>11</v>
      </c>
      <c r="S32" s="25"/>
    </row>
    <row r="33" spans="1:19" ht="42" customHeight="1">
      <c r="A33" s="26">
        <v>37560</v>
      </c>
      <c r="B33" s="27">
        <v>3</v>
      </c>
      <c r="C33" s="28">
        <v>10</v>
      </c>
      <c r="D33" s="29"/>
      <c r="E33" s="30">
        <v>0</v>
      </c>
      <c r="F33" s="40">
        <v>4</v>
      </c>
      <c r="G33" s="42" t="s">
        <v>61</v>
      </c>
      <c r="H33" s="31">
        <v>32.6</v>
      </c>
      <c r="I33" s="29" t="s">
        <v>66</v>
      </c>
      <c r="J33" s="32" t="s">
        <v>71</v>
      </c>
      <c r="K33" s="33"/>
      <c r="L33" s="34">
        <v>1002</v>
      </c>
      <c r="M33" s="35" t="s">
        <v>472</v>
      </c>
      <c r="N33" s="36"/>
      <c r="O33" s="36">
        <v>8</v>
      </c>
      <c r="P33" s="37">
        <v>1</v>
      </c>
      <c r="Q33" s="36">
        <v>60</v>
      </c>
      <c r="R33" s="36">
        <v>18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6.435483870967742</v>
      </c>
      <c r="E100" s="65" t="s">
        <v>31</v>
      </c>
      <c r="F100" s="65"/>
      <c r="G100" s="65"/>
      <c r="H100" s="65"/>
      <c r="I100" s="17">
        <f>SUM(E3:E33)</f>
        <v>27.8</v>
      </c>
      <c r="J100" s="65" t="s">
        <v>38</v>
      </c>
      <c r="K100" s="65"/>
      <c r="L100" s="18">
        <f>SUM(O3:O33)</f>
        <v>149.5</v>
      </c>
    </row>
    <row r="101" spans="1:12" ht="30" customHeight="1">
      <c r="A101" s="65" t="s">
        <v>27</v>
      </c>
      <c r="B101" s="65"/>
      <c r="C101" s="65"/>
      <c r="D101" s="16">
        <f>AVERAGE(B3:B33)</f>
        <v>2.3548387096774195</v>
      </c>
      <c r="E101" s="65" t="s">
        <v>32</v>
      </c>
      <c r="F101" s="65"/>
      <c r="G101" s="65"/>
      <c r="H101" s="65"/>
      <c r="I101" s="17">
        <f>AVERAGE(E3:E33)</f>
        <v>0.8967741935483872</v>
      </c>
      <c r="J101" s="65" t="s">
        <v>39</v>
      </c>
      <c r="K101" s="65"/>
      <c r="L101" s="18">
        <f>COUNTIF(R3:R33,"&lt;31")</f>
        <v>11</v>
      </c>
    </row>
    <row r="102" spans="1:12" ht="30" customHeight="1">
      <c r="A102" s="65" t="s">
        <v>28</v>
      </c>
      <c r="B102" s="65"/>
      <c r="C102" s="65"/>
      <c r="D102" s="16">
        <f>AVERAGE(C3:C33)</f>
        <v>10.516129032258064</v>
      </c>
      <c r="E102" s="65" t="s">
        <v>33</v>
      </c>
      <c r="F102" s="65"/>
      <c r="G102" s="65"/>
      <c r="H102" s="65"/>
      <c r="I102" s="17">
        <f>MAX(E3:E33)</f>
        <v>14.3</v>
      </c>
      <c r="J102" s="65" t="s">
        <v>41</v>
      </c>
      <c r="K102" s="65"/>
      <c r="L102" s="18">
        <f>COUNTIF(C3:C33,"&gt;19")</f>
        <v>0</v>
      </c>
    </row>
    <row r="103" spans="1:12" ht="30" customHeight="1">
      <c r="A103" s="65" t="s">
        <v>23</v>
      </c>
      <c r="B103" s="65"/>
      <c r="C103" s="65"/>
      <c r="D103" s="18">
        <f>MAX(B3:B33,C3:C33)</f>
        <v>16</v>
      </c>
      <c r="E103" s="65" t="s">
        <v>34</v>
      </c>
      <c r="F103" s="65"/>
      <c r="G103" s="65"/>
      <c r="H103" s="65"/>
      <c r="I103" s="18">
        <f>COUNTA(S3:S33)</f>
        <v>6</v>
      </c>
      <c r="J103" s="65" t="s">
        <v>37</v>
      </c>
      <c r="K103" s="65"/>
      <c r="L103" s="18">
        <f>COUNTA(N3:N33)</f>
        <v>0</v>
      </c>
    </row>
    <row r="104" spans="1:12" ht="30" customHeight="1">
      <c r="A104" s="65" t="s">
        <v>24</v>
      </c>
      <c r="B104" s="65"/>
      <c r="C104" s="65"/>
      <c r="D104" s="18">
        <f>MIN(B3:B33,C3:C33)</f>
        <v>-4</v>
      </c>
      <c r="E104" s="65" t="s">
        <v>35</v>
      </c>
      <c r="F104" s="65"/>
      <c r="G104" s="65"/>
      <c r="H104" s="65"/>
      <c r="I104" s="18">
        <f>COUNTIF(S3:S33,"R")</f>
        <v>6</v>
      </c>
      <c r="J104" s="65" t="s">
        <v>47</v>
      </c>
      <c r="K104" s="65"/>
      <c r="L104" s="43">
        <f>AVERAGE(F3:F33)</f>
        <v>3.3870967741935485</v>
      </c>
    </row>
    <row r="105" spans="1:12" ht="30" customHeight="1">
      <c r="A105" s="65" t="s">
        <v>26</v>
      </c>
      <c r="B105" s="65"/>
      <c r="C105" s="65"/>
      <c r="D105" s="18">
        <f>MAX(B3:B33)</f>
        <v>10</v>
      </c>
      <c r="E105" s="65" t="s">
        <v>36</v>
      </c>
      <c r="F105" s="65"/>
      <c r="G105" s="65"/>
      <c r="H105" s="65"/>
      <c r="I105" s="18">
        <f>COUNTIF(S3:S33,"S")</f>
        <v>0</v>
      </c>
      <c r="J105" s="65" t="s">
        <v>48</v>
      </c>
      <c r="K105" s="65"/>
      <c r="L105" s="43">
        <f>AVERAGE(H3:H33)</f>
        <v>30.329032258064522</v>
      </c>
    </row>
    <row r="106" spans="1:12" ht="30" customHeight="1">
      <c r="A106" s="65" t="s">
        <v>25</v>
      </c>
      <c r="B106" s="65"/>
      <c r="C106" s="65"/>
      <c r="D106" s="18">
        <f>MIN(C3:C33)</f>
        <v>5</v>
      </c>
      <c r="E106" s="65" t="s">
        <v>52</v>
      </c>
      <c r="F106" s="65"/>
      <c r="G106" s="65"/>
      <c r="H106" s="65"/>
      <c r="I106" s="18">
        <f>COUNTIF(F3:F33,"&gt;5")</f>
        <v>1</v>
      </c>
      <c r="J106" s="65" t="s">
        <v>49</v>
      </c>
      <c r="K106" s="65"/>
      <c r="L106" s="19">
        <v>0</v>
      </c>
    </row>
    <row r="107" spans="1:12" ht="30" customHeight="1">
      <c r="A107" s="65" t="s">
        <v>29</v>
      </c>
      <c r="B107" s="65"/>
      <c r="C107" s="65"/>
      <c r="D107" s="18">
        <f>COUNTIF(B3:B33,"&lt;1")</f>
        <v>12</v>
      </c>
      <c r="E107" s="65" t="s">
        <v>43</v>
      </c>
      <c r="F107" s="65"/>
      <c r="G107" s="65"/>
      <c r="H107" s="65"/>
      <c r="I107" s="17">
        <f>MAX(H3:H33)</f>
        <v>55.5</v>
      </c>
      <c r="J107" s="65" t="s">
        <v>50</v>
      </c>
      <c r="K107" s="65"/>
      <c r="L107" s="19"/>
    </row>
    <row r="108" spans="1:12" ht="30" customHeight="1">
      <c r="A108" s="65" t="s">
        <v>30</v>
      </c>
      <c r="B108" s="65"/>
      <c r="C108" s="65"/>
      <c r="D108" s="18">
        <f>COUNTIF(C3:C33,"&lt;1")</f>
        <v>0</v>
      </c>
      <c r="E108" s="65" t="s">
        <v>44</v>
      </c>
      <c r="F108" s="65"/>
      <c r="G108" s="65"/>
      <c r="H108" s="65"/>
      <c r="I108" s="18">
        <f>MAX(L3:L33)</f>
        <v>1024</v>
      </c>
      <c r="J108" s="65" t="s">
        <v>51</v>
      </c>
      <c r="K108" s="65"/>
      <c r="L108" s="19"/>
    </row>
    <row r="109" spans="1:12" ht="30" customHeight="1">
      <c r="A109" s="65" t="s">
        <v>40</v>
      </c>
      <c r="B109" s="65"/>
      <c r="C109" s="65"/>
      <c r="D109" s="18">
        <f>MIN(P3:P33)</f>
        <v>-5</v>
      </c>
      <c r="E109" s="65" t="s">
        <v>45</v>
      </c>
      <c r="F109" s="65"/>
      <c r="G109" s="65"/>
      <c r="H109" s="65"/>
      <c r="I109" s="18">
        <f>MIN(L3:L33)</f>
        <v>1000</v>
      </c>
      <c r="J109" s="65"/>
      <c r="K109" s="65"/>
      <c r="L109" s="19"/>
    </row>
  </sheetData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37561</v>
      </c>
      <c r="B3" s="13">
        <v>5</v>
      </c>
      <c r="C3" s="12">
        <v>14</v>
      </c>
      <c r="D3" s="4"/>
      <c r="E3" s="10">
        <v>0</v>
      </c>
      <c r="F3" s="39">
        <v>4</v>
      </c>
      <c r="G3" s="41" t="s">
        <v>61</v>
      </c>
      <c r="H3" s="15">
        <v>34.5</v>
      </c>
      <c r="I3" s="4" t="s">
        <v>66</v>
      </c>
      <c r="J3" s="5" t="s">
        <v>66</v>
      </c>
      <c r="K3" s="6"/>
      <c r="L3" s="1">
        <v>1003</v>
      </c>
      <c r="M3" s="7" t="s">
        <v>473</v>
      </c>
      <c r="N3" s="8"/>
      <c r="O3" s="8">
        <v>6</v>
      </c>
      <c r="P3" s="9">
        <v>3</v>
      </c>
      <c r="Q3" s="8">
        <v>50</v>
      </c>
      <c r="R3" s="20">
        <v>38</v>
      </c>
      <c r="S3" s="24"/>
    </row>
    <row r="4" spans="1:19" ht="42" customHeight="1">
      <c r="A4" s="23">
        <v>37562</v>
      </c>
      <c r="B4" s="13">
        <v>4</v>
      </c>
      <c r="C4" s="12">
        <v>8</v>
      </c>
      <c r="D4" s="4"/>
      <c r="E4" s="10">
        <v>0</v>
      </c>
      <c r="F4" s="39">
        <v>2</v>
      </c>
      <c r="G4" s="41" t="s">
        <v>76</v>
      </c>
      <c r="H4" s="15">
        <v>20.2</v>
      </c>
      <c r="I4" s="4" t="s">
        <v>66</v>
      </c>
      <c r="J4" s="5" t="s">
        <v>456</v>
      </c>
      <c r="K4" s="6"/>
      <c r="L4" s="1">
        <v>1011</v>
      </c>
      <c r="M4" s="7" t="s">
        <v>474</v>
      </c>
      <c r="N4" s="8"/>
      <c r="O4" s="8">
        <v>2.5</v>
      </c>
      <c r="P4" s="9">
        <v>3</v>
      </c>
      <c r="Q4" s="8">
        <v>81</v>
      </c>
      <c r="R4" s="8">
        <v>75</v>
      </c>
      <c r="S4" s="25"/>
    </row>
    <row r="5" spans="1:19" ht="42" customHeight="1">
      <c r="A5" s="23">
        <v>37563</v>
      </c>
      <c r="B5" s="13">
        <v>3</v>
      </c>
      <c r="C5" s="12">
        <v>11</v>
      </c>
      <c r="D5" s="4"/>
      <c r="E5" s="10">
        <v>0</v>
      </c>
      <c r="F5" s="39">
        <v>5</v>
      </c>
      <c r="G5" s="41" t="s">
        <v>76</v>
      </c>
      <c r="H5" s="15">
        <v>42.8</v>
      </c>
      <c r="I5" s="4" t="s">
        <v>66</v>
      </c>
      <c r="J5" s="5" t="s">
        <v>93</v>
      </c>
      <c r="K5" s="6"/>
      <c r="L5" s="1">
        <v>1013</v>
      </c>
      <c r="M5" s="7" t="s">
        <v>475</v>
      </c>
      <c r="N5" s="8"/>
      <c r="O5" s="8">
        <v>2</v>
      </c>
      <c r="P5" s="9">
        <v>2</v>
      </c>
      <c r="Q5" s="8">
        <v>63</v>
      </c>
      <c r="R5" s="8">
        <v>70</v>
      </c>
      <c r="S5" s="25"/>
    </row>
    <row r="6" spans="1:19" ht="42" customHeight="1">
      <c r="A6" s="23">
        <v>37564</v>
      </c>
      <c r="B6" s="13">
        <v>9</v>
      </c>
      <c r="C6" s="12">
        <v>15</v>
      </c>
      <c r="D6" s="4" t="s">
        <v>166</v>
      </c>
      <c r="E6" s="10">
        <v>2.7</v>
      </c>
      <c r="F6" s="39">
        <v>6</v>
      </c>
      <c r="G6" s="41" t="s">
        <v>63</v>
      </c>
      <c r="H6" s="15">
        <v>56.7</v>
      </c>
      <c r="I6" s="4" t="s">
        <v>59</v>
      </c>
      <c r="J6" s="4" t="s">
        <v>59</v>
      </c>
      <c r="K6" s="6"/>
      <c r="L6" s="1">
        <v>1015</v>
      </c>
      <c r="M6" s="7" t="s">
        <v>476</v>
      </c>
      <c r="N6" s="8"/>
      <c r="O6" s="8"/>
      <c r="P6" s="9">
        <v>7</v>
      </c>
      <c r="Q6" s="8">
        <v>65</v>
      </c>
      <c r="R6" s="8">
        <v>96</v>
      </c>
      <c r="S6" s="25" t="s">
        <v>101</v>
      </c>
    </row>
    <row r="7" spans="1:19" ht="42" customHeight="1">
      <c r="A7" s="23">
        <v>37565</v>
      </c>
      <c r="B7" s="13">
        <v>10</v>
      </c>
      <c r="C7" s="12">
        <v>14</v>
      </c>
      <c r="D7" s="4" t="s">
        <v>211</v>
      </c>
      <c r="E7" s="10">
        <v>0.3</v>
      </c>
      <c r="F7" s="39">
        <v>6</v>
      </c>
      <c r="G7" s="41" t="s">
        <v>76</v>
      </c>
      <c r="H7" s="15">
        <v>51.7</v>
      </c>
      <c r="I7" s="4" t="s">
        <v>59</v>
      </c>
      <c r="J7" s="5" t="s">
        <v>59</v>
      </c>
      <c r="K7" s="6"/>
      <c r="L7" s="1">
        <v>1017</v>
      </c>
      <c r="M7" s="7" t="s">
        <v>477</v>
      </c>
      <c r="N7" s="8"/>
      <c r="O7" s="8"/>
      <c r="P7" s="9">
        <v>9</v>
      </c>
      <c r="Q7" s="8">
        <v>64</v>
      </c>
      <c r="R7" s="8">
        <v>97</v>
      </c>
      <c r="S7" s="25" t="s">
        <v>101</v>
      </c>
    </row>
    <row r="8" spans="1:19" ht="42" customHeight="1">
      <c r="A8" s="23">
        <v>37566</v>
      </c>
      <c r="B8" s="13">
        <v>6</v>
      </c>
      <c r="C8" s="12">
        <v>12</v>
      </c>
      <c r="D8" s="4" t="s">
        <v>478</v>
      </c>
      <c r="E8" s="10">
        <v>8</v>
      </c>
      <c r="F8" s="39">
        <v>5</v>
      </c>
      <c r="G8" s="41" t="s">
        <v>63</v>
      </c>
      <c r="H8" s="15">
        <v>50.1</v>
      </c>
      <c r="I8" s="4" t="s">
        <v>59</v>
      </c>
      <c r="J8" s="5" t="s">
        <v>59</v>
      </c>
      <c r="K8" s="6"/>
      <c r="L8" s="1">
        <v>1010</v>
      </c>
      <c r="M8" s="7" t="s">
        <v>479</v>
      </c>
      <c r="N8" s="8"/>
      <c r="O8" s="8"/>
      <c r="P8" s="9">
        <v>5</v>
      </c>
      <c r="Q8" s="8">
        <v>90</v>
      </c>
      <c r="R8" s="8">
        <v>99</v>
      </c>
      <c r="S8" s="25" t="s">
        <v>101</v>
      </c>
    </row>
    <row r="9" spans="1:19" ht="42" customHeight="1">
      <c r="A9" s="23">
        <v>37567</v>
      </c>
      <c r="B9" s="13">
        <v>2</v>
      </c>
      <c r="C9" s="12">
        <v>6</v>
      </c>
      <c r="D9" s="4" t="s">
        <v>277</v>
      </c>
      <c r="E9" s="10">
        <v>17.5</v>
      </c>
      <c r="F9" s="39">
        <v>4</v>
      </c>
      <c r="G9" s="41" t="s">
        <v>84</v>
      </c>
      <c r="H9" s="15">
        <v>31.2</v>
      </c>
      <c r="I9" s="4" t="s">
        <v>59</v>
      </c>
      <c r="J9" s="5" t="s">
        <v>59</v>
      </c>
      <c r="K9" s="6"/>
      <c r="L9" s="1">
        <v>994</v>
      </c>
      <c r="M9" s="7" t="s">
        <v>480</v>
      </c>
      <c r="N9" s="8"/>
      <c r="O9" s="8"/>
      <c r="P9" s="9">
        <v>1</v>
      </c>
      <c r="Q9" s="8">
        <v>94</v>
      </c>
      <c r="R9" s="8">
        <v>100</v>
      </c>
      <c r="S9" s="25" t="s">
        <v>101</v>
      </c>
    </row>
    <row r="10" spans="1:19" ht="42" customHeight="1">
      <c r="A10" s="23">
        <v>37568</v>
      </c>
      <c r="B10" s="13">
        <v>0</v>
      </c>
      <c r="C10" s="12">
        <v>2</v>
      </c>
      <c r="D10" s="4" t="s">
        <v>481</v>
      </c>
      <c r="E10" s="10">
        <v>7.3</v>
      </c>
      <c r="F10" s="39">
        <v>1</v>
      </c>
      <c r="G10" s="41" t="s">
        <v>76</v>
      </c>
      <c r="H10" s="15">
        <v>11</v>
      </c>
      <c r="I10" s="4" t="s">
        <v>59</v>
      </c>
      <c r="J10" s="5" t="s">
        <v>59</v>
      </c>
      <c r="K10" s="6"/>
      <c r="L10" s="1">
        <v>981</v>
      </c>
      <c r="M10" s="7" t="s">
        <v>482</v>
      </c>
      <c r="N10" s="8"/>
      <c r="O10" s="8"/>
      <c r="P10" s="9">
        <v>0</v>
      </c>
      <c r="Q10" s="8">
        <v>87</v>
      </c>
      <c r="R10" s="8">
        <v>100</v>
      </c>
      <c r="S10" s="25" t="s">
        <v>61</v>
      </c>
    </row>
    <row r="11" spans="1:19" ht="42" customHeight="1">
      <c r="A11" s="23">
        <v>37569</v>
      </c>
      <c r="B11" s="13">
        <v>-1</v>
      </c>
      <c r="C11" s="12">
        <v>7</v>
      </c>
      <c r="D11" s="4"/>
      <c r="E11" s="10">
        <v>0</v>
      </c>
      <c r="F11" s="39">
        <v>4</v>
      </c>
      <c r="G11" s="41" t="s">
        <v>61</v>
      </c>
      <c r="H11" s="15">
        <v>32.5</v>
      </c>
      <c r="I11" s="4" t="s">
        <v>66</v>
      </c>
      <c r="J11" s="5" t="s">
        <v>66</v>
      </c>
      <c r="K11" s="6"/>
      <c r="L11" s="1">
        <v>979</v>
      </c>
      <c r="M11" s="7" t="s">
        <v>484</v>
      </c>
      <c r="N11" s="8"/>
      <c r="O11" s="8">
        <v>5</v>
      </c>
      <c r="P11" s="9">
        <v>-2</v>
      </c>
      <c r="Q11" s="8">
        <v>78</v>
      </c>
      <c r="R11" s="8">
        <v>46</v>
      </c>
      <c r="S11" s="25"/>
    </row>
    <row r="12" spans="1:19" ht="42" customHeight="1">
      <c r="A12" s="23">
        <v>37570</v>
      </c>
      <c r="B12" s="13">
        <v>-3</v>
      </c>
      <c r="C12" s="12">
        <v>9</v>
      </c>
      <c r="D12" s="4"/>
      <c r="E12" s="10">
        <v>0</v>
      </c>
      <c r="F12" s="39">
        <v>3</v>
      </c>
      <c r="G12" s="41" t="s">
        <v>61</v>
      </c>
      <c r="H12" s="15">
        <v>27.5</v>
      </c>
      <c r="I12" s="4" t="s">
        <v>112</v>
      </c>
      <c r="J12" s="5" t="s">
        <v>66</v>
      </c>
      <c r="K12" s="6"/>
      <c r="L12" s="1">
        <v>995</v>
      </c>
      <c r="M12" s="7" t="s">
        <v>483</v>
      </c>
      <c r="N12" s="8"/>
      <c r="O12" s="8">
        <v>4</v>
      </c>
      <c r="P12" s="9">
        <v>-4</v>
      </c>
      <c r="Q12" s="8">
        <v>70</v>
      </c>
      <c r="R12" s="8">
        <v>56</v>
      </c>
      <c r="S12" s="25"/>
    </row>
    <row r="13" spans="1:19" ht="42" customHeight="1">
      <c r="A13" s="23">
        <v>37571</v>
      </c>
      <c r="B13" s="13">
        <v>0</v>
      </c>
      <c r="C13" s="12">
        <v>5</v>
      </c>
      <c r="D13" s="4" t="s">
        <v>486</v>
      </c>
      <c r="E13" s="10">
        <v>3</v>
      </c>
      <c r="F13" s="39">
        <v>4</v>
      </c>
      <c r="G13" s="41" t="s">
        <v>76</v>
      </c>
      <c r="H13" s="15">
        <v>40.1</v>
      </c>
      <c r="I13" s="4" t="s">
        <v>59</v>
      </c>
      <c r="J13" s="5" t="s">
        <v>93</v>
      </c>
      <c r="K13" s="6"/>
      <c r="L13" s="1">
        <v>1006</v>
      </c>
      <c r="M13" s="7" t="s">
        <v>485</v>
      </c>
      <c r="N13" s="8"/>
      <c r="O13" s="8">
        <v>1</v>
      </c>
      <c r="P13" s="9">
        <v>0</v>
      </c>
      <c r="Q13" s="8">
        <v>70</v>
      </c>
      <c r="R13" s="8">
        <v>85</v>
      </c>
      <c r="S13" s="25" t="s">
        <v>101</v>
      </c>
    </row>
    <row r="14" spans="1:19" ht="42" customHeight="1">
      <c r="A14" s="23">
        <v>37572</v>
      </c>
      <c r="B14" s="13">
        <v>3</v>
      </c>
      <c r="C14" s="12">
        <v>10</v>
      </c>
      <c r="D14" s="4" t="s">
        <v>176</v>
      </c>
      <c r="E14" s="10">
        <v>2.8</v>
      </c>
      <c r="F14" s="39">
        <v>6</v>
      </c>
      <c r="G14" s="41" t="s">
        <v>76</v>
      </c>
      <c r="H14" s="15">
        <v>54.6</v>
      </c>
      <c r="I14" s="4" t="s">
        <v>59</v>
      </c>
      <c r="J14" s="5" t="s">
        <v>93</v>
      </c>
      <c r="K14" s="6"/>
      <c r="L14" s="1">
        <v>988</v>
      </c>
      <c r="M14" s="7" t="s">
        <v>487</v>
      </c>
      <c r="N14" s="8"/>
      <c r="O14" s="8">
        <v>2.5</v>
      </c>
      <c r="P14" s="9">
        <v>2</v>
      </c>
      <c r="Q14" s="8">
        <v>67</v>
      </c>
      <c r="R14" s="8">
        <v>72</v>
      </c>
      <c r="S14" s="25" t="s">
        <v>101</v>
      </c>
    </row>
    <row r="15" spans="1:19" ht="42" customHeight="1">
      <c r="A15" s="23">
        <v>37573</v>
      </c>
      <c r="B15" s="13">
        <v>8</v>
      </c>
      <c r="C15" s="12">
        <v>15</v>
      </c>
      <c r="D15" s="4" t="s">
        <v>211</v>
      </c>
      <c r="E15" s="10">
        <v>0.2</v>
      </c>
      <c r="F15" s="39">
        <v>7</v>
      </c>
      <c r="G15" s="41" t="s">
        <v>76</v>
      </c>
      <c r="H15" s="15">
        <v>66.3</v>
      </c>
      <c r="I15" s="4" t="s">
        <v>59</v>
      </c>
      <c r="J15" s="5" t="s">
        <v>93</v>
      </c>
      <c r="K15" s="6"/>
      <c r="L15" s="1">
        <v>995</v>
      </c>
      <c r="M15" s="7" t="s">
        <v>488</v>
      </c>
      <c r="N15" s="8"/>
      <c r="O15" s="8">
        <v>1</v>
      </c>
      <c r="P15" s="9">
        <v>7</v>
      </c>
      <c r="Q15" s="8">
        <v>61</v>
      </c>
      <c r="R15" s="8">
        <v>90</v>
      </c>
      <c r="S15" s="25"/>
    </row>
    <row r="16" spans="1:19" ht="42" customHeight="1">
      <c r="A16" s="23">
        <v>37574</v>
      </c>
      <c r="B16" s="13">
        <v>11</v>
      </c>
      <c r="C16" s="12">
        <v>16</v>
      </c>
      <c r="D16" s="4"/>
      <c r="E16" s="10">
        <v>0</v>
      </c>
      <c r="F16" s="39">
        <v>4</v>
      </c>
      <c r="G16" s="41" t="s">
        <v>76</v>
      </c>
      <c r="H16" s="15">
        <v>35.6</v>
      </c>
      <c r="I16" s="4" t="s">
        <v>112</v>
      </c>
      <c r="J16" s="5" t="s">
        <v>66</v>
      </c>
      <c r="K16" s="6"/>
      <c r="L16" s="1">
        <v>1003</v>
      </c>
      <c r="M16" s="7" t="s">
        <v>489</v>
      </c>
      <c r="N16" s="8"/>
      <c r="O16" s="8">
        <v>5</v>
      </c>
      <c r="P16" s="9">
        <v>10</v>
      </c>
      <c r="Q16" s="8">
        <v>52</v>
      </c>
      <c r="R16" s="8">
        <v>40</v>
      </c>
      <c r="S16" s="25"/>
    </row>
    <row r="17" spans="1:19" ht="42" customHeight="1">
      <c r="A17" s="23">
        <v>37575</v>
      </c>
      <c r="B17" s="13">
        <v>6</v>
      </c>
      <c r="C17" s="12">
        <v>12</v>
      </c>
      <c r="D17" s="4" t="s">
        <v>490</v>
      </c>
      <c r="E17" s="10">
        <v>6</v>
      </c>
      <c r="F17" s="39">
        <v>3</v>
      </c>
      <c r="G17" s="41" t="s">
        <v>79</v>
      </c>
      <c r="H17" s="15">
        <v>26.1</v>
      </c>
      <c r="I17" s="4" t="s">
        <v>59</v>
      </c>
      <c r="J17" s="5" t="s">
        <v>59</v>
      </c>
      <c r="K17" s="6"/>
      <c r="L17" s="1">
        <v>1010</v>
      </c>
      <c r="M17" s="7" t="s">
        <v>491</v>
      </c>
      <c r="N17" s="8"/>
      <c r="O17" s="8"/>
      <c r="P17" s="9">
        <v>4</v>
      </c>
      <c r="Q17" s="8">
        <v>86</v>
      </c>
      <c r="R17" s="8">
        <v>97</v>
      </c>
      <c r="S17" s="25" t="s">
        <v>101</v>
      </c>
    </row>
    <row r="18" spans="1:19" ht="42" customHeight="1">
      <c r="A18" s="23">
        <v>37576</v>
      </c>
      <c r="B18" s="13">
        <v>2</v>
      </c>
      <c r="C18" s="12">
        <v>4</v>
      </c>
      <c r="D18" s="4" t="s">
        <v>277</v>
      </c>
      <c r="E18" s="44">
        <v>17</v>
      </c>
      <c r="F18" s="39">
        <v>4</v>
      </c>
      <c r="G18" s="41" t="s">
        <v>79</v>
      </c>
      <c r="H18" s="15">
        <v>34.6</v>
      </c>
      <c r="I18" s="4" t="s">
        <v>59</v>
      </c>
      <c r="J18" s="5" t="s">
        <v>59</v>
      </c>
      <c r="K18" s="6"/>
      <c r="L18" s="1">
        <v>1013</v>
      </c>
      <c r="M18" s="7" t="s">
        <v>492</v>
      </c>
      <c r="N18" s="8"/>
      <c r="O18" s="8"/>
      <c r="P18" s="9">
        <v>1</v>
      </c>
      <c r="Q18" s="8">
        <v>97</v>
      </c>
      <c r="R18" s="8">
        <v>100</v>
      </c>
      <c r="S18" s="25" t="s">
        <v>101</v>
      </c>
    </row>
    <row r="19" spans="1:19" ht="42" customHeight="1">
      <c r="A19" s="23">
        <v>37577</v>
      </c>
      <c r="B19" s="13">
        <v>2</v>
      </c>
      <c r="C19" s="12">
        <v>3</v>
      </c>
      <c r="D19" s="4" t="s">
        <v>493</v>
      </c>
      <c r="E19" s="10">
        <v>1</v>
      </c>
      <c r="F19" s="39">
        <v>2</v>
      </c>
      <c r="G19" s="41" t="s">
        <v>79</v>
      </c>
      <c r="H19" s="15">
        <v>15</v>
      </c>
      <c r="I19" s="4" t="s">
        <v>59</v>
      </c>
      <c r="J19" s="5" t="s">
        <v>105</v>
      </c>
      <c r="K19" s="6"/>
      <c r="L19" s="1">
        <v>1006</v>
      </c>
      <c r="M19" s="7" t="s">
        <v>494</v>
      </c>
      <c r="N19" s="8"/>
      <c r="O19" s="8"/>
      <c r="P19" s="9">
        <v>1</v>
      </c>
      <c r="Q19" s="8">
        <v>98</v>
      </c>
      <c r="R19" s="8">
        <v>100</v>
      </c>
      <c r="S19" s="25" t="s">
        <v>101</v>
      </c>
    </row>
    <row r="20" spans="1:19" ht="42" customHeight="1">
      <c r="A20" s="23">
        <v>37578</v>
      </c>
      <c r="B20" s="13">
        <v>2</v>
      </c>
      <c r="C20" s="12">
        <v>5</v>
      </c>
      <c r="D20" s="4" t="s">
        <v>496</v>
      </c>
      <c r="E20" s="10">
        <v>4</v>
      </c>
      <c r="F20" s="39">
        <v>2</v>
      </c>
      <c r="G20" s="41" t="s">
        <v>79</v>
      </c>
      <c r="H20" s="15">
        <v>20.5</v>
      </c>
      <c r="I20" s="4" t="s">
        <v>105</v>
      </c>
      <c r="J20" s="5" t="s">
        <v>59</v>
      </c>
      <c r="K20" s="6"/>
      <c r="L20" s="1">
        <v>1005</v>
      </c>
      <c r="M20" s="7" t="s">
        <v>495</v>
      </c>
      <c r="N20" s="8"/>
      <c r="O20" s="8"/>
      <c r="P20" s="9">
        <v>1</v>
      </c>
      <c r="Q20" s="8">
        <v>97</v>
      </c>
      <c r="R20" s="8">
        <v>100</v>
      </c>
      <c r="S20" s="25" t="s">
        <v>101</v>
      </c>
    </row>
    <row r="21" spans="1:19" ht="42" customHeight="1">
      <c r="A21" s="23">
        <v>37579</v>
      </c>
      <c r="B21" s="13">
        <v>-1</v>
      </c>
      <c r="C21" s="12">
        <v>5</v>
      </c>
      <c r="D21" s="4" t="s">
        <v>211</v>
      </c>
      <c r="E21" s="10">
        <v>0.1</v>
      </c>
      <c r="F21" s="39">
        <v>3</v>
      </c>
      <c r="G21" s="41" t="s">
        <v>76</v>
      </c>
      <c r="H21" s="15">
        <v>21</v>
      </c>
      <c r="I21" s="4" t="s">
        <v>66</v>
      </c>
      <c r="J21" s="5" t="s">
        <v>59</v>
      </c>
      <c r="K21" s="6"/>
      <c r="L21" s="1">
        <v>1013</v>
      </c>
      <c r="M21" s="7" t="s">
        <v>133</v>
      </c>
      <c r="N21" s="8"/>
      <c r="O21" s="8"/>
      <c r="P21" s="9">
        <v>-2</v>
      </c>
      <c r="Q21" s="8">
        <v>80</v>
      </c>
      <c r="R21" s="8">
        <v>96</v>
      </c>
      <c r="S21" s="25"/>
    </row>
    <row r="22" spans="1:19" ht="42" customHeight="1">
      <c r="A22" s="23">
        <v>37580</v>
      </c>
      <c r="B22" s="13">
        <v>3</v>
      </c>
      <c r="C22" s="12">
        <v>7</v>
      </c>
      <c r="D22" s="4"/>
      <c r="E22" s="10">
        <v>0</v>
      </c>
      <c r="F22" s="39">
        <v>2</v>
      </c>
      <c r="G22" s="41" t="s">
        <v>61</v>
      </c>
      <c r="H22" s="15">
        <v>18</v>
      </c>
      <c r="I22" s="4" t="s">
        <v>59</v>
      </c>
      <c r="J22" s="5" t="s">
        <v>59</v>
      </c>
      <c r="K22" s="6"/>
      <c r="L22" s="1">
        <v>1014</v>
      </c>
      <c r="M22" s="7" t="s">
        <v>497</v>
      </c>
      <c r="N22" s="8"/>
      <c r="O22" s="8">
        <v>0.5</v>
      </c>
      <c r="P22" s="9">
        <v>2</v>
      </c>
      <c r="Q22" s="8">
        <v>70</v>
      </c>
      <c r="R22" s="8">
        <v>95</v>
      </c>
      <c r="S22" s="25"/>
    </row>
    <row r="23" spans="1:19" ht="42" customHeight="1">
      <c r="A23" s="23">
        <v>37581</v>
      </c>
      <c r="B23" s="13">
        <v>-1</v>
      </c>
      <c r="C23" s="12">
        <v>5</v>
      </c>
      <c r="D23" s="4"/>
      <c r="E23" s="10">
        <v>0</v>
      </c>
      <c r="F23" s="39">
        <v>3</v>
      </c>
      <c r="G23" s="41" t="s">
        <v>74</v>
      </c>
      <c r="H23" s="15">
        <v>29.1</v>
      </c>
      <c r="I23" s="4" t="s">
        <v>66</v>
      </c>
      <c r="J23" s="5" t="s">
        <v>66</v>
      </c>
      <c r="K23" s="6"/>
      <c r="L23" s="1">
        <v>1005</v>
      </c>
      <c r="M23" s="7" t="s">
        <v>498</v>
      </c>
      <c r="N23" s="8"/>
      <c r="O23" s="8">
        <v>3.5</v>
      </c>
      <c r="P23" s="9">
        <v>-2</v>
      </c>
      <c r="Q23" s="8">
        <v>75</v>
      </c>
      <c r="R23" s="8">
        <v>60</v>
      </c>
      <c r="S23" s="25"/>
    </row>
    <row r="24" spans="1:19" ht="42" customHeight="1">
      <c r="A24" s="23">
        <v>37582</v>
      </c>
      <c r="B24" s="13">
        <v>1</v>
      </c>
      <c r="C24" s="12">
        <v>4</v>
      </c>
      <c r="D24" s="4" t="s">
        <v>499</v>
      </c>
      <c r="E24" s="10">
        <v>6.7</v>
      </c>
      <c r="F24" s="39">
        <v>2</v>
      </c>
      <c r="G24" s="41" t="s">
        <v>84</v>
      </c>
      <c r="H24" s="15">
        <v>20</v>
      </c>
      <c r="I24" s="4" t="s">
        <v>59</v>
      </c>
      <c r="J24" s="5" t="s">
        <v>59</v>
      </c>
      <c r="K24" s="6"/>
      <c r="L24" s="1">
        <v>992</v>
      </c>
      <c r="M24" s="7" t="s">
        <v>500</v>
      </c>
      <c r="N24" s="8"/>
      <c r="O24" s="8"/>
      <c r="P24" s="9">
        <v>1</v>
      </c>
      <c r="Q24" s="8">
        <v>97</v>
      </c>
      <c r="R24" s="8">
        <v>100</v>
      </c>
      <c r="S24" s="25" t="s">
        <v>101</v>
      </c>
    </row>
    <row r="25" spans="1:19" ht="42" customHeight="1">
      <c r="A25" s="23">
        <v>37583</v>
      </c>
      <c r="B25" s="13">
        <v>-1</v>
      </c>
      <c r="C25" s="12">
        <v>1</v>
      </c>
      <c r="D25" s="4" t="s">
        <v>501</v>
      </c>
      <c r="E25" s="10">
        <v>8</v>
      </c>
      <c r="F25" s="39">
        <v>4</v>
      </c>
      <c r="G25" s="41" t="s">
        <v>76</v>
      </c>
      <c r="H25" s="15">
        <v>31</v>
      </c>
      <c r="I25" s="4" t="s">
        <v>59</v>
      </c>
      <c r="J25" s="5" t="s">
        <v>59</v>
      </c>
      <c r="K25" s="6"/>
      <c r="L25" s="1">
        <v>995</v>
      </c>
      <c r="M25" s="7" t="s">
        <v>502</v>
      </c>
      <c r="N25" s="8"/>
      <c r="O25" s="8"/>
      <c r="P25" s="9">
        <v>-1</v>
      </c>
      <c r="Q25" s="8">
        <v>96</v>
      </c>
      <c r="R25" s="8">
        <v>100</v>
      </c>
      <c r="S25" s="25" t="s">
        <v>61</v>
      </c>
    </row>
    <row r="26" spans="1:19" ht="42" customHeight="1">
      <c r="A26" s="23">
        <v>37584</v>
      </c>
      <c r="B26" s="13">
        <v>-2</v>
      </c>
      <c r="C26" s="12">
        <v>0</v>
      </c>
      <c r="D26" s="4" t="s">
        <v>503</v>
      </c>
      <c r="E26" s="10">
        <v>7</v>
      </c>
      <c r="F26" s="39">
        <v>4</v>
      </c>
      <c r="G26" s="41" t="s">
        <v>58</v>
      </c>
      <c r="H26" s="15">
        <v>38</v>
      </c>
      <c r="I26" s="4" t="s">
        <v>59</v>
      </c>
      <c r="J26" s="5" t="s">
        <v>59</v>
      </c>
      <c r="K26" s="6"/>
      <c r="L26" s="1">
        <v>1000</v>
      </c>
      <c r="M26" s="7" t="s">
        <v>504</v>
      </c>
      <c r="N26" s="8"/>
      <c r="O26" s="8"/>
      <c r="P26" s="9">
        <v>-4</v>
      </c>
      <c r="Q26" s="8">
        <v>95</v>
      </c>
      <c r="R26" s="8">
        <v>99</v>
      </c>
      <c r="S26" s="25" t="s">
        <v>61</v>
      </c>
    </row>
    <row r="27" spans="1:19" ht="42" customHeight="1">
      <c r="A27" s="23">
        <v>37585</v>
      </c>
      <c r="B27" s="13">
        <v>-7</v>
      </c>
      <c r="C27" s="12">
        <v>0</v>
      </c>
      <c r="D27" s="4" t="s">
        <v>505</v>
      </c>
      <c r="E27" s="10">
        <v>0.1</v>
      </c>
      <c r="F27" s="39">
        <v>3</v>
      </c>
      <c r="G27" s="41" t="s">
        <v>58</v>
      </c>
      <c r="H27" s="15">
        <v>26</v>
      </c>
      <c r="I27" s="4" t="s">
        <v>66</v>
      </c>
      <c r="J27" s="5" t="s">
        <v>66</v>
      </c>
      <c r="K27" s="6"/>
      <c r="L27" s="1">
        <v>1000</v>
      </c>
      <c r="M27" s="7" t="s">
        <v>506</v>
      </c>
      <c r="N27" s="8"/>
      <c r="O27" s="8">
        <v>4</v>
      </c>
      <c r="P27" s="9">
        <v>-8</v>
      </c>
      <c r="Q27" s="8">
        <v>86</v>
      </c>
      <c r="R27" s="8">
        <v>55</v>
      </c>
      <c r="S27" s="25"/>
    </row>
    <row r="28" spans="1:19" ht="42" customHeight="1">
      <c r="A28" s="23">
        <v>37586</v>
      </c>
      <c r="B28" s="13">
        <v>-3</v>
      </c>
      <c r="C28" s="12">
        <v>-1</v>
      </c>
      <c r="D28" s="4" t="s">
        <v>507</v>
      </c>
      <c r="E28" s="10">
        <v>2.4</v>
      </c>
      <c r="F28" s="39">
        <v>3</v>
      </c>
      <c r="G28" s="41" t="s">
        <v>58</v>
      </c>
      <c r="H28" s="15">
        <v>23</v>
      </c>
      <c r="I28" s="4" t="s">
        <v>59</v>
      </c>
      <c r="J28" s="5" t="s">
        <v>59</v>
      </c>
      <c r="K28" s="6"/>
      <c r="L28" s="1">
        <v>996</v>
      </c>
      <c r="M28" s="7" t="s">
        <v>508</v>
      </c>
      <c r="N28" s="8"/>
      <c r="O28" s="8"/>
      <c r="P28" s="9">
        <v>-3</v>
      </c>
      <c r="Q28" s="8">
        <v>87</v>
      </c>
      <c r="R28" s="8">
        <v>99</v>
      </c>
      <c r="S28" s="25" t="s">
        <v>61</v>
      </c>
    </row>
    <row r="29" spans="1:19" ht="42" customHeight="1">
      <c r="A29" s="23">
        <v>37587</v>
      </c>
      <c r="B29" s="13">
        <v>-8</v>
      </c>
      <c r="C29" s="12">
        <v>-2</v>
      </c>
      <c r="D29" s="4"/>
      <c r="E29" s="10">
        <v>0</v>
      </c>
      <c r="F29" s="39">
        <v>2</v>
      </c>
      <c r="G29" s="41" t="s">
        <v>183</v>
      </c>
      <c r="H29" s="15">
        <v>18</v>
      </c>
      <c r="I29" s="4" t="s">
        <v>66</v>
      </c>
      <c r="J29" s="5" t="s">
        <v>66</v>
      </c>
      <c r="K29" s="6"/>
      <c r="L29" s="1">
        <v>1001</v>
      </c>
      <c r="M29" s="7" t="s">
        <v>509</v>
      </c>
      <c r="N29" s="8"/>
      <c r="O29" s="8">
        <v>4</v>
      </c>
      <c r="P29" s="9">
        <v>-9</v>
      </c>
      <c r="Q29" s="8">
        <v>75</v>
      </c>
      <c r="R29" s="8">
        <v>57</v>
      </c>
      <c r="S29" s="25"/>
    </row>
    <row r="30" spans="1:19" ht="42" customHeight="1">
      <c r="A30" s="23">
        <v>37588</v>
      </c>
      <c r="B30" s="13">
        <v>-11</v>
      </c>
      <c r="C30" s="12">
        <v>-2</v>
      </c>
      <c r="D30" s="4"/>
      <c r="E30" s="10">
        <v>0</v>
      </c>
      <c r="F30" s="39">
        <v>3</v>
      </c>
      <c r="G30" s="41" t="s">
        <v>183</v>
      </c>
      <c r="H30" s="15">
        <v>24</v>
      </c>
      <c r="I30" s="4" t="s">
        <v>66</v>
      </c>
      <c r="J30" s="5" t="s">
        <v>66</v>
      </c>
      <c r="K30" s="6"/>
      <c r="L30" s="1">
        <v>1004</v>
      </c>
      <c r="M30" s="7" t="s">
        <v>512</v>
      </c>
      <c r="N30" s="8"/>
      <c r="O30" s="8">
        <v>3</v>
      </c>
      <c r="P30" s="9">
        <v>-13</v>
      </c>
      <c r="Q30" s="8">
        <v>82</v>
      </c>
      <c r="R30" s="8">
        <v>63</v>
      </c>
      <c r="S30" s="25"/>
    </row>
    <row r="31" spans="1:19" ht="42" customHeight="1">
      <c r="A31" s="23">
        <v>37589</v>
      </c>
      <c r="B31" s="13">
        <v>-6</v>
      </c>
      <c r="C31" s="12">
        <v>-3</v>
      </c>
      <c r="D31" s="4" t="s">
        <v>510</v>
      </c>
      <c r="E31" s="10">
        <v>15</v>
      </c>
      <c r="F31" s="39">
        <v>3</v>
      </c>
      <c r="G31" s="41" t="s">
        <v>79</v>
      </c>
      <c r="H31" s="15">
        <v>28</v>
      </c>
      <c r="I31" s="4" t="s">
        <v>59</v>
      </c>
      <c r="J31" s="5" t="s">
        <v>59</v>
      </c>
      <c r="K31" s="6"/>
      <c r="L31" s="1">
        <v>998</v>
      </c>
      <c r="M31" s="7" t="s">
        <v>511</v>
      </c>
      <c r="N31" s="8"/>
      <c r="O31" s="8"/>
      <c r="P31" s="9">
        <v>-7</v>
      </c>
      <c r="Q31" s="8">
        <v>89</v>
      </c>
      <c r="R31" s="8">
        <v>100</v>
      </c>
      <c r="S31" s="25" t="s">
        <v>61</v>
      </c>
    </row>
    <row r="32" spans="1:19" ht="42" customHeight="1">
      <c r="A32" s="23">
        <v>37590</v>
      </c>
      <c r="B32" s="13">
        <v>-10</v>
      </c>
      <c r="C32" s="12">
        <v>-5</v>
      </c>
      <c r="D32" s="4" t="s">
        <v>134</v>
      </c>
      <c r="E32" s="10">
        <v>0.2</v>
      </c>
      <c r="F32" s="39">
        <v>3</v>
      </c>
      <c r="G32" s="41" t="s">
        <v>84</v>
      </c>
      <c r="H32" s="15">
        <v>26.5</v>
      </c>
      <c r="I32" s="4" t="s">
        <v>59</v>
      </c>
      <c r="J32" s="5" t="s">
        <v>59</v>
      </c>
      <c r="K32" s="6"/>
      <c r="L32" s="1">
        <v>1010</v>
      </c>
      <c r="M32" s="7" t="s">
        <v>513</v>
      </c>
      <c r="N32" s="8"/>
      <c r="O32" s="8"/>
      <c r="P32" s="9">
        <v>-12</v>
      </c>
      <c r="Q32" s="8">
        <v>80</v>
      </c>
      <c r="R32" s="8">
        <v>99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3.3333333333333335</v>
      </c>
      <c r="E100" s="65" t="s">
        <v>31</v>
      </c>
      <c r="F100" s="65"/>
      <c r="G100" s="65"/>
      <c r="H100" s="65"/>
      <c r="I100" s="17">
        <f>SUM(E3:E33)</f>
        <v>109.3</v>
      </c>
      <c r="J100" s="65" t="s">
        <v>38</v>
      </c>
      <c r="K100" s="65"/>
      <c r="L100" s="18">
        <f>SUM(O3:O33)</f>
        <v>44</v>
      </c>
    </row>
    <row r="101" spans="1:12" ht="30" customHeight="1">
      <c r="A101" s="65" t="s">
        <v>27</v>
      </c>
      <c r="B101" s="65"/>
      <c r="C101" s="65"/>
      <c r="D101" s="16">
        <f>AVERAGE(B3:B33)</f>
        <v>0.7666666666666667</v>
      </c>
      <c r="E101" s="65" t="s">
        <v>32</v>
      </c>
      <c r="F101" s="65"/>
      <c r="G101" s="65"/>
      <c r="H101" s="65"/>
      <c r="I101" s="17">
        <f>AVERAGE(E3:E33)</f>
        <v>3.643333333333333</v>
      </c>
      <c r="J101" s="65" t="s">
        <v>39</v>
      </c>
      <c r="K101" s="65"/>
      <c r="L101" s="18">
        <f>COUNTIF(R3:R33,"&lt;31")</f>
        <v>0</v>
      </c>
    </row>
    <row r="102" spans="1:12" ht="30" customHeight="1">
      <c r="A102" s="65" t="s">
        <v>28</v>
      </c>
      <c r="B102" s="65"/>
      <c r="C102" s="65"/>
      <c r="D102" s="16">
        <f>AVERAGE(C3:C33)</f>
        <v>5.9</v>
      </c>
      <c r="E102" s="65" t="s">
        <v>33</v>
      </c>
      <c r="F102" s="65"/>
      <c r="G102" s="65"/>
      <c r="H102" s="65"/>
      <c r="I102" s="17">
        <f>MAX(E3:E33)</f>
        <v>17.5</v>
      </c>
      <c r="J102" s="65" t="s">
        <v>41</v>
      </c>
      <c r="K102" s="65"/>
      <c r="L102" s="18">
        <f>COUNTIF(C3:C33,"&gt;19")</f>
        <v>0</v>
      </c>
    </row>
    <row r="103" spans="1:12" ht="30" customHeight="1">
      <c r="A103" s="65" t="s">
        <v>23</v>
      </c>
      <c r="B103" s="65"/>
      <c r="C103" s="65"/>
      <c r="D103" s="18">
        <f>MAX(B3:B33,C3:C33)</f>
        <v>16</v>
      </c>
      <c r="E103" s="65" t="s">
        <v>34</v>
      </c>
      <c r="F103" s="65"/>
      <c r="G103" s="65"/>
      <c r="H103" s="65"/>
      <c r="I103" s="18">
        <f>COUNTA(S3:S33)</f>
        <v>16</v>
      </c>
      <c r="J103" s="65" t="s">
        <v>37</v>
      </c>
      <c r="K103" s="65"/>
      <c r="L103" s="18">
        <f>COUNTA(N3:N33)</f>
        <v>0</v>
      </c>
    </row>
    <row r="104" spans="1:12" ht="30" customHeight="1">
      <c r="A104" s="65" t="s">
        <v>24</v>
      </c>
      <c r="B104" s="65"/>
      <c r="C104" s="65"/>
      <c r="D104" s="18">
        <f>MIN(B3:B33,C3:C33)</f>
        <v>-11</v>
      </c>
      <c r="E104" s="65" t="s">
        <v>35</v>
      </c>
      <c r="F104" s="65"/>
      <c r="G104" s="65"/>
      <c r="H104" s="65"/>
      <c r="I104" s="18">
        <f>COUNTIF(S3:S33,"R")</f>
        <v>11</v>
      </c>
      <c r="J104" s="65" t="s">
        <v>47</v>
      </c>
      <c r="K104" s="65"/>
      <c r="L104" s="43">
        <f>AVERAGE(F3:F33)</f>
        <v>3.566666666666667</v>
      </c>
    </row>
    <row r="105" spans="1:12" ht="30" customHeight="1">
      <c r="A105" s="65" t="s">
        <v>26</v>
      </c>
      <c r="B105" s="65"/>
      <c r="C105" s="65"/>
      <c r="D105" s="18">
        <f>MAX(B3:B33)</f>
        <v>11</v>
      </c>
      <c r="E105" s="65" t="s">
        <v>36</v>
      </c>
      <c r="F105" s="65"/>
      <c r="G105" s="65"/>
      <c r="H105" s="65"/>
      <c r="I105" s="18">
        <f>COUNTIF(S3:S33,"S")</f>
        <v>5</v>
      </c>
      <c r="J105" s="65" t="s">
        <v>48</v>
      </c>
      <c r="K105" s="65"/>
      <c r="L105" s="43">
        <f>AVERAGE(H3:H33)</f>
        <v>31.786666666666672</v>
      </c>
    </row>
    <row r="106" spans="1:12" ht="30" customHeight="1">
      <c r="A106" s="65" t="s">
        <v>25</v>
      </c>
      <c r="B106" s="65"/>
      <c r="C106" s="65"/>
      <c r="D106" s="18">
        <f>MIN(C3:C33)</f>
        <v>-5</v>
      </c>
      <c r="E106" s="65" t="s">
        <v>52</v>
      </c>
      <c r="F106" s="65"/>
      <c r="G106" s="65"/>
      <c r="H106" s="65"/>
      <c r="I106" s="18">
        <f>COUNTIF(F3:F33,"&gt;5")</f>
        <v>4</v>
      </c>
      <c r="J106" s="65" t="s">
        <v>49</v>
      </c>
      <c r="K106" s="65"/>
      <c r="L106" s="19">
        <v>9</v>
      </c>
    </row>
    <row r="107" spans="1:12" ht="30" customHeight="1">
      <c r="A107" s="65" t="s">
        <v>29</v>
      </c>
      <c r="B107" s="65"/>
      <c r="C107" s="65"/>
      <c r="D107" s="18">
        <f>COUNTIF(B3:B33,"&lt;1")</f>
        <v>14</v>
      </c>
      <c r="E107" s="65" t="s">
        <v>43</v>
      </c>
      <c r="F107" s="65"/>
      <c r="G107" s="65"/>
      <c r="H107" s="65"/>
      <c r="I107" s="17">
        <f>MAX(H3:H33)</f>
        <v>66.3</v>
      </c>
      <c r="J107" s="65" t="s">
        <v>50</v>
      </c>
      <c r="K107" s="65"/>
      <c r="L107" s="19">
        <v>71</v>
      </c>
    </row>
    <row r="108" spans="1:12" ht="30" customHeight="1">
      <c r="A108" s="65" t="s">
        <v>30</v>
      </c>
      <c r="B108" s="65"/>
      <c r="C108" s="65"/>
      <c r="D108" s="18">
        <f>COUNTIF(C3:C33,"&lt;1")</f>
        <v>7</v>
      </c>
      <c r="E108" s="65" t="s">
        <v>44</v>
      </c>
      <c r="F108" s="65"/>
      <c r="G108" s="65"/>
      <c r="H108" s="65"/>
      <c r="I108" s="18">
        <f>MAX(L3:L33)</f>
        <v>1017</v>
      </c>
      <c r="J108" s="65" t="s">
        <v>51</v>
      </c>
      <c r="K108" s="65"/>
      <c r="L108" s="19">
        <v>38.3</v>
      </c>
    </row>
    <row r="109" spans="1:12" ht="30" customHeight="1">
      <c r="A109" s="65" t="s">
        <v>40</v>
      </c>
      <c r="B109" s="65"/>
      <c r="C109" s="65"/>
      <c r="D109" s="18">
        <f>MIN(P3:P33)</f>
        <v>-13</v>
      </c>
      <c r="E109" s="65" t="s">
        <v>45</v>
      </c>
      <c r="F109" s="65"/>
      <c r="G109" s="65"/>
      <c r="H109" s="65"/>
      <c r="I109" s="18">
        <f>MIN(L3:L33)</f>
        <v>979</v>
      </c>
      <c r="J109" s="65"/>
      <c r="K109" s="65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3" sqref="M10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37591</v>
      </c>
      <c r="B3" s="13">
        <v>-11</v>
      </c>
      <c r="C3" s="12">
        <v>-7</v>
      </c>
      <c r="D3" s="4" t="s">
        <v>514</v>
      </c>
      <c r="E3" s="10">
        <v>10</v>
      </c>
      <c r="F3" s="39">
        <v>4</v>
      </c>
      <c r="G3" s="41" t="s">
        <v>79</v>
      </c>
      <c r="H3" s="15">
        <v>39.4</v>
      </c>
      <c r="I3" s="4" t="s">
        <v>59</v>
      </c>
      <c r="J3" s="5" t="s">
        <v>59</v>
      </c>
      <c r="K3" s="6"/>
      <c r="L3" s="1">
        <v>997</v>
      </c>
      <c r="M3" s="7" t="s">
        <v>515</v>
      </c>
      <c r="N3" s="8"/>
      <c r="O3" s="8"/>
      <c r="P3" s="9">
        <v>-13</v>
      </c>
      <c r="Q3" s="8">
        <v>82</v>
      </c>
      <c r="R3" s="20">
        <v>100</v>
      </c>
      <c r="S3" s="24" t="s">
        <v>61</v>
      </c>
    </row>
    <row r="4" spans="1:19" ht="42" customHeight="1">
      <c r="A4" s="23">
        <v>37592</v>
      </c>
      <c r="B4" s="13">
        <v>-17</v>
      </c>
      <c r="C4" s="12">
        <v>-10</v>
      </c>
      <c r="D4" s="4"/>
      <c r="E4" s="10">
        <v>0</v>
      </c>
      <c r="F4" s="39">
        <v>3</v>
      </c>
      <c r="G4" s="41" t="s">
        <v>76</v>
      </c>
      <c r="H4" s="15">
        <v>30.1</v>
      </c>
      <c r="I4" s="4" t="s">
        <v>59</v>
      </c>
      <c r="J4" s="5" t="s">
        <v>66</v>
      </c>
      <c r="K4" s="6"/>
      <c r="L4" s="1">
        <v>1005</v>
      </c>
      <c r="M4" s="7" t="s">
        <v>516</v>
      </c>
      <c r="N4" s="8"/>
      <c r="O4" s="8">
        <v>3</v>
      </c>
      <c r="P4" s="9">
        <v>-19</v>
      </c>
      <c r="Q4" s="8">
        <v>75</v>
      </c>
      <c r="R4" s="8">
        <v>65</v>
      </c>
      <c r="S4" s="25"/>
    </row>
    <row r="5" spans="1:19" ht="42" customHeight="1">
      <c r="A5" s="23">
        <v>37593</v>
      </c>
      <c r="B5" s="13">
        <v>-16</v>
      </c>
      <c r="C5" s="12">
        <v>-5</v>
      </c>
      <c r="D5" s="4"/>
      <c r="E5" s="10">
        <v>0</v>
      </c>
      <c r="F5" s="39">
        <v>2</v>
      </c>
      <c r="G5" s="41" t="s">
        <v>76</v>
      </c>
      <c r="H5" s="15">
        <v>15</v>
      </c>
      <c r="I5" s="4" t="s">
        <v>112</v>
      </c>
      <c r="J5" s="5" t="s">
        <v>87</v>
      </c>
      <c r="K5" s="6"/>
      <c r="L5" s="1">
        <v>1007</v>
      </c>
      <c r="M5" s="7" t="s">
        <v>517</v>
      </c>
      <c r="N5" s="8"/>
      <c r="O5" s="8">
        <v>7.5</v>
      </c>
      <c r="P5" s="9">
        <v>-17</v>
      </c>
      <c r="Q5" s="8">
        <v>74</v>
      </c>
      <c r="R5" s="8">
        <v>8</v>
      </c>
      <c r="S5" s="25"/>
    </row>
    <row r="6" spans="1:19" ht="42" customHeight="1">
      <c r="A6" s="23">
        <v>37594</v>
      </c>
      <c r="B6" s="13">
        <v>-15</v>
      </c>
      <c r="C6" s="12">
        <v>-5</v>
      </c>
      <c r="D6" s="4"/>
      <c r="E6" s="10">
        <v>0</v>
      </c>
      <c r="F6" s="39">
        <v>3</v>
      </c>
      <c r="G6" s="41" t="s">
        <v>76</v>
      </c>
      <c r="H6" s="15">
        <v>28</v>
      </c>
      <c r="I6" s="4" t="s">
        <v>112</v>
      </c>
      <c r="J6" s="5" t="s">
        <v>87</v>
      </c>
      <c r="K6" s="6"/>
      <c r="L6" s="1">
        <v>1015</v>
      </c>
      <c r="M6" s="7" t="s">
        <v>518</v>
      </c>
      <c r="N6" s="8"/>
      <c r="O6" s="8">
        <v>7</v>
      </c>
      <c r="P6" s="9">
        <v>-18</v>
      </c>
      <c r="Q6" s="8">
        <v>78</v>
      </c>
      <c r="R6" s="8">
        <v>9</v>
      </c>
      <c r="S6" s="25"/>
    </row>
    <row r="7" spans="1:19" ht="42" customHeight="1">
      <c r="A7" s="23">
        <v>37595</v>
      </c>
      <c r="B7" s="13">
        <v>-6</v>
      </c>
      <c r="C7" s="12">
        <v>-1</v>
      </c>
      <c r="D7" s="4"/>
      <c r="E7" s="10">
        <v>0</v>
      </c>
      <c r="F7" s="39">
        <v>5</v>
      </c>
      <c r="G7" s="41" t="s">
        <v>129</v>
      </c>
      <c r="H7" s="15">
        <v>44</v>
      </c>
      <c r="I7" s="4" t="s">
        <v>66</v>
      </c>
      <c r="J7" s="5" t="s">
        <v>59</v>
      </c>
      <c r="K7" s="6"/>
      <c r="L7" s="1">
        <v>1010</v>
      </c>
      <c r="M7" s="7" t="s">
        <v>521</v>
      </c>
      <c r="N7" s="8"/>
      <c r="O7" s="8"/>
      <c r="P7" s="9">
        <v>-9</v>
      </c>
      <c r="Q7" s="8">
        <v>62</v>
      </c>
      <c r="R7" s="8">
        <v>98</v>
      </c>
      <c r="S7" s="25"/>
    </row>
    <row r="8" spans="1:19" ht="42" customHeight="1">
      <c r="A8" s="23">
        <v>37596</v>
      </c>
      <c r="B8" s="13">
        <v>-2</v>
      </c>
      <c r="C8" s="12">
        <v>0</v>
      </c>
      <c r="D8" s="4" t="s">
        <v>519</v>
      </c>
      <c r="E8" s="10">
        <v>1.8</v>
      </c>
      <c r="F8" s="39">
        <v>2</v>
      </c>
      <c r="G8" s="41" t="s">
        <v>84</v>
      </c>
      <c r="H8" s="15">
        <v>18</v>
      </c>
      <c r="I8" s="4" t="s">
        <v>59</v>
      </c>
      <c r="J8" s="5" t="s">
        <v>59</v>
      </c>
      <c r="K8" s="6"/>
      <c r="L8" s="1">
        <v>999</v>
      </c>
      <c r="M8" s="7" t="s">
        <v>520</v>
      </c>
      <c r="N8" s="8"/>
      <c r="O8" s="8"/>
      <c r="P8" s="9">
        <v>-2</v>
      </c>
      <c r="Q8" s="8">
        <v>87</v>
      </c>
      <c r="R8" s="8">
        <v>99</v>
      </c>
      <c r="S8" s="25" t="s">
        <v>61</v>
      </c>
    </row>
    <row r="9" spans="1:19" ht="42" customHeight="1">
      <c r="A9" s="23">
        <v>37597</v>
      </c>
      <c r="B9" s="13">
        <v>-3</v>
      </c>
      <c r="C9" s="12">
        <v>0</v>
      </c>
      <c r="D9" s="4" t="s">
        <v>522</v>
      </c>
      <c r="E9" s="10">
        <v>2.3</v>
      </c>
      <c r="F9" s="39">
        <v>1</v>
      </c>
      <c r="G9" s="41" t="s">
        <v>79</v>
      </c>
      <c r="H9" s="15">
        <v>8</v>
      </c>
      <c r="I9" s="4" t="s">
        <v>59</v>
      </c>
      <c r="J9" s="5" t="s">
        <v>59</v>
      </c>
      <c r="K9" s="6"/>
      <c r="L9" s="1">
        <v>997</v>
      </c>
      <c r="M9" s="7" t="s">
        <v>523</v>
      </c>
      <c r="N9" s="8"/>
      <c r="O9" s="8"/>
      <c r="P9" s="9">
        <v>-4</v>
      </c>
      <c r="Q9" s="8">
        <v>89</v>
      </c>
      <c r="R9" s="8">
        <v>100</v>
      </c>
      <c r="S9" s="25" t="s">
        <v>61</v>
      </c>
    </row>
    <row r="10" spans="1:19" ht="42" customHeight="1">
      <c r="A10" s="23">
        <v>37598</v>
      </c>
      <c r="B10" s="13">
        <v>-2</v>
      </c>
      <c r="C10" s="12">
        <v>3</v>
      </c>
      <c r="D10" s="4" t="s">
        <v>524</v>
      </c>
      <c r="E10" s="10">
        <v>9.7</v>
      </c>
      <c r="F10" s="39">
        <v>2</v>
      </c>
      <c r="G10" s="41" t="s">
        <v>84</v>
      </c>
      <c r="H10" s="15">
        <v>21</v>
      </c>
      <c r="I10" s="4" t="s">
        <v>59</v>
      </c>
      <c r="J10" s="5" t="s">
        <v>59</v>
      </c>
      <c r="K10" s="6"/>
      <c r="L10" s="1">
        <v>1001</v>
      </c>
      <c r="M10" s="7" t="s">
        <v>525</v>
      </c>
      <c r="N10" s="8"/>
      <c r="O10" s="8"/>
      <c r="P10" s="9">
        <v>0</v>
      </c>
      <c r="Q10" s="8">
        <v>96</v>
      </c>
      <c r="R10" s="8">
        <v>100</v>
      </c>
      <c r="S10" s="25" t="s">
        <v>101</v>
      </c>
    </row>
    <row r="11" spans="1:19" ht="42" customHeight="1">
      <c r="A11" s="23">
        <v>37599</v>
      </c>
      <c r="B11" s="13">
        <v>-6</v>
      </c>
      <c r="C11" s="12">
        <v>-2</v>
      </c>
      <c r="D11" s="4" t="s">
        <v>526</v>
      </c>
      <c r="E11" s="10">
        <v>11.5</v>
      </c>
      <c r="F11" s="39">
        <v>4</v>
      </c>
      <c r="G11" s="41" t="s">
        <v>58</v>
      </c>
      <c r="H11" s="15">
        <v>39</v>
      </c>
      <c r="I11" s="4" t="s">
        <v>59</v>
      </c>
      <c r="J11" s="5" t="s">
        <v>59</v>
      </c>
      <c r="K11" s="6"/>
      <c r="L11" s="1">
        <v>1007</v>
      </c>
      <c r="M11" s="7" t="s">
        <v>527</v>
      </c>
      <c r="N11" s="8"/>
      <c r="O11" s="8"/>
      <c r="P11" s="9">
        <v>-8</v>
      </c>
      <c r="Q11" s="8">
        <v>93</v>
      </c>
      <c r="R11" s="8">
        <v>100</v>
      </c>
      <c r="S11" s="25" t="s">
        <v>61</v>
      </c>
    </row>
    <row r="12" spans="1:19" ht="42" customHeight="1">
      <c r="A12" s="23">
        <v>37600</v>
      </c>
      <c r="B12" s="13">
        <v>-5</v>
      </c>
      <c r="C12" s="12">
        <v>-3</v>
      </c>
      <c r="D12" s="4" t="s">
        <v>528</v>
      </c>
      <c r="E12" s="10">
        <v>7</v>
      </c>
      <c r="F12" s="39">
        <v>4</v>
      </c>
      <c r="G12" s="41" t="s">
        <v>58</v>
      </c>
      <c r="H12" s="15">
        <v>34</v>
      </c>
      <c r="I12" s="4" t="s">
        <v>59</v>
      </c>
      <c r="J12" s="5" t="s">
        <v>59</v>
      </c>
      <c r="K12" s="6"/>
      <c r="L12" s="1">
        <v>1020</v>
      </c>
      <c r="M12" s="7" t="s">
        <v>529</v>
      </c>
      <c r="N12" s="8"/>
      <c r="O12" s="8"/>
      <c r="P12" s="9">
        <v>-7</v>
      </c>
      <c r="Q12" s="8">
        <v>92</v>
      </c>
      <c r="R12" s="8">
        <v>97</v>
      </c>
      <c r="S12" s="25" t="s">
        <v>61</v>
      </c>
    </row>
    <row r="13" spans="1:19" ht="42" customHeight="1">
      <c r="A13" s="23">
        <v>37601</v>
      </c>
      <c r="B13" s="13">
        <v>0</v>
      </c>
      <c r="C13" s="12">
        <v>2</v>
      </c>
      <c r="D13" s="4" t="s">
        <v>530</v>
      </c>
      <c r="E13" s="10">
        <v>17</v>
      </c>
      <c r="F13" s="39">
        <v>4</v>
      </c>
      <c r="G13" s="41" t="s">
        <v>63</v>
      </c>
      <c r="H13" s="15">
        <v>33</v>
      </c>
      <c r="I13" s="4" t="s">
        <v>59</v>
      </c>
      <c r="J13" s="5" t="s">
        <v>59</v>
      </c>
      <c r="K13" s="6"/>
      <c r="L13" s="1">
        <v>1007</v>
      </c>
      <c r="M13" s="7" t="s">
        <v>531</v>
      </c>
      <c r="N13" s="8"/>
      <c r="O13" s="8"/>
      <c r="P13" s="9">
        <v>0</v>
      </c>
      <c r="Q13" s="8">
        <v>97</v>
      </c>
      <c r="R13" s="8">
        <v>100</v>
      </c>
      <c r="S13" s="25" t="s">
        <v>101</v>
      </c>
    </row>
    <row r="14" spans="1:19" ht="42" customHeight="1">
      <c r="A14" s="23">
        <v>37602</v>
      </c>
      <c r="B14" s="13">
        <v>-3</v>
      </c>
      <c r="C14" s="12">
        <v>0</v>
      </c>
      <c r="D14" s="4" t="s">
        <v>532</v>
      </c>
      <c r="E14" s="10">
        <v>14</v>
      </c>
      <c r="F14" s="39">
        <v>3</v>
      </c>
      <c r="G14" s="41" t="s">
        <v>58</v>
      </c>
      <c r="H14" s="15">
        <v>28</v>
      </c>
      <c r="I14" s="4" t="s">
        <v>59</v>
      </c>
      <c r="J14" s="5" t="s">
        <v>59</v>
      </c>
      <c r="K14" s="6"/>
      <c r="L14" s="1">
        <v>1001</v>
      </c>
      <c r="M14" s="7" t="s">
        <v>533</v>
      </c>
      <c r="N14" s="8"/>
      <c r="O14" s="8"/>
      <c r="P14" s="9">
        <v>-3</v>
      </c>
      <c r="Q14" s="8">
        <v>97</v>
      </c>
      <c r="R14" s="8">
        <v>100</v>
      </c>
      <c r="S14" s="25" t="s">
        <v>61</v>
      </c>
    </row>
    <row r="15" spans="1:19" ht="42" customHeight="1">
      <c r="A15" s="23">
        <v>37603</v>
      </c>
      <c r="B15" s="13">
        <v>-8</v>
      </c>
      <c r="C15" s="12">
        <v>-5</v>
      </c>
      <c r="D15" s="4" t="s">
        <v>534</v>
      </c>
      <c r="E15" s="10">
        <v>5</v>
      </c>
      <c r="F15" s="39">
        <v>3</v>
      </c>
      <c r="G15" s="41" t="s">
        <v>183</v>
      </c>
      <c r="H15" s="15">
        <v>29</v>
      </c>
      <c r="I15" s="4" t="s">
        <v>59</v>
      </c>
      <c r="J15" s="5" t="s">
        <v>59</v>
      </c>
      <c r="K15" s="6"/>
      <c r="L15" s="1">
        <v>1013</v>
      </c>
      <c r="M15" s="7" t="s">
        <v>535</v>
      </c>
      <c r="N15" s="8"/>
      <c r="O15" s="8"/>
      <c r="P15" s="9">
        <v>-10</v>
      </c>
      <c r="Q15" s="8">
        <v>82</v>
      </c>
      <c r="R15" s="8">
        <v>100</v>
      </c>
      <c r="S15" s="25" t="s">
        <v>61</v>
      </c>
    </row>
    <row r="16" spans="1:19" ht="42" customHeight="1">
      <c r="A16" s="23">
        <v>37604</v>
      </c>
      <c r="B16" s="13">
        <v>-7</v>
      </c>
      <c r="C16" s="12">
        <v>-4</v>
      </c>
      <c r="D16" s="4" t="s">
        <v>536</v>
      </c>
      <c r="E16" s="10">
        <v>3.8</v>
      </c>
      <c r="F16" s="39">
        <v>3</v>
      </c>
      <c r="G16" s="41" t="s">
        <v>58</v>
      </c>
      <c r="H16" s="15">
        <v>27</v>
      </c>
      <c r="I16" s="4" t="s">
        <v>59</v>
      </c>
      <c r="J16" s="5" t="s">
        <v>59</v>
      </c>
      <c r="K16" s="6"/>
      <c r="L16" s="1">
        <v>1013</v>
      </c>
      <c r="M16" s="7" t="s">
        <v>537</v>
      </c>
      <c r="N16" s="8"/>
      <c r="O16" s="8"/>
      <c r="P16" s="9">
        <v>-9</v>
      </c>
      <c r="Q16" s="8">
        <v>89</v>
      </c>
      <c r="R16" s="8">
        <v>99</v>
      </c>
      <c r="S16" s="25" t="s">
        <v>61</v>
      </c>
    </row>
    <row r="17" spans="1:19" ht="42" customHeight="1">
      <c r="A17" s="23">
        <v>37605</v>
      </c>
      <c r="B17" s="13">
        <v>-8</v>
      </c>
      <c r="C17" s="12">
        <v>-6</v>
      </c>
      <c r="D17" s="4" t="s">
        <v>538</v>
      </c>
      <c r="E17" s="10">
        <v>12</v>
      </c>
      <c r="F17" s="39">
        <v>3</v>
      </c>
      <c r="G17" s="41" t="s">
        <v>58</v>
      </c>
      <c r="H17" s="15">
        <v>29</v>
      </c>
      <c r="I17" s="4" t="s">
        <v>59</v>
      </c>
      <c r="J17" s="5" t="s">
        <v>59</v>
      </c>
      <c r="K17" s="6"/>
      <c r="L17" s="1">
        <v>1015</v>
      </c>
      <c r="M17" s="7" t="s">
        <v>539</v>
      </c>
      <c r="N17" s="8"/>
      <c r="O17" s="8"/>
      <c r="P17" s="9">
        <v>-10</v>
      </c>
      <c r="Q17" s="8">
        <v>88</v>
      </c>
      <c r="R17" s="8">
        <v>100</v>
      </c>
      <c r="S17" s="25" t="s">
        <v>61</v>
      </c>
    </row>
    <row r="18" spans="1:19" ht="42" customHeight="1">
      <c r="A18" s="23">
        <v>37606</v>
      </c>
      <c r="B18" s="13">
        <v>-10</v>
      </c>
      <c r="C18" s="12">
        <v>-7</v>
      </c>
      <c r="D18" s="4"/>
      <c r="E18" s="44">
        <v>0</v>
      </c>
      <c r="F18" s="39">
        <v>3</v>
      </c>
      <c r="G18" s="41" t="s">
        <v>76</v>
      </c>
      <c r="H18" s="15">
        <v>21</v>
      </c>
      <c r="I18" s="4" t="s">
        <v>59</v>
      </c>
      <c r="J18" s="5" t="s">
        <v>71</v>
      </c>
      <c r="K18" s="6"/>
      <c r="L18" s="1">
        <v>996</v>
      </c>
      <c r="M18" s="7" t="s">
        <v>540</v>
      </c>
      <c r="N18" s="8"/>
      <c r="O18" s="8">
        <v>6</v>
      </c>
      <c r="P18" s="9">
        <v>-11</v>
      </c>
      <c r="Q18" s="8">
        <v>85</v>
      </c>
      <c r="R18" s="8">
        <v>28</v>
      </c>
      <c r="S18" s="25"/>
    </row>
    <row r="19" spans="1:19" ht="42" customHeight="1">
      <c r="A19" s="23">
        <v>37607</v>
      </c>
      <c r="B19" s="13">
        <v>-8</v>
      </c>
      <c r="C19" s="12">
        <v>-5</v>
      </c>
      <c r="D19" s="4" t="s">
        <v>541</v>
      </c>
      <c r="E19" s="10">
        <v>3.8</v>
      </c>
      <c r="F19" s="39">
        <v>3</v>
      </c>
      <c r="G19" s="41" t="s">
        <v>76</v>
      </c>
      <c r="H19" s="15">
        <v>24</v>
      </c>
      <c r="I19" s="4" t="s">
        <v>59</v>
      </c>
      <c r="J19" s="5" t="s">
        <v>59</v>
      </c>
      <c r="K19" s="6"/>
      <c r="L19" s="1">
        <v>987</v>
      </c>
      <c r="M19" s="7" t="s">
        <v>542</v>
      </c>
      <c r="N19" s="8"/>
      <c r="O19" s="8"/>
      <c r="P19" s="9">
        <v>-10</v>
      </c>
      <c r="Q19" s="8">
        <v>87</v>
      </c>
      <c r="R19" s="8">
        <v>99</v>
      </c>
      <c r="S19" s="25"/>
    </row>
    <row r="20" spans="1:19" ht="42" customHeight="1">
      <c r="A20" s="23">
        <v>37608</v>
      </c>
      <c r="B20" s="13">
        <v>-17</v>
      </c>
      <c r="C20" s="12">
        <v>-6</v>
      </c>
      <c r="D20" s="4"/>
      <c r="E20" s="10">
        <v>0</v>
      </c>
      <c r="F20" s="39">
        <v>2</v>
      </c>
      <c r="G20" s="41" t="s">
        <v>76</v>
      </c>
      <c r="H20" s="15">
        <v>16</v>
      </c>
      <c r="I20" s="4" t="s">
        <v>66</v>
      </c>
      <c r="J20" s="5" t="s">
        <v>71</v>
      </c>
      <c r="K20" s="6"/>
      <c r="L20" s="1">
        <v>1000</v>
      </c>
      <c r="M20" s="7" t="s">
        <v>543</v>
      </c>
      <c r="N20" s="8"/>
      <c r="O20" s="8">
        <v>7</v>
      </c>
      <c r="P20" s="9">
        <v>-19</v>
      </c>
      <c r="Q20" s="8">
        <v>71</v>
      </c>
      <c r="R20" s="8">
        <v>18</v>
      </c>
      <c r="S20" s="25"/>
    </row>
    <row r="21" spans="1:19" ht="42" customHeight="1">
      <c r="A21" s="23">
        <v>37609</v>
      </c>
      <c r="B21" s="13">
        <v>-7</v>
      </c>
      <c r="C21" s="12">
        <v>-3</v>
      </c>
      <c r="D21" s="4" t="s">
        <v>545</v>
      </c>
      <c r="E21" s="10">
        <v>0.6</v>
      </c>
      <c r="F21" s="39">
        <v>3</v>
      </c>
      <c r="G21" s="41" t="s">
        <v>61</v>
      </c>
      <c r="H21" s="15">
        <v>29</v>
      </c>
      <c r="I21" s="4" t="s">
        <v>66</v>
      </c>
      <c r="J21" s="5" t="s">
        <v>59</v>
      </c>
      <c r="K21" s="6"/>
      <c r="L21" s="1">
        <v>995</v>
      </c>
      <c r="M21" s="7" t="s">
        <v>544</v>
      </c>
      <c r="N21" s="8"/>
      <c r="O21" s="8"/>
      <c r="P21" s="9">
        <v>-9</v>
      </c>
      <c r="Q21" s="8">
        <v>85</v>
      </c>
      <c r="R21" s="8">
        <v>96</v>
      </c>
      <c r="S21" s="25" t="s">
        <v>61</v>
      </c>
    </row>
    <row r="22" spans="1:19" ht="42" customHeight="1">
      <c r="A22" s="23">
        <v>37610</v>
      </c>
      <c r="B22" s="13">
        <v>-6</v>
      </c>
      <c r="C22" s="12">
        <v>1</v>
      </c>
      <c r="D22" s="4" t="s">
        <v>546</v>
      </c>
      <c r="E22" s="10">
        <v>2.6</v>
      </c>
      <c r="F22" s="39">
        <v>5</v>
      </c>
      <c r="G22" s="41" t="s">
        <v>63</v>
      </c>
      <c r="H22" s="15">
        <v>47.7</v>
      </c>
      <c r="I22" s="4" t="s">
        <v>59</v>
      </c>
      <c r="J22" s="5" t="s">
        <v>59</v>
      </c>
      <c r="K22" s="6"/>
      <c r="L22" s="1">
        <v>988</v>
      </c>
      <c r="M22" s="7" t="s">
        <v>547</v>
      </c>
      <c r="N22" s="8"/>
      <c r="O22" s="8"/>
      <c r="P22" s="9">
        <v>-7</v>
      </c>
      <c r="Q22" s="8">
        <v>78</v>
      </c>
      <c r="R22" s="8">
        <v>98</v>
      </c>
      <c r="S22" s="25" t="s">
        <v>61</v>
      </c>
    </row>
    <row r="23" spans="1:19" ht="42" customHeight="1">
      <c r="A23" s="23">
        <v>37611</v>
      </c>
      <c r="B23" s="13">
        <v>-4</v>
      </c>
      <c r="C23" s="12">
        <v>1</v>
      </c>
      <c r="D23" s="4" t="s">
        <v>548</v>
      </c>
      <c r="E23" s="10">
        <v>0.8</v>
      </c>
      <c r="F23" s="39">
        <v>3</v>
      </c>
      <c r="G23" s="41" t="s">
        <v>61</v>
      </c>
      <c r="H23" s="15">
        <v>22</v>
      </c>
      <c r="I23" s="4" t="s">
        <v>59</v>
      </c>
      <c r="J23" s="5" t="s">
        <v>59</v>
      </c>
      <c r="K23" s="6"/>
      <c r="L23" s="1">
        <v>1004</v>
      </c>
      <c r="M23" s="7" t="s">
        <v>550</v>
      </c>
      <c r="N23" s="8"/>
      <c r="O23" s="8"/>
      <c r="P23" s="9">
        <v>-4</v>
      </c>
      <c r="Q23" s="8">
        <v>89</v>
      </c>
      <c r="R23" s="8">
        <v>97</v>
      </c>
      <c r="S23" s="25" t="s">
        <v>101</v>
      </c>
    </row>
    <row r="24" spans="1:19" ht="42" customHeight="1">
      <c r="A24" s="23">
        <v>37612</v>
      </c>
      <c r="B24" s="13">
        <v>-1</v>
      </c>
      <c r="C24" s="12">
        <v>2</v>
      </c>
      <c r="D24" s="4" t="s">
        <v>549</v>
      </c>
      <c r="E24" s="10">
        <v>0.6</v>
      </c>
      <c r="F24" s="39">
        <v>3</v>
      </c>
      <c r="G24" s="41" t="s">
        <v>61</v>
      </c>
      <c r="H24" s="15">
        <v>25</v>
      </c>
      <c r="I24" s="4" t="s">
        <v>59</v>
      </c>
      <c r="J24" s="5" t="s">
        <v>59</v>
      </c>
      <c r="K24" s="6"/>
      <c r="L24" s="1">
        <v>1002</v>
      </c>
      <c r="M24" s="7" t="s">
        <v>551</v>
      </c>
      <c r="N24" s="8"/>
      <c r="O24" s="8"/>
      <c r="P24" s="9">
        <v>-1</v>
      </c>
      <c r="Q24" s="8">
        <v>81</v>
      </c>
      <c r="R24" s="8">
        <v>96</v>
      </c>
      <c r="S24" s="25" t="s">
        <v>101</v>
      </c>
    </row>
    <row r="25" spans="1:19" ht="42" customHeight="1">
      <c r="A25" s="23">
        <v>37613</v>
      </c>
      <c r="B25" s="13">
        <v>-2</v>
      </c>
      <c r="C25" s="12">
        <v>4</v>
      </c>
      <c r="D25" s="4"/>
      <c r="E25" s="10">
        <v>0</v>
      </c>
      <c r="F25" s="39">
        <v>2</v>
      </c>
      <c r="G25" s="41" t="s">
        <v>61</v>
      </c>
      <c r="H25" s="15">
        <v>16</v>
      </c>
      <c r="I25" s="4" t="s">
        <v>66</v>
      </c>
      <c r="J25" s="5" t="s">
        <v>66</v>
      </c>
      <c r="K25" s="6"/>
      <c r="L25" s="1">
        <v>995</v>
      </c>
      <c r="M25" s="7" t="s">
        <v>552</v>
      </c>
      <c r="N25" s="8"/>
      <c r="O25" s="8">
        <v>3</v>
      </c>
      <c r="P25" s="9">
        <v>-3</v>
      </c>
      <c r="Q25" s="8">
        <v>71</v>
      </c>
      <c r="R25" s="8">
        <v>58</v>
      </c>
      <c r="S25" s="25"/>
    </row>
    <row r="26" spans="1:19" ht="42" customHeight="1">
      <c r="A26" s="23">
        <v>37614</v>
      </c>
      <c r="B26" s="13">
        <v>-3</v>
      </c>
      <c r="C26" s="12">
        <v>0</v>
      </c>
      <c r="D26" s="4" t="s">
        <v>553</v>
      </c>
      <c r="E26" s="10">
        <v>7</v>
      </c>
      <c r="F26" s="39">
        <v>2</v>
      </c>
      <c r="G26" s="41" t="s">
        <v>183</v>
      </c>
      <c r="H26" s="15">
        <v>17.8</v>
      </c>
      <c r="I26" s="4" t="s">
        <v>59</v>
      </c>
      <c r="J26" s="5" t="s">
        <v>59</v>
      </c>
      <c r="K26" s="6"/>
      <c r="L26" s="1">
        <v>996</v>
      </c>
      <c r="M26" s="7" t="s">
        <v>554</v>
      </c>
      <c r="N26" s="8"/>
      <c r="O26" s="8"/>
      <c r="P26" s="9">
        <v>-3</v>
      </c>
      <c r="Q26" s="8">
        <v>93</v>
      </c>
      <c r="R26" s="8">
        <v>100</v>
      </c>
      <c r="S26" s="25" t="s">
        <v>61</v>
      </c>
    </row>
    <row r="27" spans="1:19" ht="42" customHeight="1">
      <c r="A27" s="23">
        <v>37615</v>
      </c>
      <c r="B27" s="13">
        <v>-9</v>
      </c>
      <c r="C27" s="12">
        <v>-3</v>
      </c>
      <c r="D27" s="4" t="s">
        <v>556</v>
      </c>
      <c r="E27" s="10">
        <v>12.5</v>
      </c>
      <c r="F27" s="39">
        <v>3</v>
      </c>
      <c r="G27" s="41" t="s">
        <v>183</v>
      </c>
      <c r="H27" s="15">
        <v>28.6</v>
      </c>
      <c r="I27" s="4" t="s">
        <v>59</v>
      </c>
      <c r="J27" s="5" t="s">
        <v>59</v>
      </c>
      <c r="K27" s="6"/>
      <c r="L27" s="1">
        <v>1013</v>
      </c>
      <c r="M27" s="7" t="s">
        <v>555</v>
      </c>
      <c r="N27" s="8"/>
      <c r="O27" s="8"/>
      <c r="P27" s="9">
        <v>-10</v>
      </c>
      <c r="Q27" s="8">
        <v>88</v>
      </c>
      <c r="R27" s="8">
        <v>100</v>
      </c>
      <c r="S27" s="25" t="s">
        <v>61</v>
      </c>
    </row>
    <row r="28" spans="1:19" ht="42" customHeight="1">
      <c r="A28" s="23">
        <v>37616</v>
      </c>
      <c r="B28" s="13">
        <v>-12</v>
      </c>
      <c r="C28" s="12">
        <v>-6</v>
      </c>
      <c r="D28" s="4" t="s">
        <v>557</v>
      </c>
      <c r="E28" s="10">
        <v>1.1</v>
      </c>
      <c r="F28" s="39">
        <v>2</v>
      </c>
      <c r="G28" s="41" t="s">
        <v>76</v>
      </c>
      <c r="H28" s="15">
        <v>19</v>
      </c>
      <c r="I28" s="4" t="s">
        <v>59</v>
      </c>
      <c r="J28" s="5" t="s">
        <v>59</v>
      </c>
      <c r="K28" s="6"/>
      <c r="L28" s="1">
        <v>1018</v>
      </c>
      <c r="M28" s="7" t="s">
        <v>558</v>
      </c>
      <c r="N28" s="8"/>
      <c r="O28" s="8"/>
      <c r="P28" s="9">
        <v>-14</v>
      </c>
      <c r="Q28" s="8">
        <v>80</v>
      </c>
      <c r="R28" s="8">
        <v>97</v>
      </c>
      <c r="S28" s="25" t="s">
        <v>61</v>
      </c>
    </row>
    <row r="29" spans="1:19" ht="42" customHeight="1">
      <c r="A29" s="23">
        <v>37617</v>
      </c>
      <c r="B29" s="13">
        <v>-7</v>
      </c>
      <c r="C29" s="12">
        <v>-3</v>
      </c>
      <c r="D29" s="4" t="s">
        <v>559</v>
      </c>
      <c r="E29" s="10">
        <v>1</v>
      </c>
      <c r="F29" s="39">
        <v>3</v>
      </c>
      <c r="G29" s="41" t="s">
        <v>76</v>
      </c>
      <c r="H29" s="15">
        <v>25.1</v>
      </c>
      <c r="I29" s="4" t="s">
        <v>59</v>
      </c>
      <c r="J29" s="5" t="s">
        <v>93</v>
      </c>
      <c r="K29" s="6"/>
      <c r="L29" s="1">
        <v>1015</v>
      </c>
      <c r="M29" s="7" t="s">
        <v>560</v>
      </c>
      <c r="N29" s="8"/>
      <c r="O29" s="8">
        <v>1.5</v>
      </c>
      <c r="P29" s="9">
        <v>-9</v>
      </c>
      <c r="Q29" s="8">
        <v>80</v>
      </c>
      <c r="R29" s="8">
        <v>85</v>
      </c>
      <c r="S29" s="25" t="s">
        <v>61</v>
      </c>
    </row>
    <row r="30" spans="1:19" ht="42" customHeight="1">
      <c r="A30" s="23">
        <v>37618</v>
      </c>
      <c r="B30" s="13">
        <v>-10</v>
      </c>
      <c r="C30" s="12">
        <v>-3</v>
      </c>
      <c r="D30" s="4" t="s">
        <v>561</v>
      </c>
      <c r="E30" s="10">
        <v>5</v>
      </c>
      <c r="F30" s="39">
        <v>3</v>
      </c>
      <c r="G30" s="41" t="s">
        <v>79</v>
      </c>
      <c r="H30" s="15">
        <v>21</v>
      </c>
      <c r="I30" s="4" t="s">
        <v>59</v>
      </c>
      <c r="J30" s="5" t="s">
        <v>59</v>
      </c>
      <c r="K30" s="6"/>
      <c r="L30" s="1">
        <v>1014</v>
      </c>
      <c r="M30" s="7" t="s">
        <v>562</v>
      </c>
      <c r="N30" s="8"/>
      <c r="O30" s="8"/>
      <c r="P30" s="9">
        <v>-11</v>
      </c>
      <c r="Q30" s="8">
        <v>76</v>
      </c>
      <c r="R30" s="8">
        <v>97</v>
      </c>
      <c r="S30" s="25" t="s">
        <v>61</v>
      </c>
    </row>
    <row r="31" spans="1:19" ht="42" customHeight="1">
      <c r="A31" s="23">
        <v>37619</v>
      </c>
      <c r="B31" s="13">
        <v>-19</v>
      </c>
      <c r="C31" s="12">
        <v>-8</v>
      </c>
      <c r="D31" s="4"/>
      <c r="E31" s="10">
        <v>0</v>
      </c>
      <c r="F31" s="39">
        <v>1</v>
      </c>
      <c r="G31" s="41" t="s">
        <v>61</v>
      </c>
      <c r="H31" s="15">
        <v>8</v>
      </c>
      <c r="I31" s="4" t="s">
        <v>112</v>
      </c>
      <c r="J31" s="5" t="s">
        <v>87</v>
      </c>
      <c r="K31" s="6"/>
      <c r="L31" s="1">
        <v>1020</v>
      </c>
      <c r="M31" s="7" t="s">
        <v>563</v>
      </c>
      <c r="N31" s="8"/>
      <c r="O31" s="8">
        <v>8</v>
      </c>
      <c r="P31" s="9">
        <v>-22</v>
      </c>
      <c r="Q31" s="8">
        <v>65</v>
      </c>
      <c r="R31" s="8">
        <v>1</v>
      </c>
      <c r="S31" s="25"/>
    </row>
    <row r="32" spans="1:19" ht="42" customHeight="1">
      <c r="A32" s="23">
        <v>37620</v>
      </c>
      <c r="B32" s="13">
        <v>-19</v>
      </c>
      <c r="C32" s="12">
        <v>-7</v>
      </c>
      <c r="D32" s="4"/>
      <c r="E32" s="10">
        <v>0</v>
      </c>
      <c r="F32" s="39">
        <v>2</v>
      </c>
      <c r="G32" s="41" t="s">
        <v>76</v>
      </c>
      <c r="H32" s="15">
        <v>14</v>
      </c>
      <c r="I32" s="4" t="s">
        <v>190</v>
      </c>
      <c r="J32" s="5" t="s">
        <v>87</v>
      </c>
      <c r="K32" s="6"/>
      <c r="L32" s="1">
        <v>1020</v>
      </c>
      <c r="M32" s="7" t="s">
        <v>564</v>
      </c>
      <c r="N32" s="8"/>
      <c r="O32" s="8">
        <v>7.5</v>
      </c>
      <c r="P32" s="9">
        <v>-21</v>
      </c>
      <c r="Q32" s="8">
        <v>71</v>
      </c>
      <c r="R32" s="8">
        <v>7</v>
      </c>
      <c r="S32" s="25"/>
    </row>
    <row r="33" spans="1:19" ht="42" customHeight="1">
      <c r="A33" s="26">
        <v>37621</v>
      </c>
      <c r="B33" s="27">
        <v>-7</v>
      </c>
      <c r="C33" s="28">
        <v>0</v>
      </c>
      <c r="D33" s="29" t="s">
        <v>565</v>
      </c>
      <c r="E33" s="30">
        <v>1.1</v>
      </c>
      <c r="F33" s="40">
        <v>2</v>
      </c>
      <c r="G33" s="42" t="s">
        <v>76</v>
      </c>
      <c r="H33" s="31">
        <v>18</v>
      </c>
      <c r="I33" s="29" t="s">
        <v>59</v>
      </c>
      <c r="J33" s="32" t="s">
        <v>59</v>
      </c>
      <c r="K33" s="33"/>
      <c r="L33" s="34">
        <v>1017</v>
      </c>
      <c r="M33" s="35" t="s">
        <v>100</v>
      </c>
      <c r="N33" s="36"/>
      <c r="O33" s="36"/>
      <c r="P33" s="37">
        <v>-8</v>
      </c>
      <c r="Q33" s="36">
        <v>91</v>
      </c>
      <c r="R33" s="36">
        <v>99</v>
      </c>
      <c r="S33" s="38" t="s">
        <v>101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-5.419354838709677</v>
      </c>
      <c r="E100" s="65" t="s">
        <v>31</v>
      </c>
      <c r="F100" s="65"/>
      <c r="G100" s="65"/>
      <c r="H100" s="65"/>
      <c r="I100" s="17">
        <f>SUM(E3:E33)</f>
        <v>130.19999999999996</v>
      </c>
      <c r="J100" s="65" t="s">
        <v>38</v>
      </c>
      <c r="K100" s="65"/>
      <c r="L100" s="18">
        <f>SUM(O3:O33)</f>
        <v>50.5</v>
      </c>
    </row>
    <row r="101" spans="1:12" ht="30" customHeight="1">
      <c r="A101" s="65" t="s">
        <v>27</v>
      </c>
      <c r="B101" s="65"/>
      <c r="C101" s="65"/>
      <c r="D101" s="16">
        <f>AVERAGE(B3:B33)</f>
        <v>-8.064516129032258</v>
      </c>
      <c r="E101" s="65" t="s">
        <v>32</v>
      </c>
      <c r="F101" s="65"/>
      <c r="G101" s="65"/>
      <c r="H101" s="65"/>
      <c r="I101" s="17">
        <f>AVERAGE(E3:E33)</f>
        <v>4.199999999999998</v>
      </c>
      <c r="J101" s="65" t="s">
        <v>39</v>
      </c>
      <c r="K101" s="65"/>
      <c r="L101" s="18">
        <f>COUNTIF(R3:R33,"&lt;31")</f>
        <v>6</v>
      </c>
    </row>
    <row r="102" spans="1:12" ht="30" customHeight="1">
      <c r="A102" s="65" t="s">
        <v>28</v>
      </c>
      <c r="B102" s="65"/>
      <c r="C102" s="65"/>
      <c r="D102" s="16">
        <f>AVERAGE(C3:C33)</f>
        <v>-2.774193548387097</v>
      </c>
      <c r="E102" s="65" t="s">
        <v>33</v>
      </c>
      <c r="F102" s="65"/>
      <c r="G102" s="65"/>
      <c r="H102" s="65"/>
      <c r="I102" s="17">
        <f>MAX(E3:E33)</f>
        <v>17</v>
      </c>
      <c r="J102" s="65" t="s">
        <v>41</v>
      </c>
      <c r="K102" s="65"/>
      <c r="L102" s="18">
        <f>COUNTIF(C3:C33,"&gt;19")</f>
        <v>0</v>
      </c>
    </row>
    <row r="103" spans="1:12" ht="30" customHeight="1">
      <c r="A103" s="65" t="s">
        <v>23</v>
      </c>
      <c r="B103" s="65"/>
      <c r="C103" s="65"/>
      <c r="D103" s="18">
        <f>MAX(B3:B33,C3:C33)</f>
        <v>4</v>
      </c>
      <c r="E103" s="65" t="s">
        <v>34</v>
      </c>
      <c r="F103" s="65"/>
      <c r="G103" s="65"/>
      <c r="H103" s="65"/>
      <c r="I103" s="18">
        <f>COUNTA(S3:S33)</f>
        <v>21</v>
      </c>
      <c r="J103" s="65" t="s">
        <v>37</v>
      </c>
      <c r="K103" s="65"/>
      <c r="L103" s="18">
        <f>COUNTA(N3:N33)</f>
        <v>0</v>
      </c>
    </row>
    <row r="104" spans="1:12" ht="30" customHeight="1">
      <c r="A104" s="65" t="s">
        <v>24</v>
      </c>
      <c r="B104" s="65"/>
      <c r="C104" s="65"/>
      <c r="D104" s="18">
        <f>MIN(B3:B33,C3:C33)</f>
        <v>-19</v>
      </c>
      <c r="E104" s="65" t="s">
        <v>35</v>
      </c>
      <c r="F104" s="65"/>
      <c r="G104" s="65"/>
      <c r="H104" s="65"/>
      <c r="I104" s="18">
        <f>COUNTIF(S3:S33,"R")</f>
        <v>5</v>
      </c>
      <c r="J104" s="65" t="s">
        <v>47</v>
      </c>
      <c r="K104" s="65"/>
      <c r="L104" s="43">
        <f>AVERAGE(F3:F33)</f>
        <v>2.838709677419355</v>
      </c>
    </row>
    <row r="105" spans="1:12" ht="30" customHeight="1">
      <c r="A105" s="65" t="s">
        <v>26</v>
      </c>
      <c r="B105" s="65"/>
      <c r="C105" s="65"/>
      <c r="D105" s="18">
        <f>MAX(B3:B33)</f>
        <v>0</v>
      </c>
      <c r="E105" s="65" t="s">
        <v>36</v>
      </c>
      <c r="F105" s="65"/>
      <c r="G105" s="65"/>
      <c r="H105" s="65"/>
      <c r="I105" s="18">
        <f>COUNTIF(S3:S33,"S")</f>
        <v>16</v>
      </c>
      <c r="J105" s="65" t="s">
        <v>48</v>
      </c>
      <c r="K105" s="65"/>
      <c r="L105" s="43">
        <f>AVERAGE(H3:H33)</f>
        <v>24.990322580645163</v>
      </c>
    </row>
    <row r="106" spans="1:12" ht="30" customHeight="1">
      <c r="A106" s="65" t="s">
        <v>25</v>
      </c>
      <c r="B106" s="65"/>
      <c r="C106" s="65"/>
      <c r="D106" s="18">
        <f>MIN(C3:C33)</f>
        <v>-10</v>
      </c>
      <c r="E106" s="65" t="s">
        <v>52</v>
      </c>
      <c r="F106" s="65"/>
      <c r="G106" s="65"/>
      <c r="H106" s="65"/>
      <c r="I106" s="18">
        <f>COUNTIF(F3:F33,"&gt;5")</f>
        <v>0</v>
      </c>
      <c r="J106" s="65" t="s">
        <v>49</v>
      </c>
      <c r="K106" s="65"/>
      <c r="L106" s="19">
        <v>31</v>
      </c>
    </row>
    <row r="107" spans="1:12" ht="30" customHeight="1">
      <c r="A107" s="65" t="s">
        <v>29</v>
      </c>
      <c r="B107" s="65"/>
      <c r="C107" s="65"/>
      <c r="D107" s="18">
        <f>COUNTIF(B3:B33,"&lt;1")</f>
        <v>31</v>
      </c>
      <c r="E107" s="65" t="s">
        <v>43</v>
      </c>
      <c r="F107" s="65"/>
      <c r="G107" s="65"/>
      <c r="H107" s="65"/>
      <c r="I107" s="17">
        <f>MAX(H3:H33)</f>
        <v>47.7</v>
      </c>
      <c r="J107" s="65" t="s">
        <v>50</v>
      </c>
      <c r="K107" s="65"/>
      <c r="L107" s="19">
        <v>17</v>
      </c>
    </row>
    <row r="108" spans="1:12" ht="30" customHeight="1">
      <c r="A108" s="65" t="s">
        <v>30</v>
      </c>
      <c r="B108" s="65"/>
      <c r="C108" s="65"/>
      <c r="D108" s="18">
        <f>COUNTIF(C3:C33,"&lt;1")</f>
        <v>25</v>
      </c>
      <c r="E108" s="65" t="s">
        <v>44</v>
      </c>
      <c r="F108" s="65"/>
      <c r="G108" s="65"/>
      <c r="H108" s="65"/>
      <c r="I108" s="18">
        <f>MAX(L3:L33)</f>
        <v>1020</v>
      </c>
      <c r="J108" s="65" t="s">
        <v>51</v>
      </c>
      <c r="K108" s="65"/>
      <c r="L108" s="19">
        <v>113.2</v>
      </c>
    </row>
    <row r="109" spans="1:12" ht="30" customHeight="1">
      <c r="A109" s="65" t="s">
        <v>40</v>
      </c>
      <c r="B109" s="65"/>
      <c r="C109" s="65"/>
      <c r="D109" s="18">
        <f>MIN(P3:P33)</f>
        <v>-22</v>
      </c>
      <c r="E109" s="65" t="s">
        <v>45</v>
      </c>
      <c r="F109" s="65"/>
      <c r="G109" s="65"/>
      <c r="H109" s="65"/>
      <c r="I109" s="18">
        <f>MIN(L3:L33)</f>
        <v>987</v>
      </c>
      <c r="J109" s="65"/>
      <c r="K109" s="65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158</v>
      </c>
      <c r="O1" s="47" t="s">
        <v>20</v>
      </c>
      <c r="P1" s="54" t="s">
        <v>159</v>
      </c>
      <c r="Q1" s="47" t="s">
        <v>160</v>
      </c>
      <c r="R1" s="47" t="s">
        <v>162</v>
      </c>
      <c r="S1" s="49" t="s">
        <v>161</v>
      </c>
    </row>
    <row r="2" spans="1:19" ht="42" customHeight="1">
      <c r="A2" s="22" t="s">
        <v>54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37288</v>
      </c>
      <c r="B3" s="13">
        <v>-8</v>
      </c>
      <c r="C3" s="12">
        <v>-1</v>
      </c>
      <c r="D3" s="4" t="s">
        <v>122</v>
      </c>
      <c r="E3" s="10">
        <v>1</v>
      </c>
      <c r="F3" s="39">
        <v>4</v>
      </c>
      <c r="G3" s="41" t="s">
        <v>76</v>
      </c>
      <c r="H3" s="15">
        <v>33.4</v>
      </c>
      <c r="I3" s="4" t="s">
        <v>123</v>
      </c>
      <c r="J3" s="5" t="s">
        <v>93</v>
      </c>
      <c r="K3" s="6"/>
      <c r="L3" s="1">
        <v>1003</v>
      </c>
      <c r="M3" s="7" t="s">
        <v>124</v>
      </c>
      <c r="N3" s="8"/>
      <c r="O3" s="8">
        <v>1.5</v>
      </c>
      <c r="P3" s="9">
        <v>-10</v>
      </c>
      <c r="Q3" s="8">
        <v>71</v>
      </c>
      <c r="R3" s="20">
        <v>80</v>
      </c>
      <c r="S3" s="24" t="s">
        <v>61</v>
      </c>
    </row>
    <row r="4" spans="1:19" ht="42" customHeight="1">
      <c r="A4" s="23">
        <v>37289</v>
      </c>
      <c r="B4" s="13">
        <v>-7</v>
      </c>
      <c r="C4" s="12">
        <v>0</v>
      </c>
      <c r="D4" s="4" t="s">
        <v>125</v>
      </c>
      <c r="E4" s="10">
        <v>2</v>
      </c>
      <c r="F4" s="39">
        <v>6</v>
      </c>
      <c r="G4" s="41" t="s">
        <v>76</v>
      </c>
      <c r="H4" s="15">
        <v>53.8</v>
      </c>
      <c r="I4" s="4" t="s">
        <v>59</v>
      </c>
      <c r="J4" s="5" t="s">
        <v>93</v>
      </c>
      <c r="K4" s="6"/>
      <c r="L4" s="1">
        <v>1010</v>
      </c>
      <c r="M4" s="7" t="s">
        <v>126</v>
      </c>
      <c r="N4" s="8"/>
      <c r="O4" s="8">
        <v>2</v>
      </c>
      <c r="P4" s="9">
        <v>-8</v>
      </c>
      <c r="Q4" s="8">
        <v>61</v>
      </c>
      <c r="R4" s="8">
        <v>68</v>
      </c>
      <c r="S4" s="25" t="s">
        <v>61</v>
      </c>
    </row>
    <row r="5" spans="1:19" ht="42" customHeight="1">
      <c r="A5" s="23">
        <v>37290</v>
      </c>
      <c r="B5" s="13">
        <v>-3</v>
      </c>
      <c r="C5" s="12">
        <v>0</v>
      </c>
      <c r="D5" s="4" t="s">
        <v>127</v>
      </c>
      <c r="E5" s="10">
        <v>5</v>
      </c>
      <c r="F5" s="39">
        <v>5</v>
      </c>
      <c r="G5" s="41" t="s">
        <v>76</v>
      </c>
      <c r="H5" s="15">
        <v>51.8</v>
      </c>
      <c r="I5" s="4" t="s">
        <v>59</v>
      </c>
      <c r="J5" s="5" t="s">
        <v>66</v>
      </c>
      <c r="K5" s="6"/>
      <c r="L5" s="1">
        <v>995</v>
      </c>
      <c r="M5" s="7" t="s">
        <v>128</v>
      </c>
      <c r="N5" s="8"/>
      <c r="O5" s="8">
        <v>4</v>
      </c>
      <c r="P5" s="9">
        <v>-5</v>
      </c>
      <c r="Q5" s="8">
        <v>72</v>
      </c>
      <c r="R5" s="8">
        <v>50</v>
      </c>
      <c r="S5" s="25" t="s">
        <v>61</v>
      </c>
    </row>
    <row r="6" spans="1:19" ht="42" customHeight="1">
      <c r="A6" s="23">
        <v>37291</v>
      </c>
      <c r="B6" s="13">
        <v>-9</v>
      </c>
      <c r="C6" s="12">
        <v>3</v>
      </c>
      <c r="D6" s="4"/>
      <c r="E6" s="10">
        <v>0</v>
      </c>
      <c r="F6" s="39">
        <v>4</v>
      </c>
      <c r="G6" s="41" t="s">
        <v>129</v>
      </c>
      <c r="H6" s="15">
        <v>33.7</v>
      </c>
      <c r="I6" s="4" t="s">
        <v>123</v>
      </c>
      <c r="J6" s="5" t="s">
        <v>66</v>
      </c>
      <c r="K6" s="6"/>
      <c r="L6" s="1">
        <v>1013</v>
      </c>
      <c r="M6" s="7" t="s">
        <v>130</v>
      </c>
      <c r="N6" s="8"/>
      <c r="O6" s="8">
        <v>4</v>
      </c>
      <c r="P6" s="9">
        <v>-11</v>
      </c>
      <c r="Q6" s="8">
        <v>70</v>
      </c>
      <c r="R6" s="8">
        <v>58</v>
      </c>
      <c r="S6" s="25"/>
    </row>
    <row r="7" spans="1:19" ht="42" customHeight="1">
      <c r="A7" s="23">
        <v>37292</v>
      </c>
      <c r="B7" s="13">
        <v>-3</v>
      </c>
      <c r="C7" s="12">
        <v>-1</v>
      </c>
      <c r="D7" s="4"/>
      <c r="E7" s="10">
        <v>0</v>
      </c>
      <c r="F7" s="39">
        <v>4</v>
      </c>
      <c r="G7" s="41" t="s">
        <v>61</v>
      </c>
      <c r="H7" s="15">
        <v>36.2</v>
      </c>
      <c r="I7" s="4" t="s">
        <v>123</v>
      </c>
      <c r="J7" s="5" t="s">
        <v>66</v>
      </c>
      <c r="K7" s="6"/>
      <c r="L7" s="1">
        <v>1006</v>
      </c>
      <c r="M7" s="7" t="s">
        <v>131</v>
      </c>
      <c r="N7" s="8"/>
      <c r="O7" s="8">
        <v>3.5</v>
      </c>
      <c r="P7" s="9">
        <v>-5</v>
      </c>
      <c r="Q7" s="8">
        <v>74</v>
      </c>
      <c r="R7" s="8">
        <v>61</v>
      </c>
      <c r="S7" s="25"/>
    </row>
    <row r="8" spans="1:19" ht="42" customHeight="1">
      <c r="A8" s="23">
        <v>37293</v>
      </c>
      <c r="B8" s="13">
        <v>-2</v>
      </c>
      <c r="C8" s="12">
        <v>2</v>
      </c>
      <c r="D8" s="4" t="s">
        <v>132</v>
      </c>
      <c r="E8" s="10">
        <v>0.1</v>
      </c>
      <c r="F8" s="39">
        <v>3</v>
      </c>
      <c r="G8" s="41" t="s">
        <v>61</v>
      </c>
      <c r="H8" s="15">
        <v>22</v>
      </c>
      <c r="I8" s="4" t="s">
        <v>123</v>
      </c>
      <c r="J8" s="5" t="s">
        <v>59</v>
      </c>
      <c r="K8" s="6"/>
      <c r="L8" s="1">
        <v>1010</v>
      </c>
      <c r="M8" s="7" t="s">
        <v>133</v>
      </c>
      <c r="N8" s="8"/>
      <c r="O8" s="8"/>
      <c r="P8" s="9">
        <v>-4</v>
      </c>
      <c r="Q8" s="8">
        <v>79</v>
      </c>
      <c r="R8" s="8">
        <v>99</v>
      </c>
      <c r="S8" s="25"/>
    </row>
    <row r="9" spans="1:19" ht="42" customHeight="1">
      <c r="A9" s="23">
        <v>37294</v>
      </c>
      <c r="B9" s="13">
        <v>-8</v>
      </c>
      <c r="C9" s="12">
        <v>-3</v>
      </c>
      <c r="D9" s="4" t="s">
        <v>134</v>
      </c>
      <c r="E9" s="10">
        <v>0.4</v>
      </c>
      <c r="F9" s="39">
        <v>2</v>
      </c>
      <c r="G9" s="41" t="s">
        <v>79</v>
      </c>
      <c r="H9" s="15">
        <v>19.4</v>
      </c>
      <c r="I9" s="4" t="s">
        <v>59</v>
      </c>
      <c r="J9" s="5" t="s">
        <v>59</v>
      </c>
      <c r="K9" s="6"/>
      <c r="L9" s="1">
        <v>1016</v>
      </c>
      <c r="M9" s="7" t="s">
        <v>135</v>
      </c>
      <c r="N9" s="8"/>
      <c r="O9" s="8"/>
      <c r="P9" s="9">
        <v>-10</v>
      </c>
      <c r="Q9" s="8">
        <v>71</v>
      </c>
      <c r="R9" s="8">
        <v>100</v>
      </c>
      <c r="S9" s="25"/>
    </row>
    <row r="10" spans="1:19" ht="42" customHeight="1">
      <c r="A10" s="23">
        <v>37295</v>
      </c>
      <c r="B10" s="13">
        <v>-9</v>
      </c>
      <c r="C10" s="12">
        <v>-5</v>
      </c>
      <c r="D10" s="4" t="s">
        <v>136</v>
      </c>
      <c r="E10" s="10">
        <v>0.4</v>
      </c>
      <c r="F10" s="39">
        <v>2</v>
      </c>
      <c r="G10" s="41" t="s">
        <v>79</v>
      </c>
      <c r="H10" s="15">
        <v>18.3</v>
      </c>
      <c r="I10" s="4" t="s">
        <v>59</v>
      </c>
      <c r="J10" s="5" t="s">
        <v>93</v>
      </c>
      <c r="K10" s="6"/>
      <c r="L10" s="1">
        <v>1006</v>
      </c>
      <c r="M10" s="7" t="s">
        <v>137</v>
      </c>
      <c r="N10" s="8"/>
      <c r="O10" s="8">
        <v>3</v>
      </c>
      <c r="P10" s="9">
        <v>-11</v>
      </c>
      <c r="Q10" s="8">
        <v>60</v>
      </c>
      <c r="R10" s="8">
        <v>71</v>
      </c>
      <c r="S10" s="25" t="s">
        <v>61</v>
      </c>
    </row>
    <row r="11" spans="1:19" ht="42" customHeight="1">
      <c r="A11" s="23">
        <v>37296</v>
      </c>
      <c r="B11" s="13">
        <v>-9</v>
      </c>
      <c r="C11" s="12">
        <v>-7</v>
      </c>
      <c r="D11" s="4" t="s">
        <v>134</v>
      </c>
      <c r="E11" s="10">
        <v>0.5</v>
      </c>
      <c r="F11" s="39">
        <v>3</v>
      </c>
      <c r="G11" s="41" t="s">
        <v>74</v>
      </c>
      <c r="H11" s="15">
        <v>27.2</v>
      </c>
      <c r="I11" s="4" t="s">
        <v>59</v>
      </c>
      <c r="J11" s="5" t="s">
        <v>93</v>
      </c>
      <c r="K11" s="6"/>
      <c r="L11" s="1">
        <v>1000</v>
      </c>
      <c r="M11" s="7" t="s">
        <v>138</v>
      </c>
      <c r="N11" s="8"/>
      <c r="O11" s="8">
        <v>1.5</v>
      </c>
      <c r="P11" s="9">
        <v>-11</v>
      </c>
      <c r="Q11" s="8">
        <v>61</v>
      </c>
      <c r="R11" s="8">
        <v>82</v>
      </c>
      <c r="S11" s="25" t="s">
        <v>61</v>
      </c>
    </row>
    <row r="12" spans="1:19" ht="42" customHeight="1">
      <c r="A12" s="23">
        <v>37297</v>
      </c>
      <c r="B12" s="13">
        <v>-8</v>
      </c>
      <c r="C12" s="12">
        <v>-4</v>
      </c>
      <c r="D12" s="4" t="s">
        <v>139</v>
      </c>
      <c r="E12" s="10">
        <v>3.8</v>
      </c>
      <c r="F12" s="39">
        <v>3</v>
      </c>
      <c r="G12" s="41" t="s">
        <v>79</v>
      </c>
      <c r="H12" s="15">
        <v>22.5</v>
      </c>
      <c r="I12" s="4" t="s">
        <v>59</v>
      </c>
      <c r="J12" s="5" t="s">
        <v>59</v>
      </c>
      <c r="K12" s="6"/>
      <c r="L12" s="1">
        <v>1000</v>
      </c>
      <c r="M12" s="7" t="s">
        <v>140</v>
      </c>
      <c r="N12" s="8"/>
      <c r="O12" s="8"/>
      <c r="P12" s="9">
        <v>-10</v>
      </c>
      <c r="Q12" s="8">
        <v>72</v>
      </c>
      <c r="R12" s="8">
        <v>99</v>
      </c>
      <c r="S12" s="25" t="s">
        <v>61</v>
      </c>
    </row>
    <row r="13" spans="1:19" ht="42" customHeight="1">
      <c r="A13" s="23">
        <v>37298</v>
      </c>
      <c r="B13" s="13">
        <v>-9</v>
      </c>
      <c r="C13" s="12">
        <v>-7</v>
      </c>
      <c r="D13" s="4" t="s">
        <v>142</v>
      </c>
      <c r="E13" s="10">
        <v>4.2</v>
      </c>
      <c r="F13" s="39">
        <v>3</v>
      </c>
      <c r="G13" s="41" t="s">
        <v>79</v>
      </c>
      <c r="H13" s="15">
        <v>28.6</v>
      </c>
      <c r="I13" s="4" t="s">
        <v>59</v>
      </c>
      <c r="J13" s="5" t="s">
        <v>59</v>
      </c>
      <c r="K13" s="6"/>
      <c r="L13" s="1">
        <v>1002</v>
      </c>
      <c r="M13" s="7" t="s">
        <v>141</v>
      </c>
      <c r="N13" s="8"/>
      <c r="O13" s="8"/>
      <c r="P13" s="9">
        <v>-10</v>
      </c>
      <c r="Q13" s="8">
        <v>74</v>
      </c>
      <c r="R13" s="8">
        <v>100</v>
      </c>
      <c r="S13" s="25" t="s">
        <v>61</v>
      </c>
    </row>
    <row r="14" spans="1:19" ht="42" customHeight="1">
      <c r="A14" s="23">
        <v>37299</v>
      </c>
      <c r="B14" s="13">
        <v>-8</v>
      </c>
      <c r="C14" s="12">
        <v>-2</v>
      </c>
      <c r="D14" s="4" t="s">
        <v>143</v>
      </c>
      <c r="E14" s="10">
        <v>2</v>
      </c>
      <c r="F14" s="39">
        <v>2</v>
      </c>
      <c r="G14" s="41" t="s">
        <v>144</v>
      </c>
      <c r="H14" s="15">
        <v>12.3</v>
      </c>
      <c r="I14" s="4" t="s">
        <v>59</v>
      </c>
      <c r="J14" s="5" t="s">
        <v>59</v>
      </c>
      <c r="K14" s="6"/>
      <c r="L14" s="1">
        <v>1007</v>
      </c>
      <c r="M14" s="7" t="s">
        <v>91</v>
      </c>
      <c r="N14" s="8"/>
      <c r="O14" s="8"/>
      <c r="P14" s="9">
        <v>-9</v>
      </c>
      <c r="Q14" s="8">
        <v>78</v>
      </c>
      <c r="R14" s="8">
        <v>100</v>
      </c>
      <c r="S14" s="25" t="s">
        <v>61</v>
      </c>
    </row>
    <row r="15" spans="1:19" ht="42" customHeight="1">
      <c r="A15" s="23">
        <v>37300</v>
      </c>
      <c r="B15" s="13">
        <v>-7</v>
      </c>
      <c r="C15" s="12">
        <v>-3</v>
      </c>
      <c r="D15" s="4" t="s">
        <v>146</v>
      </c>
      <c r="E15" s="10">
        <v>1</v>
      </c>
      <c r="F15" s="39">
        <v>2</v>
      </c>
      <c r="G15" s="41" t="s">
        <v>58</v>
      </c>
      <c r="H15" s="15">
        <v>14.4</v>
      </c>
      <c r="I15" s="4" t="s">
        <v>59</v>
      </c>
      <c r="J15" s="5" t="s">
        <v>59</v>
      </c>
      <c r="K15" s="6"/>
      <c r="L15" s="1">
        <v>1009</v>
      </c>
      <c r="M15" s="7" t="s">
        <v>147</v>
      </c>
      <c r="N15" s="8"/>
      <c r="O15" s="8"/>
      <c r="P15" s="9">
        <v>-9</v>
      </c>
      <c r="Q15" s="8">
        <v>72</v>
      </c>
      <c r="R15" s="8">
        <v>100</v>
      </c>
      <c r="S15" s="25" t="s">
        <v>61</v>
      </c>
    </row>
    <row r="16" spans="1:19" ht="42" customHeight="1">
      <c r="A16" s="23">
        <v>37301</v>
      </c>
      <c r="B16" s="13">
        <v>-10</v>
      </c>
      <c r="C16" s="12">
        <v>-2</v>
      </c>
      <c r="D16" s="4"/>
      <c r="E16" s="10">
        <v>0</v>
      </c>
      <c r="F16" s="39">
        <v>1</v>
      </c>
      <c r="G16" s="41" t="s">
        <v>79</v>
      </c>
      <c r="H16" s="15">
        <v>9.6</v>
      </c>
      <c r="I16" s="4" t="s">
        <v>59</v>
      </c>
      <c r="J16" s="5" t="s">
        <v>66</v>
      </c>
      <c r="K16" s="6"/>
      <c r="L16" s="1">
        <v>1009</v>
      </c>
      <c r="M16" s="7" t="s">
        <v>145</v>
      </c>
      <c r="N16" s="8"/>
      <c r="O16" s="8">
        <v>4.5</v>
      </c>
      <c r="P16" s="9">
        <v>-11</v>
      </c>
      <c r="Q16" s="8">
        <v>51</v>
      </c>
      <c r="R16" s="8">
        <v>60</v>
      </c>
      <c r="S16" s="25"/>
    </row>
    <row r="17" spans="1:19" ht="42" customHeight="1">
      <c r="A17" s="23">
        <v>37302</v>
      </c>
      <c r="B17" s="13">
        <v>-15</v>
      </c>
      <c r="C17" s="12">
        <v>-1</v>
      </c>
      <c r="D17" s="4"/>
      <c r="E17" s="10">
        <v>0</v>
      </c>
      <c r="F17" s="39">
        <v>2</v>
      </c>
      <c r="G17" s="41" t="s">
        <v>61</v>
      </c>
      <c r="H17" s="15">
        <v>12.9</v>
      </c>
      <c r="I17" s="4" t="s">
        <v>123</v>
      </c>
      <c r="J17" s="5" t="s">
        <v>66</v>
      </c>
      <c r="K17" s="6"/>
      <c r="L17" s="1">
        <v>1004</v>
      </c>
      <c r="M17" s="7" t="s">
        <v>148</v>
      </c>
      <c r="N17" s="8"/>
      <c r="O17" s="8">
        <v>4</v>
      </c>
      <c r="P17" s="9">
        <v>-16</v>
      </c>
      <c r="Q17" s="8">
        <v>55</v>
      </c>
      <c r="R17" s="8">
        <v>63</v>
      </c>
      <c r="S17" s="25"/>
    </row>
    <row r="18" spans="1:19" ht="42" customHeight="1">
      <c r="A18" s="23">
        <v>37303</v>
      </c>
      <c r="B18" s="13">
        <v>-13</v>
      </c>
      <c r="C18" s="12">
        <v>-3</v>
      </c>
      <c r="D18" s="4"/>
      <c r="E18" s="10">
        <v>0</v>
      </c>
      <c r="F18" s="39">
        <v>3</v>
      </c>
      <c r="G18" s="41" t="s">
        <v>61</v>
      </c>
      <c r="H18" s="15">
        <v>21.5</v>
      </c>
      <c r="I18" s="4" t="s">
        <v>123</v>
      </c>
      <c r="J18" s="5" t="s">
        <v>93</v>
      </c>
      <c r="K18" s="6"/>
      <c r="L18" s="1">
        <v>1000</v>
      </c>
      <c r="M18" s="7" t="s">
        <v>149</v>
      </c>
      <c r="N18" s="8"/>
      <c r="O18" s="8">
        <v>2</v>
      </c>
      <c r="P18" s="9">
        <v>-14</v>
      </c>
      <c r="Q18" s="8">
        <v>61</v>
      </c>
      <c r="R18" s="8">
        <v>80</v>
      </c>
      <c r="S18" s="25"/>
    </row>
    <row r="19" spans="1:19" ht="42" customHeight="1">
      <c r="A19" s="23">
        <v>37304</v>
      </c>
      <c r="B19" s="13">
        <v>-11</v>
      </c>
      <c r="C19" s="12">
        <v>-1</v>
      </c>
      <c r="D19" s="4"/>
      <c r="E19" s="10">
        <v>0</v>
      </c>
      <c r="F19" s="39">
        <v>3</v>
      </c>
      <c r="G19" s="41" t="s">
        <v>74</v>
      </c>
      <c r="H19" s="15">
        <v>26.7</v>
      </c>
      <c r="I19" s="4" t="s">
        <v>123</v>
      </c>
      <c r="J19" s="5" t="s">
        <v>71</v>
      </c>
      <c r="K19" s="6"/>
      <c r="L19" s="1">
        <v>994</v>
      </c>
      <c r="M19" s="7" t="s">
        <v>150</v>
      </c>
      <c r="N19" s="8"/>
      <c r="O19" s="8">
        <v>7</v>
      </c>
      <c r="P19" s="9">
        <v>-13</v>
      </c>
      <c r="Q19" s="8">
        <v>61</v>
      </c>
      <c r="R19" s="8">
        <v>20</v>
      </c>
      <c r="S19" s="25"/>
    </row>
    <row r="20" spans="1:19" ht="42" customHeight="1">
      <c r="A20" s="23">
        <v>37305</v>
      </c>
      <c r="B20" s="13">
        <v>-7</v>
      </c>
      <c r="C20" s="12">
        <v>6</v>
      </c>
      <c r="D20" s="4" t="s">
        <v>151</v>
      </c>
      <c r="E20" s="10">
        <v>1.5</v>
      </c>
      <c r="F20" s="39">
        <v>3</v>
      </c>
      <c r="G20" s="41" t="s">
        <v>61</v>
      </c>
      <c r="H20" s="15">
        <v>26</v>
      </c>
      <c r="I20" s="4" t="s">
        <v>123</v>
      </c>
      <c r="J20" s="5" t="s">
        <v>93</v>
      </c>
      <c r="K20" s="6"/>
      <c r="L20" s="1">
        <v>993</v>
      </c>
      <c r="M20" s="7" t="s">
        <v>152</v>
      </c>
      <c r="N20" s="8"/>
      <c r="O20" s="8">
        <v>2.5</v>
      </c>
      <c r="P20" s="9">
        <v>-8</v>
      </c>
      <c r="Q20" s="8">
        <v>71</v>
      </c>
      <c r="R20" s="8">
        <v>78</v>
      </c>
      <c r="S20" s="25" t="s">
        <v>101</v>
      </c>
    </row>
    <row r="21" spans="1:19" ht="42" customHeight="1">
      <c r="A21" s="23">
        <v>37306</v>
      </c>
      <c r="B21" s="13">
        <v>-2</v>
      </c>
      <c r="C21" s="12">
        <v>5</v>
      </c>
      <c r="D21" s="4"/>
      <c r="E21" s="10">
        <v>0</v>
      </c>
      <c r="F21" s="39">
        <v>4</v>
      </c>
      <c r="G21" s="41" t="s">
        <v>61</v>
      </c>
      <c r="H21" s="15">
        <v>38.2</v>
      </c>
      <c r="I21" s="4" t="s">
        <v>123</v>
      </c>
      <c r="J21" s="5" t="s">
        <v>59</v>
      </c>
      <c r="K21" s="6"/>
      <c r="L21" s="1">
        <v>988</v>
      </c>
      <c r="M21" s="7" t="s">
        <v>153</v>
      </c>
      <c r="N21" s="8"/>
      <c r="O21" s="8"/>
      <c r="P21" s="9">
        <v>-4</v>
      </c>
      <c r="Q21" s="8">
        <v>70</v>
      </c>
      <c r="R21" s="8">
        <v>96</v>
      </c>
      <c r="S21" s="25"/>
    </row>
    <row r="22" spans="1:19" ht="42" customHeight="1">
      <c r="A22" s="23">
        <v>37307</v>
      </c>
      <c r="B22" s="13">
        <v>-4</v>
      </c>
      <c r="C22" s="12">
        <v>3</v>
      </c>
      <c r="D22" s="4"/>
      <c r="E22" s="10">
        <v>0</v>
      </c>
      <c r="F22" s="39">
        <v>3</v>
      </c>
      <c r="G22" s="41" t="s">
        <v>63</v>
      </c>
      <c r="H22" s="15">
        <v>26.8</v>
      </c>
      <c r="I22" s="4" t="s">
        <v>123</v>
      </c>
      <c r="J22" s="5" t="s">
        <v>66</v>
      </c>
      <c r="K22" s="6"/>
      <c r="L22" s="1">
        <v>990</v>
      </c>
      <c r="M22" s="7" t="s">
        <v>156</v>
      </c>
      <c r="N22" s="8"/>
      <c r="O22" s="8">
        <v>4</v>
      </c>
      <c r="P22" s="9">
        <v>-6</v>
      </c>
      <c r="Q22" s="8">
        <v>55</v>
      </c>
      <c r="R22" s="8">
        <v>64</v>
      </c>
      <c r="S22" s="25"/>
    </row>
    <row r="23" spans="1:19" ht="42" customHeight="1">
      <c r="A23" s="23">
        <v>37308</v>
      </c>
      <c r="B23" s="13">
        <v>-8</v>
      </c>
      <c r="C23" s="12">
        <v>1</v>
      </c>
      <c r="D23" s="4" t="s">
        <v>154</v>
      </c>
      <c r="E23" s="10">
        <v>2.4</v>
      </c>
      <c r="F23" s="39">
        <v>3</v>
      </c>
      <c r="G23" s="41" t="s">
        <v>76</v>
      </c>
      <c r="H23" s="15">
        <v>28.4</v>
      </c>
      <c r="I23" s="4" t="s">
        <v>123</v>
      </c>
      <c r="J23" s="5" t="s">
        <v>93</v>
      </c>
      <c r="K23" s="6"/>
      <c r="L23" s="1">
        <v>998</v>
      </c>
      <c r="M23" s="7" t="s">
        <v>155</v>
      </c>
      <c r="N23" s="8"/>
      <c r="O23" s="8">
        <v>2</v>
      </c>
      <c r="P23" s="9">
        <v>-10</v>
      </c>
      <c r="Q23" s="8">
        <v>75</v>
      </c>
      <c r="R23" s="8">
        <v>81</v>
      </c>
      <c r="S23" s="25" t="s">
        <v>61</v>
      </c>
    </row>
    <row r="24" spans="1:19" ht="42" customHeight="1">
      <c r="A24" s="23">
        <v>37309</v>
      </c>
      <c r="B24" s="13">
        <v>-4</v>
      </c>
      <c r="C24" s="12">
        <v>5</v>
      </c>
      <c r="D24" s="4"/>
      <c r="E24" s="10">
        <v>0</v>
      </c>
      <c r="F24" s="39">
        <v>4</v>
      </c>
      <c r="G24" s="41" t="s">
        <v>76</v>
      </c>
      <c r="H24" s="15">
        <v>34</v>
      </c>
      <c r="I24" s="4" t="s">
        <v>123</v>
      </c>
      <c r="J24" s="5" t="s">
        <v>66</v>
      </c>
      <c r="K24" s="6"/>
      <c r="L24" s="1">
        <v>992</v>
      </c>
      <c r="M24" s="7" t="s">
        <v>157</v>
      </c>
      <c r="N24" s="8"/>
      <c r="O24" s="8">
        <v>3.5</v>
      </c>
      <c r="P24" s="9">
        <v>-6</v>
      </c>
      <c r="Q24" s="8">
        <v>55</v>
      </c>
      <c r="R24" s="8">
        <v>63</v>
      </c>
      <c r="S24" s="25"/>
    </row>
    <row r="25" spans="1:19" ht="42" customHeight="1">
      <c r="A25" s="23">
        <v>37338</v>
      </c>
      <c r="B25" s="13">
        <v>2</v>
      </c>
      <c r="C25" s="12">
        <v>7</v>
      </c>
      <c r="D25" s="4" t="s">
        <v>163</v>
      </c>
      <c r="E25" s="10">
        <v>1</v>
      </c>
      <c r="F25" s="39">
        <v>4</v>
      </c>
      <c r="G25" s="41" t="s">
        <v>76</v>
      </c>
      <c r="H25" s="15">
        <v>38.6</v>
      </c>
      <c r="I25" s="4" t="s">
        <v>59</v>
      </c>
      <c r="J25" s="5" t="s">
        <v>59</v>
      </c>
      <c r="K25" s="6"/>
      <c r="L25" s="1">
        <v>990</v>
      </c>
      <c r="M25" s="7" t="s">
        <v>164</v>
      </c>
      <c r="N25" s="8"/>
      <c r="O25" s="8"/>
      <c r="P25" s="9">
        <v>1</v>
      </c>
      <c r="Q25" s="8">
        <v>75</v>
      </c>
      <c r="R25" s="8">
        <v>99</v>
      </c>
      <c r="S25" s="25" t="s">
        <v>101</v>
      </c>
    </row>
    <row r="26" spans="1:19" ht="42" customHeight="1">
      <c r="A26" s="23">
        <v>37311</v>
      </c>
      <c r="B26" s="13">
        <v>2</v>
      </c>
      <c r="C26" s="12">
        <v>8</v>
      </c>
      <c r="D26" s="4" t="s">
        <v>166</v>
      </c>
      <c r="E26" s="10">
        <v>1.9</v>
      </c>
      <c r="F26" s="39">
        <v>2</v>
      </c>
      <c r="G26" s="41" t="s">
        <v>76</v>
      </c>
      <c r="H26" s="15">
        <v>15.5</v>
      </c>
      <c r="I26" s="4" t="s">
        <v>66</v>
      </c>
      <c r="J26" s="5" t="s">
        <v>93</v>
      </c>
      <c r="K26" s="6"/>
      <c r="L26" s="1">
        <v>1001</v>
      </c>
      <c r="M26" s="7" t="s">
        <v>167</v>
      </c>
      <c r="N26" s="8"/>
      <c r="O26" s="8">
        <v>2</v>
      </c>
      <c r="P26" s="9">
        <v>1</v>
      </c>
      <c r="Q26" s="8">
        <v>69</v>
      </c>
      <c r="R26" s="8">
        <v>81</v>
      </c>
      <c r="S26" s="25" t="s">
        <v>101</v>
      </c>
    </row>
    <row r="27" spans="1:19" ht="42" customHeight="1">
      <c r="A27" s="23">
        <v>37312</v>
      </c>
      <c r="B27" s="13">
        <v>3</v>
      </c>
      <c r="C27" s="12">
        <v>9</v>
      </c>
      <c r="D27" s="4"/>
      <c r="E27" s="10">
        <v>0</v>
      </c>
      <c r="F27" s="39">
        <v>4</v>
      </c>
      <c r="G27" s="41" t="s">
        <v>76</v>
      </c>
      <c r="H27" s="15">
        <v>33.1</v>
      </c>
      <c r="I27" s="4" t="s">
        <v>66</v>
      </c>
      <c r="J27" s="5" t="s">
        <v>71</v>
      </c>
      <c r="K27" s="6"/>
      <c r="L27" s="1">
        <v>996</v>
      </c>
      <c r="M27" s="7" t="s">
        <v>165</v>
      </c>
      <c r="N27" s="8"/>
      <c r="O27" s="8">
        <v>7</v>
      </c>
      <c r="P27" s="9">
        <v>1</v>
      </c>
      <c r="Q27" s="8">
        <v>52</v>
      </c>
      <c r="R27" s="8">
        <v>27</v>
      </c>
      <c r="S27" s="25"/>
    </row>
    <row r="28" spans="1:19" ht="42" customHeight="1">
      <c r="A28" s="23">
        <v>37313</v>
      </c>
      <c r="B28" s="13">
        <v>2</v>
      </c>
      <c r="C28" s="12">
        <v>7</v>
      </c>
      <c r="D28" s="4" t="s">
        <v>166</v>
      </c>
      <c r="E28" s="10">
        <v>1</v>
      </c>
      <c r="F28" s="39">
        <v>4</v>
      </c>
      <c r="G28" s="41" t="s">
        <v>76</v>
      </c>
      <c r="H28" s="15">
        <v>40.4</v>
      </c>
      <c r="I28" s="4" t="s">
        <v>59</v>
      </c>
      <c r="J28" s="5" t="s">
        <v>93</v>
      </c>
      <c r="K28" s="6"/>
      <c r="L28" s="1">
        <v>992</v>
      </c>
      <c r="M28" s="7" t="s">
        <v>168</v>
      </c>
      <c r="N28" s="8"/>
      <c r="O28" s="8">
        <v>1</v>
      </c>
      <c r="P28" s="9">
        <v>1</v>
      </c>
      <c r="Q28" s="8">
        <v>65</v>
      </c>
      <c r="R28" s="8">
        <v>87</v>
      </c>
      <c r="S28" s="25" t="s">
        <v>101</v>
      </c>
    </row>
    <row r="29" spans="1:19" ht="42" customHeight="1">
      <c r="A29" s="23">
        <v>37314</v>
      </c>
      <c r="B29" s="13">
        <v>0</v>
      </c>
      <c r="C29" s="12">
        <v>8</v>
      </c>
      <c r="D29" s="4"/>
      <c r="E29" s="10">
        <v>0</v>
      </c>
      <c r="F29" s="39">
        <v>4</v>
      </c>
      <c r="G29" s="41" t="s">
        <v>76</v>
      </c>
      <c r="H29" s="15">
        <v>34.6</v>
      </c>
      <c r="I29" s="4" t="s">
        <v>66</v>
      </c>
      <c r="J29" s="5" t="s">
        <v>71</v>
      </c>
      <c r="K29" s="6"/>
      <c r="L29" s="1">
        <v>1003</v>
      </c>
      <c r="M29" s="7" t="s">
        <v>169</v>
      </c>
      <c r="N29" s="8"/>
      <c r="O29" s="8">
        <v>7.5</v>
      </c>
      <c r="P29" s="9">
        <v>-2</v>
      </c>
      <c r="Q29" s="8">
        <v>50</v>
      </c>
      <c r="R29" s="8">
        <v>21</v>
      </c>
      <c r="S29" s="25"/>
    </row>
    <row r="30" spans="1:19" ht="42" customHeight="1">
      <c r="A30" s="23">
        <v>37315</v>
      </c>
      <c r="B30" s="13">
        <v>2</v>
      </c>
      <c r="C30" s="12">
        <v>7</v>
      </c>
      <c r="D30" s="4" t="s">
        <v>176</v>
      </c>
      <c r="E30" s="10">
        <v>1.5</v>
      </c>
      <c r="F30" s="39">
        <v>7</v>
      </c>
      <c r="G30" s="41" t="s">
        <v>61</v>
      </c>
      <c r="H30" s="15">
        <v>63.2</v>
      </c>
      <c r="I30" s="4" t="s">
        <v>66</v>
      </c>
      <c r="J30" s="5" t="s">
        <v>93</v>
      </c>
      <c r="K30" s="6"/>
      <c r="L30" s="1">
        <v>988</v>
      </c>
      <c r="M30" s="7" t="s">
        <v>177</v>
      </c>
      <c r="N30" s="8"/>
      <c r="O30" s="8">
        <v>2</v>
      </c>
      <c r="P30" s="9">
        <v>1</v>
      </c>
      <c r="Q30" s="8">
        <v>51</v>
      </c>
      <c r="R30" s="8">
        <v>83</v>
      </c>
      <c r="S30" s="25" t="s">
        <v>101</v>
      </c>
    </row>
    <row r="31" spans="1:19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25"/>
    </row>
    <row r="32" spans="1:19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-2.1785714285714284</v>
      </c>
      <c r="E100" s="65" t="s">
        <v>31</v>
      </c>
      <c r="F100" s="65"/>
      <c r="G100" s="65"/>
      <c r="H100" s="65"/>
      <c r="I100" s="17">
        <f>SUM(E3:E33)</f>
        <v>29.699999999999996</v>
      </c>
      <c r="J100" s="65" t="s">
        <v>38</v>
      </c>
      <c r="K100" s="65"/>
      <c r="L100" s="18">
        <f>SUM(O3:O33)</f>
        <v>68.5</v>
      </c>
    </row>
    <row r="101" spans="1:12" ht="30" customHeight="1">
      <c r="A101" s="65" t="s">
        <v>27</v>
      </c>
      <c r="B101" s="65"/>
      <c r="C101" s="65"/>
      <c r="D101" s="16">
        <f>AVERAGE(B3:B33)</f>
        <v>-5.464285714285714</v>
      </c>
      <c r="E101" s="65" t="s">
        <v>32</v>
      </c>
      <c r="F101" s="65"/>
      <c r="G101" s="65"/>
      <c r="H101" s="65"/>
      <c r="I101" s="17">
        <f>AVERAGE(E3:E33)</f>
        <v>1.0607142857142855</v>
      </c>
      <c r="J101" s="65" t="s">
        <v>39</v>
      </c>
      <c r="K101" s="65"/>
      <c r="L101" s="18">
        <f>COUNTIF(R3:R33,"&lt;31")</f>
        <v>3</v>
      </c>
    </row>
    <row r="102" spans="1:12" ht="30" customHeight="1">
      <c r="A102" s="65" t="s">
        <v>28</v>
      </c>
      <c r="B102" s="65"/>
      <c r="C102" s="65"/>
      <c r="D102" s="16">
        <f>AVERAGE(C3:C33)</f>
        <v>1.1071428571428572</v>
      </c>
      <c r="E102" s="65" t="s">
        <v>33</v>
      </c>
      <c r="F102" s="65"/>
      <c r="G102" s="65"/>
      <c r="H102" s="65"/>
      <c r="I102" s="17">
        <f>MAX(E3:E33)</f>
        <v>5</v>
      </c>
      <c r="J102" s="65" t="s">
        <v>41</v>
      </c>
      <c r="K102" s="65"/>
      <c r="L102" s="18">
        <f>COUNTIF(C3:C33,"&gt;19")</f>
        <v>0</v>
      </c>
    </row>
    <row r="103" spans="1:12" ht="30" customHeight="1">
      <c r="A103" s="65" t="s">
        <v>23</v>
      </c>
      <c r="B103" s="65"/>
      <c r="C103" s="65"/>
      <c r="D103" s="18">
        <f>MAX(B3:B33,C3:C33)</f>
        <v>9</v>
      </c>
      <c r="E103" s="65" t="s">
        <v>34</v>
      </c>
      <c r="F103" s="65"/>
      <c r="G103" s="65"/>
      <c r="H103" s="65"/>
      <c r="I103" s="18">
        <f>COUNTA(S3:S33)</f>
        <v>15</v>
      </c>
      <c r="J103" s="65" t="s">
        <v>37</v>
      </c>
      <c r="K103" s="65"/>
      <c r="L103" s="18">
        <f>COUNTA(N3:N33)</f>
        <v>0</v>
      </c>
    </row>
    <row r="104" spans="1:12" ht="30" customHeight="1">
      <c r="A104" s="65" t="s">
        <v>24</v>
      </c>
      <c r="B104" s="65"/>
      <c r="C104" s="65"/>
      <c r="D104" s="18">
        <f>MIN(B3:B33,C3:C33)</f>
        <v>-15</v>
      </c>
      <c r="E104" s="65" t="s">
        <v>35</v>
      </c>
      <c r="F104" s="65"/>
      <c r="G104" s="65"/>
      <c r="H104" s="65"/>
      <c r="I104" s="18">
        <f>COUNTIF(S3:S33,"R")</f>
        <v>5</v>
      </c>
      <c r="J104" s="65" t="s">
        <v>47</v>
      </c>
      <c r="K104" s="65"/>
      <c r="L104" s="43">
        <f>AVERAGE(F3:F33)</f>
        <v>3.357142857142857</v>
      </c>
    </row>
    <row r="105" spans="1:12" ht="30" customHeight="1">
      <c r="A105" s="65" t="s">
        <v>26</v>
      </c>
      <c r="B105" s="65"/>
      <c r="C105" s="65"/>
      <c r="D105" s="18">
        <f>MAX(B3:B33)</f>
        <v>3</v>
      </c>
      <c r="E105" s="65" t="s">
        <v>36</v>
      </c>
      <c r="F105" s="65"/>
      <c r="G105" s="65"/>
      <c r="H105" s="65"/>
      <c r="I105" s="18">
        <f>COUNTIF(S3:S33,"S")</f>
        <v>10</v>
      </c>
      <c r="J105" s="65" t="s">
        <v>48</v>
      </c>
      <c r="K105" s="65"/>
      <c r="L105" s="43">
        <f>AVERAGE(H3:H33)</f>
        <v>29.396428571428572</v>
      </c>
    </row>
    <row r="106" spans="1:12" ht="30" customHeight="1">
      <c r="A106" s="65" t="s">
        <v>25</v>
      </c>
      <c r="B106" s="65"/>
      <c r="C106" s="65"/>
      <c r="D106" s="18">
        <f>MIN(C3:C33)</f>
        <v>-7</v>
      </c>
      <c r="E106" s="65" t="s">
        <v>52</v>
      </c>
      <c r="F106" s="65"/>
      <c r="G106" s="65"/>
      <c r="H106" s="65"/>
      <c r="I106" s="18">
        <f>COUNTIF(F3:F33,"&gt;5")</f>
        <v>2</v>
      </c>
      <c r="J106" s="65" t="s">
        <v>49</v>
      </c>
      <c r="K106" s="65"/>
      <c r="L106" s="19"/>
    </row>
    <row r="107" spans="1:12" ht="30" customHeight="1">
      <c r="A107" s="65" t="s">
        <v>29</v>
      </c>
      <c r="B107" s="65"/>
      <c r="C107" s="65"/>
      <c r="D107" s="18">
        <f>COUNTIF(B3:B33,"&lt;1")</f>
        <v>23</v>
      </c>
      <c r="E107" s="65" t="s">
        <v>43</v>
      </c>
      <c r="F107" s="65"/>
      <c r="G107" s="65"/>
      <c r="H107" s="65"/>
      <c r="I107" s="17">
        <f>MAX(H3:H33)</f>
        <v>63.2</v>
      </c>
      <c r="J107" s="65" t="s">
        <v>50</v>
      </c>
      <c r="K107" s="65"/>
      <c r="L107" s="17"/>
    </row>
    <row r="108" spans="1:12" ht="30" customHeight="1">
      <c r="A108" s="65" t="s">
        <v>30</v>
      </c>
      <c r="B108" s="65"/>
      <c r="C108" s="65"/>
      <c r="D108" s="18">
        <f>COUNTIF(C3:C33,"&lt;1")</f>
        <v>15</v>
      </c>
      <c r="E108" s="65" t="s">
        <v>44</v>
      </c>
      <c r="F108" s="65"/>
      <c r="G108" s="65"/>
      <c r="H108" s="65"/>
      <c r="I108" s="18">
        <f>MAX(L3:L33)</f>
        <v>1016</v>
      </c>
      <c r="J108" s="65" t="s">
        <v>51</v>
      </c>
      <c r="K108" s="65"/>
      <c r="L108" s="17"/>
    </row>
    <row r="109" spans="1:12" ht="30" customHeight="1">
      <c r="A109" s="65" t="s">
        <v>40</v>
      </c>
      <c r="B109" s="65"/>
      <c r="C109" s="65"/>
      <c r="D109" s="18">
        <f>MIN(P3:P33)</f>
        <v>-16</v>
      </c>
      <c r="E109" s="65" t="s">
        <v>45</v>
      </c>
      <c r="F109" s="65"/>
      <c r="G109" s="65"/>
      <c r="H109" s="65"/>
      <c r="I109" s="18">
        <f>MIN(L3:L33)</f>
        <v>988</v>
      </c>
      <c r="J109" s="65"/>
      <c r="K109" s="65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172</v>
      </c>
      <c r="O1" s="47" t="s">
        <v>20</v>
      </c>
      <c r="P1" s="54" t="s">
        <v>173</v>
      </c>
      <c r="Q1" s="47" t="s">
        <v>175</v>
      </c>
      <c r="R1" s="47" t="s">
        <v>174</v>
      </c>
      <c r="S1" s="49" t="s">
        <v>161</v>
      </c>
    </row>
    <row r="2" spans="1:19" ht="42" customHeight="1">
      <c r="A2" s="22" t="s">
        <v>53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37316</v>
      </c>
      <c r="B3" s="13">
        <v>-1</v>
      </c>
      <c r="C3" s="12">
        <v>6</v>
      </c>
      <c r="D3" s="4" t="s">
        <v>171</v>
      </c>
      <c r="E3" s="10">
        <v>1.9</v>
      </c>
      <c r="F3" s="39">
        <v>7</v>
      </c>
      <c r="G3" s="41" t="s">
        <v>63</v>
      </c>
      <c r="H3" s="15">
        <v>65.4</v>
      </c>
      <c r="I3" s="4" t="s">
        <v>66</v>
      </c>
      <c r="J3" s="5" t="s">
        <v>93</v>
      </c>
      <c r="K3" s="6"/>
      <c r="L3" s="1">
        <v>992</v>
      </c>
      <c r="M3" s="7" t="s">
        <v>170</v>
      </c>
      <c r="N3" s="8"/>
      <c r="O3" s="8">
        <v>1</v>
      </c>
      <c r="P3" s="9">
        <v>-2</v>
      </c>
      <c r="Q3" s="8">
        <v>61</v>
      </c>
      <c r="R3" s="20">
        <v>90</v>
      </c>
      <c r="S3" s="24" t="s">
        <v>61</v>
      </c>
    </row>
    <row r="4" spans="1:19" ht="42" customHeight="1">
      <c r="A4" s="23">
        <v>37317</v>
      </c>
      <c r="B4" s="13">
        <v>-2</v>
      </c>
      <c r="C4" s="12">
        <v>2</v>
      </c>
      <c r="D4" s="4"/>
      <c r="E4" s="10">
        <v>0</v>
      </c>
      <c r="F4" s="39">
        <v>3</v>
      </c>
      <c r="G4" s="41" t="s">
        <v>58</v>
      </c>
      <c r="H4" s="15">
        <v>20.1</v>
      </c>
      <c r="I4" s="4" t="s">
        <v>59</v>
      </c>
      <c r="J4" s="5" t="s">
        <v>93</v>
      </c>
      <c r="K4" s="6"/>
      <c r="L4" s="1">
        <v>1010</v>
      </c>
      <c r="M4" s="7" t="s">
        <v>178</v>
      </c>
      <c r="N4" s="8"/>
      <c r="O4" s="8">
        <v>2.5</v>
      </c>
      <c r="P4" s="9">
        <v>-4</v>
      </c>
      <c r="Q4" s="8">
        <v>57</v>
      </c>
      <c r="R4" s="8">
        <v>78</v>
      </c>
      <c r="S4" s="25"/>
    </row>
    <row r="5" spans="1:19" ht="42" customHeight="1">
      <c r="A5" s="23">
        <v>37318</v>
      </c>
      <c r="B5" s="13">
        <v>-2</v>
      </c>
      <c r="C5" s="12">
        <v>2</v>
      </c>
      <c r="D5" s="4" t="s">
        <v>180</v>
      </c>
      <c r="E5" s="10">
        <v>1</v>
      </c>
      <c r="F5" s="39">
        <v>3</v>
      </c>
      <c r="G5" s="41" t="s">
        <v>58</v>
      </c>
      <c r="H5" s="15">
        <v>22.7</v>
      </c>
      <c r="I5" s="4" t="s">
        <v>66</v>
      </c>
      <c r="J5" s="5" t="s">
        <v>93</v>
      </c>
      <c r="K5" s="6"/>
      <c r="L5" s="1">
        <v>1017</v>
      </c>
      <c r="M5" s="7" t="s">
        <v>179</v>
      </c>
      <c r="N5" s="8"/>
      <c r="O5" s="8">
        <v>2.5</v>
      </c>
      <c r="P5" s="9">
        <v>-5</v>
      </c>
      <c r="Q5" s="8">
        <v>51</v>
      </c>
      <c r="R5" s="8">
        <v>74</v>
      </c>
      <c r="S5" s="25" t="s">
        <v>61</v>
      </c>
    </row>
    <row r="6" spans="1:19" ht="42" customHeight="1">
      <c r="A6" s="23">
        <v>37319</v>
      </c>
      <c r="B6" s="13">
        <v>-7</v>
      </c>
      <c r="C6" s="12">
        <v>1</v>
      </c>
      <c r="D6" s="4" t="s">
        <v>181</v>
      </c>
      <c r="E6" s="10">
        <v>2</v>
      </c>
      <c r="F6" s="39">
        <v>4</v>
      </c>
      <c r="G6" s="41" t="s">
        <v>144</v>
      </c>
      <c r="H6" s="15">
        <v>35.4</v>
      </c>
      <c r="I6" s="4" t="s">
        <v>66</v>
      </c>
      <c r="J6" s="5" t="s">
        <v>93</v>
      </c>
      <c r="K6" s="6"/>
      <c r="L6" s="1">
        <v>1010</v>
      </c>
      <c r="M6" s="7" t="s">
        <v>117</v>
      </c>
      <c r="N6" s="8"/>
      <c r="O6" s="8">
        <v>3</v>
      </c>
      <c r="P6" s="9">
        <v>-8</v>
      </c>
      <c r="Q6" s="8">
        <v>60</v>
      </c>
      <c r="R6" s="8">
        <v>69</v>
      </c>
      <c r="S6" s="25" t="s">
        <v>61</v>
      </c>
    </row>
    <row r="7" spans="1:19" ht="42" customHeight="1">
      <c r="A7" s="23">
        <v>37320</v>
      </c>
      <c r="B7" s="13">
        <v>-7</v>
      </c>
      <c r="C7" s="12">
        <v>-5</v>
      </c>
      <c r="D7" s="4" t="s">
        <v>182</v>
      </c>
      <c r="E7" s="10">
        <v>1.3</v>
      </c>
      <c r="F7" s="39">
        <v>3</v>
      </c>
      <c r="G7" s="41" t="s">
        <v>183</v>
      </c>
      <c r="H7" s="15">
        <v>25.5</v>
      </c>
      <c r="I7" s="4" t="s">
        <v>66</v>
      </c>
      <c r="J7" s="5" t="s">
        <v>93</v>
      </c>
      <c r="K7" s="6"/>
      <c r="L7" s="1">
        <v>1015</v>
      </c>
      <c r="M7" s="7" t="s">
        <v>184</v>
      </c>
      <c r="N7" s="8"/>
      <c r="O7" s="8">
        <v>3</v>
      </c>
      <c r="P7" s="9">
        <v>-9</v>
      </c>
      <c r="Q7" s="8">
        <v>62</v>
      </c>
      <c r="R7" s="8">
        <v>65</v>
      </c>
      <c r="S7" s="25" t="s">
        <v>61</v>
      </c>
    </row>
    <row r="8" spans="1:19" ht="42" customHeight="1">
      <c r="A8" s="23">
        <v>37321</v>
      </c>
      <c r="B8" s="13">
        <v>-12</v>
      </c>
      <c r="C8" s="12">
        <v>-4</v>
      </c>
      <c r="D8" s="4" t="s">
        <v>185</v>
      </c>
      <c r="E8" s="10">
        <v>4</v>
      </c>
      <c r="F8" s="39">
        <v>4</v>
      </c>
      <c r="G8" s="41" t="s">
        <v>79</v>
      </c>
      <c r="H8" s="15">
        <v>34</v>
      </c>
      <c r="I8" s="4" t="s">
        <v>59</v>
      </c>
      <c r="J8" s="5" t="s">
        <v>93</v>
      </c>
      <c r="K8" s="6"/>
      <c r="L8" s="1">
        <v>1005</v>
      </c>
      <c r="M8" s="7" t="s">
        <v>186</v>
      </c>
      <c r="N8" s="8"/>
      <c r="O8" s="8">
        <v>3</v>
      </c>
      <c r="P8" s="9">
        <v>-15</v>
      </c>
      <c r="Q8" s="8">
        <v>61</v>
      </c>
      <c r="R8" s="8">
        <v>75</v>
      </c>
      <c r="S8" s="25" t="s">
        <v>61</v>
      </c>
    </row>
    <row r="9" spans="1:19" ht="42" customHeight="1">
      <c r="A9" s="23">
        <v>37322</v>
      </c>
      <c r="B9" s="13">
        <v>-16</v>
      </c>
      <c r="C9" s="12">
        <v>-3</v>
      </c>
      <c r="D9" s="4"/>
      <c r="E9" s="10">
        <v>0</v>
      </c>
      <c r="F9" s="39">
        <v>2</v>
      </c>
      <c r="G9" s="41" t="s">
        <v>58</v>
      </c>
      <c r="H9" s="15">
        <v>14.9</v>
      </c>
      <c r="I9" s="4" t="s">
        <v>187</v>
      </c>
      <c r="J9" s="5" t="s">
        <v>71</v>
      </c>
      <c r="K9" s="6"/>
      <c r="L9" s="1">
        <v>1026</v>
      </c>
      <c r="M9" s="7" t="s">
        <v>188</v>
      </c>
      <c r="N9" s="8"/>
      <c r="O9" s="8">
        <v>9</v>
      </c>
      <c r="P9" s="9">
        <v>-18</v>
      </c>
      <c r="Q9" s="8">
        <v>55</v>
      </c>
      <c r="R9" s="8">
        <v>25</v>
      </c>
      <c r="S9" s="25"/>
    </row>
    <row r="10" spans="1:19" ht="42" customHeight="1">
      <c r="A10" s="23">
        <v>37323</v>
      </c>
      <c r="B10" s="13">
        <v>-12</v>
      </c>
      <c r="C10" s="12">
        <v>-2</v>
      </c>
      <c r="D10" s="4" t="s">
        <v>181</v>
      </c>
      <c r="E10" s="10">
        <v>1.7</v>
      </c>
      <c r="F10" s="39">
        <v>3</v>
      </c>
      <c r="G10" s="41" t="s">
        <v>79</v>
      </c>
      <c r="H10" s="15">
        <v>23.8</v>
      </c>
      <c r="I10" s="4" t="s">
        <v>66</v>
      </c>
      <c r="J10" s="5" t="s">
        <v>93</v>
      </c>
      <c r="K10" s="6"/>
      <c r="L10" s="1">
        <v>1019</v>
      </c>
      <c r="M10" s="7" t="s">
        <v>189</v>
      </c>
      <c r="N10" s="8"/>
      <c r="O10" s="8">
        <v>3</v>
      </c>
      <c r="P10" s="9">
        <v>-15</v>
      </c>
      <c r="Q10" s="8">
        <v>60</v>
      </c>
      <c r="R10" s="8">
        <v>80</v>
      </c>
      <c r="S10" s="25" t="s">
        <v>61</v>
      </c>
    </row>
    <row r="11" spans="1:19" ht="42" customHeight="1">
      <c r="A11" s="23">
        <v>37324</v>
      </c>
      <c r="B11" s="13">
        <v>-18</v>
      </c>
      <c r="C11" s="12">
        <v>-2</v>
      </c>
      <c r="D11" s="4"/>
      <c r="E11" s="10">
        <v>0</v>
      </c>
      <c r="F11" s="39">
        <v>3</v>
      </c>
      <c r="G11" s="41" t="s">
        <v>79</v>
      </c>
      <c r="H11" s="15">
        <v>29</v>
      </c>
      <c r="I11" s="4" t="s">
        <v>190</v>
      </c>
      <c r="J11" s="5" t="s">
        <v>87</v>
      </c>
      <c r="K11" s="6"/>
      <c r="L11" s="1">
        <v>1019</v>
      </c>
      <c r="M11" s="7" t="s">
        <v>191</v>
      </c>
      <c r="N11" s="8"/>
      <c r="O11" s="8">
        <v>11</v>
      </c>
      <c r="P11" s="9">
        <v>-20</v>
      </c>
      <c r="Q11" s="8">
        <v>45</v>
      </c>
      <c r="R11" s="8">
        <v>6</v>
      </c>
      <c r="S11" s="25"/>
    </row>
    <row r="12" spans="1:19" ht="42" customHeight="1">
      <c r="A12" s="23">
        <v>37325</v>
      </c>
      <c r="B12" s="13">
        <v>-15</v>
      </c>
      <c r="C12" s="12">
        <v>0</v>
      </c>
      <c r="D12" s="4"/>
      <c r="E12" s="10">
        <v>0</v>
      </c>
      <c r="F12" s="39">
        <v>3</v>
      </c>
      <c r="G12" s="41" t="s">
        <v>79</v>
      </c>
      <c r="H12" s="15">
        <v>23.1</v>
      </c>
      <c r="I12" s="4" t="s">
        <v>190</v>
      </c>
      <c r="J12" s="5" t="s">
        <v>71</v>
      </c>
      <c r="K12" s="6"/>
      <c r="L12" s="1">
        <v>1018</v>
      </c>
      <c r="M12" s="7" t="s">
        <v>192</v>
      </c>
      <c r="N12" s="8"/>
      <c r="O12" s="8">
        <v>10.5</v>
      </c>
      <c r="P12" s="9">
        <v>-17</v>
      </c>
      <c r="Q12" s="8">
        <v>41</v>
      </c>
      <c r="R12" s="8">
        <v>11</v>
      </c>
      <c r="S12" s="25"/>
    </row>
    <row r="13" spans="1:19" ht="42" customHeight="1">
      <c r="A13" s="23">
        <v>37326</v>
      </c>
      <c r="B13" s="13">
        <v>-7</v>
      </c>
      <c r="C13" s="12">
        <v>-1</v>
      </c>
      <c r="D13" s="4"/>
      <c r="E13" s="10">
        <v>0</v>
      </c>
      <c r="F13" s="39">
        <v>3</v>
      </c>
      <c r="G13" s="41" t="s">
        <v>58</v>
      </c>
      <c r="H13" s="15">
        <v>28</v>
      </c>
      <c r="I13" s="4" t="s">
        <v>190</v>
      </c>
      <c r="J13" s="5" t="s">
        <v>71</v>
      </c>
      <c r="K13" s="6"/>
      <c r="L13" s="1">
        <v>1015</v>
      </c>
      <c r="M13" s="7" t="s">
        <v>193</v>
      </c>
      <c r="N13" s="8"/>
      <c r="O13" s="8">
        <v>10</v>
      </c>
      <c r="P13" s="9">
        <v>-9</v>
      </c>
      <c r="Q13" s="8">
        <v>50</v>
      </c>
      <c r="R13" s="8">
        <v>20</v>
      </c>
      <c r="S13" s="25"/>
    </row>
    <row r="14" spans="1:19" ht="42" customHeight="1">
      <c r="A14" s="23">
        <v>37327</v>
      </c>
      <c r="B14" s="13">
        <v>-1</v>
      </c>
      <c r="C14" s="12">
        <v>1</v>
      </c>
      <c r="D14" s="4" t="s">
        <v>194</v>
      </c>
      <c r="E14" s="10">
        <v>3</v>
      </c>
      <c r="F14" s="39">
        <v>3</v>
      </c>
      <c r="G14" s="41" t="s">
        <v>58</v>
      </c>
      <c r="H14" s="15">
        <v>26.3</v>
      </c>
      <c r="I14" s="4" t="s">
        <v>59</v>
      </c>
      <c r="J14" s="5" t="s">
        <v>59</v>
      </c>
      <c r="K14" s="6"/>
      <c r="L14" s="1">
        <v>1010</v>
      </c>
      <c r="M14" s="7" t="s">
        <v>195</v>
      </c>
      <c r="N14" s="8"/>
      <c r="O14" s="8"/>
      <c r="P14" s="9">
        <v>-2</v>
      </c>
      <c r="Q14" s="8">
        <v>80</v>
      </c>
      <c r="R14" s="8">
        <v>100</v>
      </c>
      <c r="S14" s="25" t="s">
        <v>61</v>
      </c>
    </row>
    <row r="15" spans="1:19" ht="42" customHeight="1">
      <c r="A15" s="23">
        <v>37328</v>
      </c>
      <c r="B15" s="13">
        <v>-1</v>
      </c>
      <c r="C15" s="12">
        <v>1</v>
      </c>
      <c r="D15" s="4" t="s">
        <v>196</v>
      </c>
      <c r="E15" s="10">
        <v>4.4</v>
      </c>
      <c r="F15" s="39">
        <v>4</v>
      </c>
      <c r="G15" s="41" t="s">
        <v>63</v>
      </c>
      <c r="H15" s="15">
        <v>31.5</v>
      </c>
      <c r="I15" s="4" t="s">
        <v>59</v>
      </c>
      <c r="J15" s="5" t="s">
        <v>59</v>
      </c>
      <c r="K15" s="6"/>
      <c r="L15" s="1">
        <v>1013</v>
      </c>
      <c r="M15" s="7" t="s">
        <v>197</v>
      </c>
      <c r="N15" s="8"/>
      <c r="O15" s="8"/>
      <c r="P15" s="9">
        <v>-1</v>
      </c>
      <c r="Q15" s="8">
        <v>79</v>
      </c>
      <c r="R15" s="8">
        <v>99</v>
      </c>
      <c r="S15" s="25" t="s">
        <v>61</v>
      </c>
    </row>
    <row r="16" spans="1:19" ht="42" customHeight="1">
      <c r="A16" s="23">
        <v>37329</v>
      </c>
      <c r="B16" s="13">
        <v>-2</v>
      </c>
      <c r="C16" s="12">
        <v>3</v>
      </c>
      <c r="D16" s="4" t="s">
        <v>198</v>
      </c>
      <c r="E16" s="10">
        <v>7</v>
      </c>
      <c r="F16" s="39">
        <v>6</v>
      </c>
      <c r="G16" s="41" t="s">
        <v>63</v>
      </c>
      <c r="H16" s="15">
        <v>52.1</v>
      </c>
      <c r="I16" s="4" t="s">
        <v>59</v>
      </c>
      <c r="J16" s="5" t="s">
        <v>59</v>
      </c>
      <c r="K16" s="6"/>
      <c r="L16" s="1">
        <v>1008</v>
      </c>
      <c r="M16" s="7" t="s">
        <v>199</v>
      </c>
      <c r="N16" s="8" t="s">
        <v>200</v>
      </c>
      <c r="O16" s="8"/>
      <c r="P16" s="9">
        <v>-3</v>
      </c>
      <c r="Q16" s="8">
        <v>80</v>
      </c>
      <c r="R16" s="8">
        <v>100</v>
      </c>
      <c r="S16" s="25" t="s">
        <v>61</v>
      </c>
    </row>
    <row r="17" spans="1:19" ht="42" customHeight="1">
      <c r="A17" s="23">
        <v>37330</v>
      </c>
      <c r="B17" s="13">
        <v>-3</v>
      </c>
      <c r="C17" s="12">
        <v>2</v>
      </c>
      <c r="D17" s="4" t="s">
        <v>201</v>
      </c>
      <c r="E17" s="10">
        <v>4</v>
      </c>
      <c r="F17" s="39">
        <v>4</v>
      </c>
      <c r="G17" s="41" t="s">
        <v>63</v>
      </c>
      <c r="H17" s="15">
        <v>23.6</v>
      </c>
      <c r="I17" s="4" t="s">
        <v>59</v>
      </c>
      <c r="J17" s="5" t="s">
        <v>93</v>
      </c>
      <c r="K17" s="6"/>
      <c r="L17" s="1">
        <v>1015</v>
      </c>
      <c r="M17" s="7" t="s">
        <v>202</v>
      </c>
      <c r="N17" s="8"/>
      <c r="O17" s="8"/>
      <c r="P17" s="9">
        <v>-4</v>
      </c>
      <c r="Q17" s="8">
        <v>78</v>
      </c>
      <c r="R17" s="8">
        <v>75</v>
      </c>
      <c r="S17" s="25" t="s">
        <v>61</v>
      </c>
    </row>
    <row r="18" spans="1:19" ht="42" customHeight="1">
      <c r="A18" s="23">
        <v>37331</v>
      </c>
      <c r="B18" s="13">
        <v>-1</v>
      </c>
      <c r="C18" s="12">
        <v>1</v>
      </c>
      <c r="D18" s="4" t="s">
        <v>203</v>
      </c>
      <c r="E18" s="10">
        <v>6.8</v>
      </c>
      <c r="F18" s="39">
        <v>3</v>
      </c>
      <c r="G18" s="41" t="s">
        <v>183</v>
      </c>
      <c r="H18" s="15">
        <v>25</v>
      </c>
      <c r="I18" s="4" t="s">
        <v>59</v>
      </c>
      <c r="J18" s="5" t="s">
        <v>59</v>
      </c>
      <c r="K18" s="6"/>
      <c r="L18" s="1">
        <v>1021</v>
      </c>
      <c r="M18" s="7" t="s">
        <v>204</v>
      </c>
      <c r="N18" s="8"/>
      <c r="O18" s="8"/>
      <c r="P18" s="9">
        <v>-2</v>
      </c>
      <c r="Q18" s="8">
        <v>85</v>
      </c>
      <c r="R18" s="8">
        <v>98</v>
      </c>
      <c r="S18" s="25" t="s">
        <v>61</v>
      </c>
    </row>
    <row r="19" spans="1:19" ht="42" customHeight="1">
      <c r="A19" s="23">
        <v>37332</v>
      </c>
      <c r="B19" s="13">
        <v>-1</v>
      </c>
      <c r="C19" s="12">
        <v>7</v>
      </c>
      <c r="D19" s="4" t="s">
        <v>205</v>
      </c>
      <c r="E19" s="10">
        <v>0.3</v>
      </c>
      <c r="F19" s="39">
        <v>2</v>
      </c>
      <c r="G19" s="41" t="s">
        <v>76</v>
      </c>
      <c r="H19" s="15">
        <v>18.9</v>
      </c>
      <c r="I19" s="4" t="s">
        <v>59</v>
      </c>
      <c r="J19" s="5" t="s">
        <v>93</v>
      </c>
      <c r="K19" s="6"/>
      <c r="L19" s="1">
        <v>1022</v>
      </c>
      <c r="M19" s="7" t="s">
        <v>206</v>
      </c>
      <c r="N19" s="8"/>
      <c r="O19" s="8">
        <v>1.5</v>
      </c>
      <c r="P19" s="9">
        <v>-1</v>
      </c>
      <c r="Q19" s="8">
        <v>52</v>
      </c>
      <c r="R19" s="8">
        <v>85</v>
      </c>
      <c r="S19" s="25" t="s">
        <v>101</v>
      </c>
    </row>
    <row r="20" spans="1:19" ht="42" customHeight="1">
      <c r="A20" s="23">
        <v>37333</v>
      </c>
      <c r="B20" s="13">
        <v>0</v>
      </c>
      <c r="C20" s="12">
        <v>13</v>
      </c>
      <c r="D20" s="4"/>
      <c r="E20" s="10">
        <v>0</v>
      </c>
      <c r="F20" s="39">
        <v>2</v>
      </c>
      <c r="G20" s="41" t="s">
        <v>129</v>
      </c>
      <c r="H20" s="15">
        <v>13</v>
      </c>
      <c r="I20" s="4" t="s">
        <v>210</v>
      </c>
      <c r="J20" s="5" t="s">
        <v>71</v>
      </c>
      <c r="K20" s="6"/>
      <c r="L20" s="1">
        <v>1021</v>
      </c>
      <c r="M20" s="7" t="s">
        <v>207</v>
      </c>
      <c r="N20" s="8"/>
      <c r="O20" s="8">
        <v>10.5</v>
      </c>
      <c r="P20" s="9">
        <v>-1</v>
      </c>
      <c r="Q20" s="8">
        <v>35</v>
      </c>
      <c r="R20" s="8">
        <v>14</v>
      </c>
      <c r="S20" s="25"/>
    </row>
    <row r="21" spans="1:19" ht="42" customHeight="1">
      <c r="A21" s="23">
        <v>37334</v>
      </c>
      <c r="B21" s="13">
        <v>4</v>
      </c>
      <c r="C21" s="12">
        <v>13</v>
      </c>
      <c r="D21" s="4"/>
      <c r="E21" s="10">
        <v>0</v>
      </c>
      <c r="F21" s="39">
        <v>4</v>
      </c>
      <c r="G21" s="41" t="s">
        <v>76</v>
      </c>
      <c r="H21" s="15">
        <v>34</v>
      </c>
      <c r="I21" s="4" t="s">
        <v>112</v>
      </c>
      <c r="J21" s="5" t="s">
        <v>66</v>
      </c>
      <c r="K21" s="6"/>
      <c r="L21" s="1">
        <v>1016</v>
      </c>
      <c r="M21" s="7" t="s">
        <v>208</v>
      </c>
      <c r="N21" s="8"/>
      <c r="O21" s="8">
        <v>5</v>
      </c>
      <c r="P21" s="9">
        <v>2</v>
      </c>
      <c r="Q21" s="8">
        <v>45</v>
      </c>
      <c r="R21" s="8">
        <v>58</v>
      </c>
      <c r="S21" s="25"/>
    </row>
    <row r="22" spans="1:19" ht="42" customHeight="1">
      <c r="A22" s="23">
        <v>37335</v>
      </c>
      <c r="B22" s="13">
        <v>4</v>
      </c>
      <c r="C22" s="12">
        <v>12</v>
      </c>
      <c r="D22" s="4" t="s">
        <v>211</v>
      </c>
      <c r="E22" s="10">
        <v>0.5</v>
      </c>
      <c r="F22" s="39">
        <v>4</v>
      </c>
      <c r="G22" s="41" t="s">
        <v>63</v>
      </c>
      <c r="H22" s="15">
        <v>33.4</v>
      </c>
      <c r="I22" s="4" t="s">
        <v>59</v>
      </c>
      <c r="J22" s="5" t="s">
        <v>59</v>
      </c>
      <c r="K22" s="6"/>
      <c r="L22" s="1">
        <v>1009</v>
      </c>
      <c r="M22" s="7" t="s">
        <v>209</v>
      </c>
      <c r="N22" s="8"/>
      <c r="O22" s="8"/>
      <c r="P22" s="9">
        <v>3</v>
      </c>
      <c r="Q22" s="8">
        <v>71</v>
      </c>
      <c r="R22" s="8">
        <v>98</v>
      </c>
      <c r="S22" s="25" t="s">
        <v>101</v>
      </c>
    </row>
    <row r="23" spans="1:19" ht="42" customHeight="1">
      <c r="A23" s="23">
        <v>37336</v>
      </c>
      <c r="B23" s="13">
        <v>7</v>
      </c>
      <c r="C23" s="12">
        <v>13</v>
      </c>
      <c r="D23" s="4" t="s">
        <v>176</v>
      </c>
      <c r="E23" s="10">
        <v>10.1</v>
      </c>
      <c r="F23" s="39">
        <v>5</v>
      </c>
      <c r="G23" s="41" t="s">
        <v>63</v>
      </c>
      <c r="H23" s="15">
        <v>42</v>
      </c>
      <c r="I23" s="4" t="s">
        <v>59</v>
      </c>
      <c r="J23" s="5" t="s">
        <v>93</v>
      </c>
      <c r="K23" s="6"/>
      <c r="L23" s="1">
        <v>1008</v>
      </c>
      <c r="M23" s="7" t="s">
        <v>212</v>
      </c>
      <c r="N23" s="8"/>
      <c r="O23" s="8">
        <v>1</v>
      </c>
      <c r="P23" s="9">
        <v>6</v>
      </c>
      <c r="Q23" s="8">
        <v>78</v>
      </c>
      <c r="R23" s="8">
        <v>87</v>
      </c>
      <c r="S23" s="25" t="s">
        <v>101</v>
      </c>
    </row>
    <row r="24" spans="1:19" ht="42" customHeight="1">
      <c r="A24" s="23">
        <v>37337</v>
      </c>
      <c r="B24" s="13">
        <v>-1</v>
      </c>
      <c r="C24" s="12">
        <v>14</v>
      </c>
      <c r="D24" s="4"/>
      <c r="E24" s="10">
        <v>0</v>
      </c>
      <c r="F24" s="39">
        <v>2</v>
      </c>
      <c r="G24" s="41" t="s">
        <v>79</v>
      </c>
      <c r="H24" s="15">
        <v>15.5</v>
      </c>
      <c r="I24" s="4" t="s">
        <v>213</v>
      </c>
      <c r="J24" s="5" t="s">
        <v>87</v>
      </c>
      <c r="K24" s="6"/>
      <c r="L24" s="1">
        <v>1020</v>
      </c>
      <c r="M24" s="7" t="s">
        <v>214</v>
      </c>
      <c r="N24" s="8"/>
      <c r="O24" s="8">
        <v>11</v>
      </c>
      <c r="P24" s="9">
        <v>-2</v>
      </c>
      <c r="Q24" s="8">
        <v>35</v>
      </c>
      <c r="R24" s="8">
        <v>11</v>
      </c>
      <c r="S24" s="25"/>
    </row>
    <row r="25" spans="1:19" ht="42" customHeight="1">
      <c r="A25" s="23">
        <v>37338</v>
      </c>
      <c r="B25" s="13">
        <v>2</v>
      </c>
      <c r="C25" s="12">
        <v>13</v>
      </c>
      <c r="D25" s="4"/>
      <c r="E25" s="10">
        <v>0</v>
      </c>
      <c r="F25" s="39">
        <v>3</v>
      </c>
      <c r="G25" s="41" t="s">
        <v>58</v>
      </c>
      <c r="H25" s="15">
        <v>28.5</v>
      </c>
      <c r="I25" s="4" t="s">
        <v>66</v>
      </c>
      <c r="J25" s="5" t="s">
        <v>66</v>
      </c>
      <c r="K25" s="6"/>
      <c r="L25" s="1">
        <v>1017</v>
      </c>
      <c r="M25" s="7" t="s">
        <v>215</v>
      </c>
      <c r="N25" s="8"/>
      <c r="O25" s="8">
        <v>4</v>
      </c>
      <c r="P25" s="9">
        <v>1</v>
      </c>
      <c r="Q25" s="8">
        <v>45</v>
      </c>
      <c r="R25" s="8">
        <v>65</v>
      </c>
      <c r="S25" s="25"/>
    </row>
    <row r="26" spans="1:19" ht="42" customHeight="1">
      <c r="A26" s="23">
        <v>37339</v>
      </c>
      <c r="B26" s="13">
        <v>-2</v>
      </c>
      <c r="C26" s="12">
        <v>14</v>
      </c>
      <c r="D26" s="4"/>
      <c r="E26" s="10">
        <v>0</v>
      </c>
      <c r="F26" s="39">
        <v>4</v>
      </c>
      <c r="G26" s="41" t="s">
        <v>74</v>
      </c>
      <c r="H26" s="15">
        <v>34.4</v>
      </c>
      <c r="I26" s="4" t="s">
        <v>112</v>
      </c>
      <c r="J26" s="5" t="s">
        <v>71</v>
      </c>
      <c r="K26" s="6"/>
      <c r="L26" s="1">
        <v>1012</v>
      </c>
      <c r="M26" s="7" t="s">
        <v>216</v>
      </c>
      <c r="N26" s="8"/>
      <c r="O26" s="8">
        <v>11</v>
      </c>
      <c r="P26" s="9">
        <v>-3</v>
      </c>
      <c r="Q26" s="8">
        <v>45</v>
      </c>
      <c r="R26" s="8">
        <v>12</v>
      </c>
      <c r="S26" s="25"/>
    </row>
    <row r="27" spans="1:19" ht="42" customHeight="1">
      <c r="A27" s="23">
        <v>37340</v>
      </c>
      <c r="B27" s="13">
        <v>3</v>
      </c>
      <c r="C27" s="12">
        <v>16</v>
      </c>
      <c r="D27" s="4"/>
      <c r="E27" s="10">
        <v>0</v>
      </c>
      <c r="F27" s="39">
        <v>4</v>
      </c>
      <c r="G27" s="41" t="s">
        <v>61</v>
      </c>
      <c r="H27" s="15">
        <v>35.5</v>
      </c>
      <c r="I27" s="4" t="s">
        <v>112</v>
      </c>
      <c r="J27" s="5" t="s">
        <v>71</v>
      </c>
      <c r="K27" s="6"/>
      <c r="L27" s="1">
        <v>1005</v>
      </c>
      <c r="M27" s="7" t="s">
        <v>217</v>
      </c>
      <c r="N27" s="8"/>
      <c r="O27" s="8">
        <v>10</v>
      </c>
      <c r="P27" s="9">
        <v>1</v>
      </c>
      <c r="Q27" s="8">
        <v>45</v>
      </c>
      <c r="R27" s="8">
        <v>25</v>
      </c>
      <c r="S27" s="25"/>
    </row>
    <row r="28" spans="1:19" ht="42" customHeight="1">
      <c r="A28" s="23">
        <v>37341</v>
      </c>
      <c r="B28" s="13">
        <v>5</v>
      </c>
      <c r="C28" s="12">
        <v>18</v>
      </c>
      <c r="D28" s="4" t="s">
        <v>218</v>
      </c>
      <c r="E28" s="10">
        <v>13</v>
      </c>
      <c r="F28" s="39">
        <v>5</v>
      </c>
      <c r="G28" s="41" t="s">
        <v>61</v>
      </c>
      <c r="H28" s="15">
        <v>48.4</v>
      </c>
      <c r="I28" s="4" t="s">
        <v>66</v>
      </c>
      <c r="J28" s="5" t="s">
        <v>66</v>
      </c>
      <c r="K28" s="6"/>
      <c r="L28" s="1">
        <v>999</v>
      </c>
      <c r="M28" s="7" t="s">
        <v>219</v>
      </c>
      <c r="N28" s="8" t="s">
        <v>200</v>
      </c>
      <c r="O28" s="8">
        <v>7</v>
      </c>
      <c r="P28" s="9">
        <v>4</v>
      </c>
      <c r="Q28" s="8">
        <v>48</v>
      </c>
      <c r="R28" s="8">
        <v>40</v>
      </c>
      <c r="S28" s="25" t="s">
        <v>101</v>
      </c>
    </row>
    <row r="29" spans="1:19" ht="42" customHeight="1">
      <c r="A29" s="23">
        <v>37342</v>
      </c>
      <c r="B29" s="13">
        <v>4</v>
      </c>
      <c r="C29" s="12">
        <v>9</v>
      </c>
      <c r="D29" s="4" t="s">
        <v>176</v>
      </c>
      <c r="E29" s="10">
        <v>4.3</v>
      </c>
      <c r="F29" s="39">
        <v>4</v>
      </c>
      <c r="G29" s="41" t="s">
        <v>76</v>
      </c>
      <c r="H29" s="15">
        <v>32.5</v>
      </c>
      <c r="I29" s="4" t="s">
        <v>59</v>
      </c>
      <c r="J29" s="5" t="s">
        <v>93</v>
      </c>
      <c r="K29" s="6"/>
      <c r="L29" s="1">
        <v>1004</v>
      </c>
      <c r="M29" s="7" t="s">
        <v>220</v>
      </c>
      <c r="N29" s="8"/>
      <c r="O29" s="8">
        <v>1</v>
      </c>
      <c r="P29" s="9">
        <v>3</v>
      </c>
      <c r="Q29" s="8">
        <v>67</v>
      </c>
      <c r="R29" s="8">
        <v>90</v>
      </c>
      <c r="S29" s="25" t="s">
        <v>101</v>
      </c>
    </row>
    <row r="30" spans="1:19" ht="42" customHeight="1">
      <c r="A30" s="23">
        <v>37343</v>
      </c>
      <c r="B30" s="13">
        <v>3</v>
      </c>
      <c r="C30" s="12">
        <v>11</v>
      </c>
      <c r="D30" s="4" t="s">
        <v>176</v>
      </c>
      <c r="E30" s="10">
        <v>3.5</v>
      </c>
      <c r="F30" s="39">
        <v>4</v>
      </c>
      <c r="G30" s="41" t="s">
        <v>63</v>
      </c>
      <c r="H30" s="15">
        <v>40</v>
      </c>
      <c r="I30" s="4" t="s">
        <v>66</v>
      </c>
      <c r="J30" s="5" t="s">
        <v>93</v>
      </c>
      <c r="K30" s="6"/>
      <c r="L30" s="1">
        <v>1005</v>
      </c>
      <c r="M30" s="7" t="s">
        <v>221</v>
      </c>
      <c r="N30" s="8"/>
      <c r="O30" s="8">
        <v>1</v>
      </c>
      <c r="P30" s="9">
        <v>2</v>
      </c>
      <c r="Q30" s="8">
        <v>71</v>
      </c>
      <c r="R30" s="8">
        <v>91</v>
      </c>
      <c r="S30" s="25" t="s">
        <v>101</v>
      </c>
    </row>
    <row r="31" spans="1:19" ht="42" customHeight="1">
      <c r="A31" s="23">
        <v>37344</v>
      </c>
      <c r="B31" s="13">
        <v>5</v>
      </c>
      <c r="C31" s="12">
        <v>12</v>
      </c>
      <c r="D31" s="4" t="s">
        <v>222</v>
      </c>
      <c r="E31" s="10">
        <v>3.4</v>
      </c>
      <c r="F31" s="39">
        <v>5</v>
      </c>
      <c r="G31" s="41" t="s">
        <v>76</v>
      </c>
      <c r="H31" s="15">
        <v>42</v>
      </c>
      <c r="I31" s="4" t="s">
        <v>59</v>
      </c>
      <c r="J31" s="5" t="s">
        <v>59</v>
      </c>
      <c r="K31" s="6"/>
      <c r="L31" s="1">
        <v>1005</v>
      </c>
      <c r="M31" s="7" t="s">
        <v>223</v>
      </c>
      <c r="N31" s="8"/>
      <c r="O31" s="8"/>
      <c r="P31" s="9">
        <v>4</v>
      </c>
      <c r="Q31" s="8">
        <v>78</v>
      </c>
      <c r="R31" s="8">
        <v>97</v>
      </c>
      <c r="S31" s="25" t="s">
        <v>101</v>
      </c>
    </row>
    <row r="32" spans="1:19" ht="42" customHeight="1">
      <c r="A32" s="23">
        <v>37345</v>
      </c>
      <c r="B32" s="13">
        <v>3</v>
      </c>
      <c r="C32" s="12">
        <v>16</v>
      </c>
      <c r="D32" s="4"/>
      <c r="E32" s="10">
        <v>0</v>
      </c>
      <c r="F32" s="39">
        <v>5</v>
      </c>
      <c r="G32" s="41" t="s">
        <v>74</v>
      </c>
      <c r="H32" s="15">
        <v>41.8</v>
      </c>
      <c r="I32" s="4" t="s">
        <v>66</v>
      </c>
      <c r="J32" s="5" t="s">
        <v>66</v>
      </c>
      <c r="K32" s="6"/>
      <c r="L32" s="1">
        <v>994</v>
      </c>
      <c r="M32" s="7" t="s">
        <v>224</v>
      </c>
      <c r="N32" s="8" t="s">
        <v>200</v>
      </c>
      <c r="O32" s="8">
        <v>7</v>
      </c>
      <c r="P32" s="9">
        <v>2</v>
      </c>
      <c r="Q32" s="8">
        <v>48</v>
      </c>
      <c r="R32" s="8">
        <v>40</v>
      </c>
      <c r="S32" s="25"/>
    </row>
    <row r="33" spans="1:19" ht="42" customHeight="1">
      <c r="A33" s="26">
        <v>37346</v>
      </c>
      <c r="B33" s="27">
        <v>4</v>
      </c>
      <c r="C33" s="28">
        <v>10</v>
      </c>
      <c r="D33" s="29" t="s">
        <v>176</v>
      </c>
      <c r="E33" s="30">
        <v>1.9</v>
      </c>
      <c r="F33" s="40">
        <v>4</v>
      </c>
      <c r="G33" s="42" t="s">
        <v>76</v>
      </c>
      <c r="H33" s="31">
        <v>36.6</v>
      </c>
      <c r="I33" s="29" t="s">
        <v>66</v>
      </c>
      <c r="J33" s="32" t="s">
        <v>93</v>
      </c>
      <c r="K33" s="33"/>
      <c r="L33" s="34">
        <v>1001</v>
      </c>
      <c r="M33" s="35" t="s">
        <v>225</v>
      </c>
      <c r="N33" s="36"/>
      <c r="O33" s="36">
        <v>1.5</v>
      </c>
      <c r="P33" s="37">
        <v>2</v>
      </c>
      <c r="Q33" s="36">
        <v>60</v>
      </c>
      <c r="R33" s="36">
        <v>80</v>
      </c>
      <c r="S33" s="38" t="s">
        <v>101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2.032258064516129</v>
      </c>
      <c r="E100" s="65" t="s">
        <v>31</v>
      </c>
      <c r="F100" s="65"/>
      <c r="G100" s="65"/>
      <c r="H100" s="65"/>
      <c r="I100" s="17">
        <f>SUM(E3:E33)</f>
        <v>74.10000000000001</v>
      </c>
      <c r="J100" s="65" t="s">
        <v>38</v>
      </c>
      <c r="K100" s="65"/>
      <c r="L100" s="18">
        <f>SUM(O3:O33)</f>
        <v>130</v>
      </c>
    </row>
    <row r="101" spans="1:12" ht="30" customHeight="1">
      <c r="A101" s="65" t="s">
        <v>27</v>
      </c>
      <c r="B101" s="65"/>
      <c r="C101" s="65"/>
      <c r="D101" s="16">
        <f>AVERAGE(B3:B33)</f>
        <v>-2.161290322580645</v>
      </c>
      <c r="E101" s="65" t="s">
        <v>32</v>
      </c>
      <c r="F101" s="65"/>
      <c r="G101" s="65"/>
      <c r="H101" s="65"/>
      <c r="I101" s="17">
        <f>AVERAGE(E3:E33)</f>
        <v>2.3903225806451616</v>
      </c>
      <c r="J101" s="65" t="s">
        <v>39</v>
      </c>
      <c r="K101" s="65"/>
      <c r="L101" s="18">
        <f>COUNTIF(R3:R33,"&lt;31")</f>
        <v>8</v>
      </c>
    </row>
    <row r="102" spans="1:12" ht="30" customHeight="1">
      <c r="A102" s="65" t="s">
        <v>28</v>
      </c>
      <c r="B102" s="65"/>
      <c r="C102" s="65"/>
      <c r="D102" s="16">
        <f>AVERAGE(C3:C33)</f>
        <v>6.225806451612903</v>
      </c>
      <c r="E102" s="65" t="s">
        <v>33</v>
      </c>
      <c r="F102" s="65"/>
      <c r="G102" s="65"/>
      <c r="H102" s="65"/>
      <c r="I102" s="17">
        <f>MAX(E3:E33)</f>
        <v>13</v>
      </c>
      <c r="J102" s="65" t="s">
        <v>41</v>
      </c>
      <c r="K102" s="65"/>
      <c r="L102" s="18">
        <f>COUNTIF(C3:C33,"&gt;19")</f>
        <v>0</v>
      </c>
    </row>
    <row r="103" spans="1:12" ht="30" customHeight="1">
      <c r="A103" s="65" t="s">
        <v>23</v>
      </c>
      <c r="B103" s="65"/>
      <c r="C103" s="65"/>
      <c r="D103" s="18">
        <f>MAX(B3:B33,C3:C33)</f>
        <v>18</v>
      </c>
      <c r="E103" s="65" t="s">
        <v>34</v>
      </c>
      <c r="F103" s="65"/>
      <c r="G103" s="65"/>
      <c r="H103" s="65"/>
      <c r="I103" s="18">
        <f>COUNTA(S3:S33)</f>
        <v>19</v>
      </c>
      <c r="J103" s="65" t="s">
        <v>37</v>
      </c>
      <c r="K103" s="65"/>
      <c r="L103" s="18">
        <f>COUNTA(N3:N33)</f>
        <v>3</v>
      </c>
    </row>
    <row r="104" spans="1:12" ht="30" customHeight="1">
      <c r="A104" s="65" t="s">
        <v>24</v>
      </c>
      <c r="B104" s="65"/>
      <c r="C104" s="65"/>
      <c r="D104" s="18">
        <f>MIN(B3:B33,C3:C33)</f>
        <v>-18</v>
      </c>
      <c r="E104" s="65" t="s">
        <v>35</v>
      </c>
      <c r="F104" s="65"/>
      <c r="G104" s="65"/>
      <c r="H104" s="65"/>
      <c r="I104" s="18">
        <f>COUNTIF(S3:S33,"R")</f>
        <v>8</v>
      </c>
      <c r="J104" s="65" t="s">
        <v>47</v>
      </c>
      <c r="K104" s="65"/>
      <c r="L104" s="43">
        <f>AVERAGE(F3:F33)</f>
        <v>3.7096774193548385</v>
      </c>
    </row>
    <row r="105" spans="1:12" ht="30" customHeight="1">
      <c r="A105" s="65" t="s">
        <v>26</v>
      </c>
      <c r="B105" s="65"/>
      <c r="C105" s="65"/>
      <c r="D105" s="18">
        <f>MAX(B3:B33)</f>
        <v>7</v>
      </c>
      <c r="E105" s="65" t="s">
        <v>36</v>
      </c>
      <c r="F105" s="65"/>
      <c r="G105" s="65"/>
      <c r="H105" s="65"/>
      <c r="I105" s="18">
        <f>COUNTIF(S3:S33,"S")</f>
        <v>11</v>
      </c>
      <c r="J105" s="65" t="s">
        <v>48</v>
      </c>
      <c r="K105" s="65"/>
      <c r="L105" s="43">
        <f>AVERAGE(H3:H33)</f>
        <v>31.51290322580645</v>
      </c>
    </row>
    <row r="106" spans="1:12" ht="30" customHeight="1">
      <c r="A106" s="65" t="s">
        <v>25</v>
      </c>
      <c r="B106" s="65"/>
      <c r="C106" s="65"/>
      <c r="D106" s="18">
        <f>MIN(C3:C33)</f>
        <v>-5</v>
      </c>
      <c r="E106" s="65" t="s">
        <v>52</v>
      </c>
      <c r="F106" s="65"/>
      <c r="G106" s="65"/>
      <c r="H106" s="65"/>
      <c r="I106" s="18">
        <f>COUNTIF(F3:F33,"&gt;5")</f>
        <v>2</v>
      </c>
      <c r="J106" s="65" t="s">
        <v>49</v>
      </c>
      <c r="K106" s="65"/>
      <c r="L106" s="19">
        <v>20</v>
      </c>
    </row>
    <row r="107" spans="1:12" ht="30" customHeight="1">
      <c r="A107" s="65" t="s">
        <v>29</v>
      </c>
      <c r="B107" s="65"/>
      <c r="C107" s="65"/>
      <c r="D107" s="18">
        <f>COUNTIF(B3:B33,"&lt;1")</f>
        <v>20</v>
      </c>
      <c r="E107" s="65" t="s">
        <v>43</v>
      </c>
      <c r="F107" s="65"/>
      <c r="G107" s="65"/>
      <c r="H107" s="65"/>
      <c r="I107" s="17">
        <f>MAX(H3:H33)</f>
        <v>65.4</v>
      </c>
      <c r="J107" s="65" t="s">
        <v>50</v>
      </c>
      <c r="K107" s="65"/>
      <c r="L107" s="19">
        <v>37.1</v>
      </c>
    </row>
    <row r="108" spans="1:12" ht="30" customHeight="1">
      <c r="A108" s="65" t="s">
        <v>30</v>
      </c>
      <c r="B108" s="65"/>
      <c r="C108" s="65"/>
      <c r="D108" s="18">
        <f>COUNTIF(C3:C33,"&lt;1")</f>
        <v>7</v>
      </c>
      <c r="E108" s="65" t="s">
        <v>44</v>
      </c>
      <c r="F108" s="65"/>
      <c r="G108" s="65"/>
      <c r="H108" s="65"/>
      <c r="I108" s="18">
        <f>MAX(L3:L33)</f>
        <v>1026</v>
      </c>
      <c r="J108" s="65" t="s">
        <v>51</v>
      </c>
      <c r="K108" s="65"/>
      <c r="L108" s="19">
        <v>37</v>
      </c>
    </row>
    <row r="109" spans="1:12" ht="30" customHeight="1">
      <c r="A109" s="65" t="s">
        <v>40</v>
      </c>
      <c r="B109" s="65"/>
      <c r="C109" s="65"/>
      <c r="D109" s="18">
        <f>MIN(P3:P33)</f>
        <v>-20</v>
      </c>
      <c r="E109" s="65" t="s">
        <v>45</v>
      </c>
      <c r="F109" s="65"/>
      <c r="G109" s="65"/>
      <c r="H109" s="65"/>
      <c r="I109" s="18">
        <f>MIN(L3:L33)</f>
        <v>992</v>
      </c>
      <c r="J109" s="65"/>
      <c r="K109" s="65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62</v>
      </c>
    </row>
    <row r="2" spans="1:19" ht="42" customHeight="1">
      <c r="A2" s="22" t="s">
        <v>55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37347</v>
      </c>
      <c r="B3" s="13">
        <v>-1</v>
      </c>
      <c r="C3" s="12">
        <v>10</v>
      </c>
      <c r="D3" s="4"/>
      <c r="E3" s="10">
        <v>0</v>
      </c>
      <c r="F3" s="39">
        <v>4</v>
      </c>
      <c r="G3" s="41" t="s">
        <v>76</v>
      </c>
      <c r="H3" s="15">
        <v>35.6</v>
      </c>
      <c r="I3" s="4" t="s">
        <v>112</v>
      </c>
      <c r="J3" s="5" t="s">
        <v>66</v>
      </c>
      <c r="K3" s="6"/>
      <c r="L3" s="1">
        <v>1005</v>
      </c>
      <c r="M3" s="7" t="s">
        <v>226</v>
      </c>
      <c r="N3" s="8"/>
      <c r="O3" s="8">
        <v>5</v>
      </c>
      <c r="P3" s="9">
        <v>-3</v>
      </c>
      <c r="Q3" s="8">
        <v>41</v>
      </c>
      <c r="R3" s="20">
        <v>63</v>
      </c>
      <c r="S3" s="24"/>
    </row>
    <row r="4" spans="1:19" ht="42" customHeight="1">
      <c r="A4" s="23">
        <v>37348</v>
      </c>
      <c r="B4" s="13">
        <v>-3</v>
      </c>
      <c r="C4" s="12">
        <v>10</v>
      </c>
      <c r="D4" s="4"/>
      <c r="E4" s="10">
        <v>0</v>
      </c>
      <c r="F4" s="39">
        <v>3</v>
      </c>
      <c r="G4" s="41" t="s">
        <v>63</v>
      </c>
      <c r="H4" s="15">
        <v>29.5</v>
      </c>
      <c r="I4" s="4" t="s">
        <v>112</v>
      </c>
      <c r="J4" s="5" t="s">
        <v>66</v>
      </c>
      <c r="K4" s="6"/>
      <c r="L4" s="1">
        <v>1014</v>
      </c>
      <c r="M4" s="7" t="s">
        <v>227</v>
      </c>
      <c r="N4" s="8"/>
      <c r="O4" s="8">
        <v>7</v>
      </c>
      <c r="P4" s="9">
        <v>-5</v>
      </c>
      <c r="Q4" s="8">
        <v>45</v>
      </c>
      <c r="R4" s="8">
        <v>42</v>
      </c>
      <c r="S4" s="25"/>
    </row>
    <row r="5" spans="1:19" ht="42" customHeight="1">
      <c r="A5" s="23">
        <v>37349</v>
      </c>
      <c r="B5" s="13">
        <v>-3</v>
      </c>
      <c r="C5" s="12">
        <v>12</v>
      </c>
      <c r="D5" s="4"/>
      <c r="E5" s="10">
        <v>0</v>
      </c>
      <c r="F5" s="39">
        <v>3</v>
      </c>
      <c r="G5" s="41" t="s">
        <v>76</v>
      </c>
      <c r="H5" s="15">
        <v>26</v>
      </c>
      <c r="I5" s="4" t="s">
        <v>112</v>
      </c>
      <c r="J5" s="5" t="s">
        <v>66</v>
      </c>
      <c r="K5" s="6"/>
      <c r="L5" s="1">
        <v>1011</v>
      </c>
      <c r="M5" s="7" t="s">
        <v>229</v>
      </c>
      <c r="N5" s="8"/>
      <c r="O5" s="8">
        <v>6</v>
      </c>
      <c r="P5" s="9">
        <v>-4</v>
      </c>
      <c r="Q5" s="8">
        <v>42</v>
      </c>
      <c r="R5" s="8">
        <v>51</v>
      </c>
      <c r="S5" s="25"/>
    </row>
    <row r="6" spans="1:19" ht="42" customHeight="1">
      <c r="A6" s="23">
        <v>37350</v>
      </c>
      <c r="B6" s="13">
        <v>5</v>
      </c>
      <c r="C6" s="12">
        <v>12</v>
      </c>
      <c r="D6" s="4" t="s">
        <v>166</v>
      </c>
      <c r="E6" s="10">
        <v>0.8</v>
      </c>
      <c r="F6" s="39">
        <v>4</v>
      </c>
      <c r="G6" s="41" t="s">
        <v>76</v>
      </c>
      <c r="H6" s="15">
        <v>36.9</v>
      </c>
      <c r="I6" s="4" t="s">
        <v>66</v>
      </c>
      <c r="J6" s="5" t="s">
        <v>59</v>
      </c>
      <c r="K6" s="6"/>
      <c r="L6" s="1">
        <v>1007</v>
      </c>
      <c r="M6" s="7" t="s">
        <v>228</v>
      </c>
      <c r="N6" s="8"/>
      <c r="O6" s="8">
        <v>0.5</v>
      </c>
      <c r="P6" s="9">
        <v>3</v>
      </c>
      <c r="Q6" s="8">
        <v>61</v>
      </c>
      <c r="R6" s="8">
        <v>96</v>
      </c>
      <c r="S6" s="25" t="s">
        <v>101</v>
      </c>
    </row>
    <row r="7" spans="1:19" ht="42" customHeight="1">
      <c r="A7" s="23">
        <v>37351</v>
      </c>
      <c r="B7" s="13">
        <v>3</v>
      </c>
      <c r="C7" s="12">
        <v>8</v>
      </c>
      <c r="D7" s="4" t="s">
        <v>166</v>
      </c>
      <c r="E7" s="10">
        <v>0.5</v>
      </c>
      <c r="F7" s="39">
        <v>3</v>
      </c>
      <c r="G7" s="41" t="s">
        <v>58</v>
      </c>
      <c r="H7" s="15">
        <v>24.9</v>
      </c>
      <c r="I7" s="4" t="s">
        <v>66</v>
      </c>
      <c r="J7" s="5" t="s">
        <v>93</v>
      </c>
      <c r="K7" s="6"/>
      <c r="L7" s="1">
        <v>1012</v>
      </c>
      <c r="M7" s="7" t="s">
        <v>230</v>
      </c>
      <c r="N7" s="8"/>
      <c r="O7" s="8">
        <v>1</v>
      </c>
      <c r="P7" s="9">
        <v>1</v>
      </c>
      <c r="Q7" s="8">
        <v>60</v>
      </c>
      <c r="R7" s="8">
        <v>85</v>
      </c>
      <c r="S7" s="25" t="s">
        <v>101</v>
      </c>
    </row>
    <row r="8" spans="1:19" ht="42" customHeight="1">
      <c r="A8" s="23">
        <v>37352</v>
      </c>
      <c r="B8" s="13">
        <v>0</v>
      </c>
      <c r="C8" s="12">
        <v>12</v>
      </c>
      <c r="D8" s="4"/>
      <c r="E8" s="10">
        <v>0</v>
      </c>
      <c r="F8" s="39">
        <v>2</v>
      </c>
      <c r="G8" s="41" t="s">
        <v>84</v>
      </c>
      <c r="H8" s="15">
        <v>19.5</v>
      </c>
      <c r="I8" s="4" t="s">
        <v>66</v>
      </c>
      <c r="J8" s="5" t="s">
        <v>66</v>
      </c>
      <c r="K8" s="6"/>
      <c r="L8" s="1">
        <v>1024</v>
      </c>
      <c r="M8" s="7" t="s">
        <v>231</v>
      </c>
      <c r="N8" s="8"/>
      <c r="O8" s="8">
        <v>7</v>
      </c>
      <c r="P8" s="9">
        <v>-1</v>
      </c>
      <c r="Q8" s="8">
        <v>40</v>
      </c>
      <c r="R8" s="8">
        <v>45</v>
      </c>
      <c r="S8" s="25"/>
    </row>
    <row r="9" spans="1:19" ht="42" customHeight="1">
      <c r="A9" s="23">
        <v>37353</v>
      </c>
      <c r="B9" s="13">
        <v>0</v>
      </c>
      <c r="C9" s="12">
        <v>13</v>
      </c>
      <c r="D9" s="4"/>
      <c r="E9" s="10">
        <v>0</v>
      </c>
      <c r="F9" s="39">
        <v>4</v>
      </c>
      <c r="G9" s="41" t="s">
        <v>74</v>
      </c>
      <c r="H9" s="15">
        <v>37</v>
      </c>
      <c r="I9" s="4" t="s">
        <v>112</v>
      </c>
      <c r="J9" s="5" t="s">
        <v>87</v>
      </c>
      <c r="K9" s="6"/>
      <c r="L9" s="1">
        <v>1020</v>
      </c>
      <c r="M9" s="7" t="s">
        <v>232</v>
      </c>
      <c r="N9" s="8"/>
      <c r="O9" s="8">
        <v>12.5</v>
      </c>
      <c r="P9" s="9">
        <v>-1</v>
      </c>
      <c r="Q9" s="8">
        <v>30</v>
      </c>
      <c r="R9" s="8">
        <v>2</v>
      </c>
      <c r="S9" s="25"/>
    </row>
    <row r="10" spans="1:19" ht="42" customHeight="1">
      <c r="A10" s="23">
        <v>37354</v>
      </c>
      <c r="B10" s="13">
        <v>3</v>
      </c>
      <c r="C10" s="12">
        <v>18</v>
      </c>
      <c r="D10" s="4"/>
      <c r="E10" s="10">
        <v>0</v>
      </c>
      <c r="F10" s="39">
        <v>3</v>
      </c>
      <c r="G10" s="41" t="s">
        <v>61</v>
      </c>
      <c r="H10" s="15">
        <v>30.6</v>
      </c>
      <c r="I10" s="4" t="s">
        <v>112</v>
      </c>
      <c r="J10" s="5" t="s">
        <v>71</v>
      </c>
      <c r="K10" s="6"/>
      <c r="L10" s="1">
        <v>1021</v>
      </c>
      <c r="M10" s="7" t="s">
        <v>233</v>
      </c>
      <c r="N10" s="8"/>
      <c r="O10" s="8">
        <v>11</v>
      </c>
      <c r="P10" s="9">
        <v>1</v>
      </c>
      <c r="Q10" s="8">
        <v>41</v>
      </c>
      <c r="R10" s="8">
        <v>15</v>
      </c>
      <c r="S10" s="25"/>
    </row>
    <row r="11" spans="1:19" ht="42" customHeight="1">
      <c r="A11" s="23">
        <v>37355</v>
      </c>
      <c r="B11" s="13">
        <v>5</v>
      </c>
      <c r="C11" s="12">
        <v>9</v>
      </c>
      <c r="D11" s="4" t="s">
        <v>166</v>
      </c>
      <c r="E11" s="10">
        <v>1</v>
      </c>
      <c r="F11" s="39">
        <v>3</v>
      </c>
      <c r="G11" s="41" t="s">
        <v>58</v>
      </c>
      <c r="H11" s="15">
        <v>26</v>
      </c>
      <c r="I11" s="4" t="s">
        <v>66</v>
      </c>
      <c r="J11" s="5" t="s">
        <v>93</v>
      </c>
      <c r="K11" s="6"/>
      <c r="L11" s="1">
        <v>1025</v>
      </c>
      <c r="M11" s="7" t="s">
        <v>234</v>
      </c>
      <c r="N11" s="8"/>
      <c r="O11" s="8">
        <v>1</v>
      </c>
      <c r="P11" s="9">
        <v>3</v>
      </c>
      <c r="Q11" s="8">
        <v>61</v>
      </c>
      <c r="R11" s="8">
        <v>88</v>
      </c>
      <c r="S11" s="25" t="s">
        <v>101</v>
      </c>
    </row>
    <row r="12" spans="1:19" ht="42" customHeight="1">
      <c r="A12" s="23">
        <v>37356</v>
      </c>
      <c r="B12" s="13">
        <v>0</v>
      </c>
      <c r="C12" s="12">
        <v>7</v>
      </c>
      <c r="D12" s="4" t="s">
        <v>176</v>
      </c>
      <c r="E12" s="10">
        <v>5</v>
      </c>
      <c r="F12" s="39">
        <v>4</v>
      </c>
      <c r="G12" s="41" t="s">
        <v>58</v>
      </c>
      <c r="H12" s="15">
        <v>37.6</v>
      </c>
      <c r="I12" s="4" t="s">
        <v>59</v>
      </c>
      <c r="J12" s="5" t="s">
        <v>93</v>
      </c>
      <c r="K12" s="6"/>
      <c r="L12" s="1">
        <v>1022</v>
      </c>
      <c r="M12" s="7" t="s">
        <v>235</v>
      </c>
      <c r="N12" s="8"/>
      <c r="O12" s="8">
        <v>2</v>
      </c>
      <c r="P12" s="9">
        <v>0</v>
      </c>
      <c r="Q12" s="8">
        <v>80</v>
      </c>
      <c r="R12" s="8">
        <v>80</v>
      </c>
      <c r="S12" s="25" t="s">
        <v>101</v>
      </c>
    </row>
    <row r="13" spans="1:19" ht="42" customHeight="1">
      <c r="A13" s="23">
        <v>37357</v>
      </c>
      <c r="B13" s="13">
        <v>0</v>
      </c>
      <c r="C13" s="12">
        <v>4</v>
      </c>
      <c r="D13" s="4" t="s">
        <v>238</v>
      </c>
      <c r="E13" s="10">
        <v>9.5</v>
      </c>
      <c r="F13" s="39">
        <v>3</v>
      </c>
      <c r="G13" s="41" t="s">
        <v>79</v>
      </c>
      <c r="H13" s="15">
        <v>26.2</v>
      </c>
      <c r="I13" s="4" t="s">
        <v>59</v>
      </c>
      <c r="J13" s="5" t="s">
        <v>59</v>
      </c>
      <c r="K13" s="6"/>
      <c r="L13" s="1">
        <v>1019</v>
      </c>
      <c r="M13" s="7" t="s">
        <v>239</v>
      </c>
      <c r="N13" s="8"/>
      <c r="O13" s="8"/>
      <c r="P13" s="9">
        <v>0</v>
      </c>
      <c r="Q13" s="8">
        <v>87</v>
      </c>
      <c r="R13" s="8">
        <v>100</v>
      </c>
      <c r="S13" s="25" t="s">
        <v>101</v>
      </c>
    </row>
    <row r="14" spans="1:19" ht="42" customHeight="1">
      <c r="A14" s="23">
        <v>37358</v>
      </c>
      <c r="B14" s="13">
        <v>1</v>
      </c>
      <c r="C14" s="12">
        <v>8</v>
      </c>
      <c r="D14" s="4" t="s">
        <v>236</v>
      </c>
      <c r="E14" s="10">
        <v>7.5</v>
      </c>
      <c r="F14" s="39">
        <v>3</v>
      </c>
      <c r="G14" s="41" t="s">
        <v>79</v>
      </c>
      <c r="H14" s="15">
        <v>28</v>
      </c>
      <c r="I14" s="4" t="s">
        <v>59</v>
      </c>
      <c r="J14" s="5" t="s">
        <v>93</v>
      </c>
      <c r="K14" s="6"/>
      <c r="L14" s="1">
        <v>1014</v>
      </c>
      <c r="M14" s="7" t="s">
        <v>237</v>
      </c>
      <c r="N14" s="8"/>
      <c r="O14" s="8">
        <v>1</v>
      </c>
      <c r="P14" s="9">
        <v>1</v>
      </c>
      <c r="Q14" s="8">
        <v>85</v>
      </c>
      <c r="R14" s="8">
        <v>90</v>
      </c>
      <c r="S14" s="25" t="s">
        <v>101</v>
      </c>
    </row>
    <row r="15" spans="1:19" ht="42" customHeight="1">
      <c r="A15" s="23">
        <v>37359</v>
      </c>
      <c r="B15" s="13">
        <v>3</v>
      </c>
      <c r="C15" s="12">
        <v>13</v>
      </c>
      <c r="D15" s="4"/>
      <c r="E15" s="10">
        <v>0</v>
      </c>
      <c r="F15" s="39">
        <v>4</v>
      </c>
      <c r="G15" s="41" t="s">
        <v>79</v>
      </c>
      <c r="H15" s="15">
        <v>34.4</v>
      </c>
      <c r="I15" s="4" t="s">
        <v>66</v>
      </c>
      <c r="J15" s="5" t="s">
        <v>71</v>
      </c>
      <c r="K15" s="6"/>
      <c r="L15" s="1">
        <v>1012</v>
      </c>
      <c r="M15" s="7" t="s">
        <v>240</v>
      </c>
      <c r="N15" s="8"/>
      <c r="O15" s="8">
        <v>11</v>
      </c>
      <c r="P15" s="9">
        <v>2</v>
      </c>
      <c r="Q15" s="8">
        <v>41</v>
      </c>
      <c r="R15" s="8">
        <v>18</v>
      </c>
      <c r="S15" s="25"/>
    </row>
    <row r="16" spans="1:19" ht="42" customHeight="1">
      <c r="A16" s="23">
        <v>37360</v>
      </c>
      <c r="B16" s="13">
        <v>1</v>
      </c>
      <c r="C16" s="12">
        <v>7</v>
      </c>
      <c r="D16" s="4" t="s">
        <v>222</v>
      </c>
      <c r="E16" s="10">
        <v>1.9</v>
      </c>
      <c r="F16" s="39">
        <v>3</v>
      </c>
      <c r="G16" s="41" t="s">
        <v>84</v>
      </c>
      <c r="H16" s="15">
        <v>22</v>
      </c>
      <c r="I16" s="4" t="s">
        <v>66</v>
      </c>
      <c r="J16" s="5" t="s">
        <v>93</v>
      </c>
      <c r="K16" s="6"/>
      <c r="L16" s="1">
        <v>1010</v>
      </c>
      <c r="M16" s="7" t="s">
        <v>241</v>
      </c>
      <c r="N16" s="8"/>
      <c r="O16" s="8">
        <v>1.5</v>
      </c>
      <c r="P16" s="9">
        <v>1</v>
      </c>
      <c r="Q16" s="8">
        <v>81</v>
      </c>
      <c r="R16" s="8">
        <v>90</v>
      </c>
      <c r="S16" s="25" t="s">
        <v>101</v>
      </c>
    </row>
    <row r="17" spans="1:19" ht="42" customHeight="1">
      <c r="A17" s="23">
        <v>37361</v>
      </c>
      <c r="B17" s="13">
        <v>3</v>
      </c>
      <c r="C17" s="12">
        <v>4</v>
      </c>
      <c r="D17" s="4" t="s">
        <v>242</v>
      </c>
      <c r="E17" s="10">
        <v>7.7</v>
      </c>
      <c r="F17" s="39">
        <v>2</v>
      </c>
      <c r="G17" s="41" t="s">
        <v>183</v>
      </c>
      <c r="H17" s="15">
        <v>18</v>
      </c>
      <c r="I17" s="4" t="s">
        <v>59</v>
      </c>
      <c r="J17" s="5" t="s">
        <v>59</v>
      </c>
      <c r="K17" s="6"/>
      <c r="L17" s="1">
        <v>1012</v>
      </c>
      <c r="M17" s="7" t="s">
        <v>243</v>
      </c>
      <c r="N17" s="8"/>
      <c r="O17" s="8"/>
      <c r="P17" s="9">
        <v>2</v>
      </c>
      <c r="Q17" s="8">
        <v>96</v>
      </c>
      <c r="R17" s="8">
        <v>100</v>
      </c>
      <c r="S17" s="25" t="s">
        <v>101</v>
      </c>
    </row>
    <row r="18" spans="1:19" ht="42" customHeight="1">
      <c r="A18" s="23">
        <v>37362</v>
      </c>
      <c r="B18" s="13">
        <v>1</v>
      </c>
      <c r="C18" s="12">
        <v>7</v>
      </c>
      <c r="D18" s="4"/>
      <c r="E18" s="10">
        <v>0</v>
      </c>
      <c r="F18" s="39">
        <v>3</v>
      </c>
      <c r="G18" s="41" t="s">
        <v>58</v>
      </c>
      <c r="H18" s="15">
        <v>24</v>
      </c>
      <c r="I18" s="4" t="s">
        <v>59</v>
      </c>
      <c r="J18" s="5" t="s">
        <v>66</v>
      </c>
      <c r="K18" s="6"/>
      <c r="L18" s="1">
        <v>1013</v>
      </c>
      <c r="M18" s="7" t="s">
        <v>244</v>
      </c>
      <c r="N18" s="8"/>
      <c r="O18" s="8">
        <v>4.5</v>
      </c>
      <c r="P18" s="9">
        <v>0</v>
      </c>
      <c r="Q18" s="8">
        <v>70</v>
      </c>
      <c r="R18" s="8">
        <v>63</v>
      </c>
      <c r="S18" s="25"/>
    </row>
    <row r="19" spans="1:19" ht="42" customHeight="1">
      <c r="A19" s="23">
        <v>37363</v>
      </c>
      <c r="B19" s="13">
        <v>-2</v>
      </c>
      <c r="C19" s="12">
        <v>14</v>
      </c>
      <c r="D19" s="4"/>
      <c r="E19" s="10">
        <v>0</v>
      </c>
      <c r="F19" s="39">
        <v>2</v>
      </c>
      <c r="G19" s="41" t="s">
        <v>58</v>
      </c>
      <c r="H19" s="15">
        <v>20</v>
      </c>
      <c r="I19" s="4" t="s">
        <v>66</v>
      </c>
      <c r="J19" s="5" t="s">
        <v>71</v>
      </c>
      <c r="K19" s="6"/>
      <c r="L19" s="1">
        <v>1019</v>
      </c>
      <c r="M19" s="7" t="s">
        <v>245</v>
      </c>
      <c r="N19" s="8"/>
      <c r="O19" s="8">
        <v>10</v>
      </c>
      <c r="P19" s="9">
        <v>-4</v>
      </c>
      <c r="Q19" s="8">
        <v>35</v>
      </c>
      <c r="R19" s="8">
        <v>12</v>
      </c>
      <c r="S19" s="25"/>
    </row>
    <row r="20" spans="1:19" ht="42" customHeight="1">
      <c r="A20" s="23">
        <v>37364</v>
      </c>
      <c r="B20" s="13">
        <v>-2</v>
      </c>
      <c r="C20" s="12">
        <v>16</v>
      </c>
      <c r="D20" s="4"/>
      <c r="E20" s="10">
        <v>0</v>
      </c>
      <c r="F20" s="39">
        <v>4</v>
      </c>
      <c r="G20" s="41" t="s">
        <v>61</v>
      </c>
      <c r="H20" s="15">
        <v>35.7</v>
      </c>
      <c r="I20" s="4" t="s">
        <v>190</v>
      </c>
      <c r="J20" s="5" t="s">
        <v>87</v>
      </c>
      <c r="K20" s="6"/>
      <c r="L20" s="1">
        <v>1011</v>
      </c>
      <c r="M20" s="7" t="s">
        <v>246</v>
      </c>
      <c r="N20" s="8"/>
      <c r="O20" s="8">
        <v>12.5</v>
      </c>
      <c r="P20" s="9">
        <v>-3</v>
      </c>
      <c r="Q20" s="8">
        <v>31</v>
      </c>
      <c r="R20" s="8">
        <v>5</v>
      </c>
      <c r="S20" s="25"/>
    </row>
    <row r="21" spans="1:19" ht="42" customHeight="1">
      <c r="A21" s="23">
        <v>37365</v>
      </c>
      <c r="B21" s="13">
        <v>3</v>
      </c>
      <c r="C21" s="12">
        <v>15</v>
      </c>
      <c r="D21" s="4"/>
      <c r="E21" s="10">
        <v>0</v>
      </c>
      <c r="F21" s="39">
        <v>3</v>
      </c>
      <c r="G21" s="41" t="s">
        <v>183</v>
      </c>
      <c r="H21" s="15">
        <v>21.5</v>
      </c>
      <c r="I21" s="4" t="s">
        <v>66</v>
      </c>
      <c r="J21" s="5" t="s">
        <v>66</v>
      </c>
      <c r="K21" s="6"/>
      <c r="L21" s="1">
        <v>1007</v>
      </c>
      <c r="M21" s="7" t="s">
        <v>247</v>
      </c>
      <c r="N21" s="8"/>
      <c r="O21" s="8">
        <v>7</v>
      </c>
      <c r="P21" s="9">
        <v>2</v>
      </c>
      <c r="Q21" s="8">
        <v>42</v>
      </c>
      <c r="R21" s="8">
        <v>40</v>
      </c>
      <c r="S21" s="25"/>
    </row>
    <row r="22" spans="1:19" ht="42" customHeight="1">
      <c r="A22" s="23">
        <v>37366</v>
      </c>
      <c r="B22" s="13">
        <v>5</v>
      </c>
      <c r="C22" s="12">
        <v>14</v>
      </c>
      <c r="D22" s="4" t="s">
        <v>166</v>
      </c>
      <c r="E22" s="10">
        <v>0.7</v>
      </c>
      <c r="F22" s="39">
        <v>2</v>
      </c>
      <c r="G22" s="41" t="s">
        <v>79</v>
      </c>
      <c r="H22" s="15">
        <v>18.2</v>
      </c>
      <c r="I22" s="4" t="s">
        <v>59</v>
      </c>
      <c r="J22" s="5" t="s">
        <v>93</v>
      </c>
      <c r="K22" s="6"/>
      <c r="L22" s="1">
        <v>1012</v>
      </c>
      <c r="M22" s="7" t="s">
        <v>248</v>
      </c>
      <c r="N22" s="8"/>
      <c r="O22" s="8">
        <v>3</v>
      </c>
      <c r="P22" s="9">
        <v>4</v>
      </c>
      <c r="Q22" s="8">
        <v>50</v>
      </c>
      <c r="R22" s="8">
        <v>78</v>
      </c>
      <c r="S22" s="25" t="s">
        <v>101</v>
      </c>
    </row>
    <row r="23" spans="1:19" ht="42" customHeight="1">
      <c r="A23" s="23">
        <v>37367</v>
      </c>
      <c r="B23" s="13">
        <v>0</v>
      </c>
      <c r="C23" s="12">
        <v>7</v>
      </c>
      <c r="D23" s="4" t="s">
        <v>249</v>
      </c>
      <c r="E23" s="10">
        <v>1.7</v>
      </c>
      <c r="F23" s="39">
        <v>4</v>
      </c>
      <c r="G23" s="41" t="s">
        <v>58</v>
      </c>
      <c r="H23" s="15">
        <v>39.8</v>
      </c>
      <c r="I23" s="4" t="s">
        <v>59</v>
      </c>
      <c r="J23" s="5" t="s">
        <v>66</v>
      </c>
      <c r="K23" s="6"/>
      <c r="L23" s="1">
        <v>1010</v>
      </c>
      <c r="M23" s="7" t="s">
        <v>250</v>
      </c>
      <c r="N23" s="8"/>
      <c r="O23" s="8">
        <v>4</v>
      </c>
      <c r="P23" s="9">
        <v>0</v>
      </c>
      <c r="Q23" s="8">
        <v>65</v>
      </c>
      <c r="R23" s="8">
        <v>65</v>
      </c>
      <c r="S23" s="25" t="s">
        <v>61</v>
      </c>
    </row>
    <row r="24" spans="1:19" ht="42" customHeight="1">
      <c r="A24" s="23">
        <v>37368</v>
      </c>
      <c r="B24" s="13">
        <v>-4</v>
      </c>
      <c r="C24" s="12">
        <v>9</v>
      </c>
      <c r="D24" s="4"/>
      <c r="E24" s="10">
        <v>0</v>
      </c>
      <c r="F24" s="39">
        <v>3</v>
      </c>
      <c r="G24" s="41" t="s">
        <v>58</v>
      </c>
      <c r="H24" s="15">
        <v>26.2</v>
      </c>
      <c r="I24" s="4" t="s">
        <v>190</v>
      </c>
      <c r="J24" s="5" t="s">
        <v>87</v>
      </c>
      <c r="K24" s="6"/>
      <c r="L24" s="1">
        <v>1014</v>
      </c>
      <c r="M24" s="7" t="s">
        <v>251</v>
      </c>
      <c r="N24" s="8"/>
      <c r="O24" s="8">
        <v>13</v>
      </c>
      <c r="P24" s="9">
        <v>-6</v>
      </c>
      <c r="Q24" s="8">
        <v>39</v>
      </c>
      <c r="R24" s="8">
        <v>2</v>
      </c>
      <c r="S24" s="25"/>
    </row>
    <row r="25" spans="1:19" ht="42" customHeight="1">
      <c r="A25" s="23">
        <v>37369</v>
      </c>
      <c r="B25" s="13">
        <v>-5</v>
      </c>
      <c r="C25" s="12">
        <v>15</v>
      </c>
      <c r="D25" s="4"/>
      <c r="E25" s="10">
        <v>0</v>
      </c>
      <c r="F25" s="39">
        <v>3</v>
      </c>
      <c r="G25" s="41" t="s">
        <v>79</v>
      </c>
      <c r="H25" s="15">
        <v>22.2</v>
      </c>
      <c r="I25" s="4" t="s">
        <v>190</v>
      </c>
      <c r="J25" s="5" t="s">
        <v>87</v>
      </c>
      <c r="K25" s="6"/>
      <c r="L25" s="1">
        <v>1012</v>
      </c>
      <c r="M25" s="7" t="s">
        <v>252</v>
      </c>
      <c r="N25" s="8"/>
      <c r="O25" s="8">
        <v>13</v>
      </c>
      <c r="P25" s="9">
        <v>-6</v>
      </c>
      <c r="Q25" s="8">
        <v>30</v>
      </c>
      <c r="R25" s="8">
        <v>3</v>
      </c>
      <c r="S25" s="25"/>
    </row>
    <row r="26" spans="1:19" ht="42" customHeight="1">
      <c r="A26" s="23">
        <v>37370</v>
      </c>
      <c r="B26" s="13">
        <v>-3</v>
      </c>
      <c r="C26" s="12">
        <v>17</v>
      </c>
      <c r="D26" s="4"/>
      <c r="E26" s="10">
        <v>0</v>
      </c>
      <c r="F26" s="39">
        <v>3</v>
      </c>
      <c r="G26" s="41" t="s">
        <v>79</v>
      </c>
      <c r="H26" s="15">
        <v>25.8</v>
      </c>
      <c r="I26" s="4" t="s">
        <v>190</v>
      </c>
      <c r="J26" s="5" t="s">
        <v>87</v>
      </c>
      <c r="K26" s="6"/>
      <c r="L26" s="1">
        <v>1020</v>
      </c>
      <c r="M26" s="7" t="s">
        <v>253</v>
      </c>
      <c r="N26" s="8"/>
      <c r="O26" s="8">
        <v>13</v>
      </c>
      <c r="P26" s="9">
        <v>-5</v>
      </c>
      <c r="Q26" s="8">
        <v>28</v>
      </c>
      <c r="R26" s="8">
        <v>2</v>
      </c>
      <c r="S26" s="25"/>
    </row>
    <row r="27" spans="1:19" ht="42" customHeight="1">
      <c r="A27" s="23">
        <v>37371</v>
      </c>
      <c r="B27" s="13">
        <v>1</v>
      </c>
      <c r="C27" s="12">
        <v>19</v>
      </c>
      <c r="D27" s="4"/>
      <c r="E27" s="10">
        <v>0</v>
      </c>
      <c r="F27" s="39">
        <v>3</v>
      </c>
      <c r="G27" s="41" t="s">
        <v>74</v>
      </c>
      <c r="H27" s="15">
        <v>25.5</v>
      </c>
      <c r="I27" s="4" t="s">
        <v>190</v>
      </c>
      <c r="J27" s="5" t="s">
        <v>71</v>
      </c>
      <c r="K27" s="6"/>
      <c r="L27" s="1">
        <v>1021</v>
      </c>
      <c r="M27" s="7" t="s">
        <v>254</v>
      </c>
      <c r="N27" s="8"/>
      <c r="O27" s="8">
        <v>12</v>
      </c>
      <c r="P27" s="9">
        <v>1</v>
      </c>
      <c r="Q27" s="8">
        <v>25</v>
      </c>
      <c r="R27" s="8">
        <v>11</v>
      </c>
      <c r="S27" s="25"/>
    </row>
    <row r="28" spans="1:19" ht="42" customHeight="1">
      <c r="A28" s="23">
        <v>37372</v>
      </c>
      <c r="B28" s="13">
        <v>5</v>
      </c>
      <c r="C28" s="12">
        <v>16</v>
      </c>
      <c r="D28" s="4" t="s">
        <v>176</v>
      </c>
      <c r="E28" s="10">
        <v>4.8</v>
      </c>
      <c r="F28" s="39">
        <v>4</v>
      </c>
      <c r="G28" s="41" t="s">
        <v>63</v>
      </c>
      <c r="H28" s="15">
        <v>33.7</v>
      </c>
      <c r="I28" s="4" t="s">
        <v>112</v>
      </c>
      <c r="J28" s="5" t="s">
        <v>66</v>
      </c>
      <c r="K28" s="6"/>
      <c r="L28" s="1">
        <v>1017</v>
      </c>
      <c r="M28" s="7" t="s">
        <v>255</v>
      </c>
      <c r="N28" s="8"/>
      <c r="O28" s="8">
        <v>5</v>
      </c>
      <c r="P28" s="9">
        <v>4</v>
      </c>
      <c r="Q28" s="8">
        <v>60</v>
      </c>
      <c r="R28" s="8">
        <v>60</v>
      </c>
      <c r="S28" s="25" t="s">
        <v>101</v>
      </c>
    </row>
    <row r="29" spans="1:19" ht="42" customHeight="1">
      <c r="A29" s="23">
        <v>37373</v>
      </c>
      <c r="B29" s="13">
        <v>7</v>
      </c>
      <c r="C29" s="12">
        <v>13</v>
      </c>
      <c r="D29" s="4" t="s">
        <v>211</v>
      </c>
      <c r="E29" s="10">
        <v>0.1</v>
      </c>
      <c r="F29" s="39">
        <v>2</v>
      </c>
      <c r="G29" s="41" t="s">
        <v>58</v>
      </c>
      <c r="H29" s="15">
        <v>19.9</v>
      </c>
      <c r="I29" s="4" t="s">
        <v>59</v>
      </c>
      <c r="J29" s="5" t="s">
        <v>93</v>
      </c>
      <c r="K29" s="6"/>
      <c r="L29" s="1">
        <v>1022</v>
      </c>
      <c r="M29" s="7" t="s">
        <v>256</v>
      </c>
      <c r="N29" s="8"/>
      <c r="O29" s="8">
        <v>1.5</v>
      </c>
      <c r="P29" s="9">
        <v>5</v>
      </c>
      <c r="Q29" s="8">
        <v>65</v>
      </c>
      <c r="R29" s="8">
        <v>85</v>
      </c>
      <c r="S29" s="25"/>
    </row>
    <row r="30" spans="1:19" ht="42" customHeight="1">
      <c r="A30" s="23">
        <v>37374</v>
      </c>
      <c r="B30" s="13">
        <v>2</v>
      </c>
      <c r="C30" s="12">
        <v>20</v>
      </c>
      <c r="D30" s="4"/>
      <c r="E30" s="10">
        <v>0</v>
      </c>
      <c r="F30" s="39">
        <v>2</v>
      </c>
      <c r="G30" s="41" t="s">
        <v>63</v>
      </c>
      <c r="H30" s="15">
        <v>16.9</v>
      </c>
      <c r="I30" s="4" t="s">
        <v>112</v>
      </c>
      <c r="J30" s="5" t="s">
        <v>71</v>
      </c>
      <c r="K30" s="6"/>
      <c r="L30" s="1">
        <v>1025</v>
      </c>
      <c r="M30" s="7" t="s">
        <v>257</v>
      </c>
      <c r="N30" s="8"/>
      <c r="O30" s="8">
        <v>11</v>
      </c>
      <c r="P30" s="9">
        <v>1</v>
      </c>
      <c r="Q30" s="8">
        <v>30</v>
      </c>
      <c r="R30" s="8">
        <v>18</v>
      </c>
      <c r="S30" s="25"/>
    </row>
    <row r="31" spans="1:19" ht="42" customHeight="1">
      <c r="A31" s="23">
        <v>37375</v>
      </c>
      <c r="B31" s="13">
        <v>6</v>
      </c>
      <c r="C31" s="12">
        <v>24</v>
      </c>
      <c r="D31" s="4"/>
      <c r="E31" s="10">
        <v>0</v>
      </c>
      <c r="F31" s="39">
        <v>3</v>
      </c>
      <c r="G31" s="41" t="s">
        <v>61</v>
      </c>
      <c r="H31" s="15">
        <v>29.1</v>
      </c>
      <c r="I31" s="4" t="s">
        <v>112</v>
      </c>
      <c r="J31" s="5" t="s">
        <v>71</v>
      </c>
      <c r="K31" s="6"/>
      <c r="L31" s="1">
        <v>1022</v>
      </c>
      <c r="M31" s="7" t="s">
        <v>259</v>
      </c>
      <c r="N31" s="8"/>
      <c r="O31" s="8">
        <v>10</v>
      </c>
      <c r="P31" s="9">
        <v>5</v>
      </c>
      <c r="Q31" s="8">
        <v>30</v>
      </c>
      <c r="R31" s="8">
        <v>28</v>
      </c>
      <c r="S31" s="25"/>
    </row>
    <row r="32" spans="1:19" ht="42" customHeight="1">
      <c r="A32" s="23">
        <v>121</v>
      </c>
      <c r="B32" s="13">
        <v>14</v>
      </c>
      <c r="C32" s="12">
        <v>23</v>
      </c>
      <c r="D32" s="4"/>
      <c r="E32" s="10">
        <v>0</v>
      </c>
      <c r="F32" s="39">
        <v>5</v>
      </c>
      <c r="G32" s="41" t="s">
        <v>76</v>
      </c>
      <c r="H32" s="15">
        <v>40.7</v>
      </c>
      <c r="I32" s="4" t="s">
        <v>66</v>
      </c>
      <c r="J32" s="5" t="s">
        <v>66</v>
      </c>
      <c r="K32" s="6"/>
      <c r="L32" s="1">
        <v>1022</v>
      </c>
      <c r="M32" s="7" t="s">
        <v>258</v>
      </c>
      <c r="N32" s="8"/>
      <c r="O32" s="8">
        <v>9</v>
      </c>
      <c r="P32" s="9">
        <v>12</v>
      </c>
      <c r="Q32" s="8">
        <v>35</v>
      </c>
      <c r="R32" s="8">
        <v>30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7.016666666666667</v>
      </c>
      <c r="E100" s="65" t="s">
        <v>31</v>
      </c>
      <c r="F100" s="65"/>
      <c r="G100" s="65"/>
      <c r="H100" s="65"/>
      <c r="I100" s="17">
        <f>SUM(E3:E33)</f>
        <v>41.2</v>
      </c>
      <c r="J100" s="65" t="s">
        <v>38</v>
      </c>
      <c r="K100" s="65"/>
      <c r="L100" s="18">
        <f>SUM(O3:O33)</f>
        <v>195</v>
      </c>
    </row>
    <row r="101" spans="1:12" ht="30" customHeight="1">
      <c r="A101" s="65" t="s">
        <v>27</v>
      </c>
      <c r="B101" s="65"/>
      <c r="C101" s="65"/>
      <c r="D101" s="16">
        <f>AVERAGE(B3:B33)</f>
        <v>1.5</v>
      </c>
      <c r="E101" s="65" t="s">
        <v>32</v>
      </c>
      <c r="F101" s="65"/>
      <c r="G101" s="65"/>
      <c r="H101" s="65"/>
      <c r="I101" s="17">
        <f>AVERAGE(E3:E33)</f>
        <v>1.3733333333333335</v>
      </c>
      <c r="J101" s="65" t="s">
        <v>39</v>
      </c>
      <c r="K101" s="65"/>
      <c r="L101" s="18">
        <f>COUNTIF(R3:R33,"&lt;31")</f>
        <v>12</v>
      </c>
    </row>
    <row r="102" spans="1:12" ht="30" customHeight="1">
      <c r="A102" s="65" t="s">
        <v>28</v>
      </c>
      <c r="B102" s="65"/>
      <c r="C102" s="65"/>
      <c r="D102" s="16">
        <f>AVERAGE(C3:C33)</f>
        <v>12.533333333333333</v>
      </c>
      <c r="E102" s="65" t="s">
        <v>33</v>
      </c>
      <c r="F102" s="65"/>
      <c r="G102" s="65"/>
      <c r="H102" s="65"/>
      <c r="I102" s="17">
        <f>MAX(E3:E33)</f>
        <v>9.5</v>
      </c>
      <c r="J102" s="65" t="s">
        <v>41</v>
      </c>
      <c r="K102" s="65"/>
      <c r="L102" s="18">
        <f>COUNTIF(C3:C33,"&gt;19")</f>
        <v>3</v>
      </c>
    </row>
    <row r="103" spans="1:12" ht="30" customHeight="1">
      <c r="A103" s="65" t="s">
        <v>23</v>
      </c>
      <c r="B103" s="65"/>
      <c r="C103" s="65"/>
      <c r="D103" s="18">
        <f>MAX(B3:B33,C3:C33)</f>
        <v>24</v>
      </c>
      <c r="E103" s="65" t="s">
        <v>34</v>
      </c>
      <c r="F103" s="65"/>
      <c r="G103" s="65"/>
      <c r="H103" s="65"/>
      <c r="I103" s="18">
        <f>COUNTA(S3:S33)</f>
        <v>11</v>
      </c>
      <c r="J103" s="65" t="s">
        <v>37</v>
      </c>
      <c r="K103" s="65"/>
      <c r="L103" s="18">
        <f>COUNTA(N3:N33)</f>
        <v>0</v>
      </c>
    </row>
    <row r="104" spans="1:12" ht="30" customHeight="1">
      <c r="A104" s="65" t="s">
        <v>24</v>
      </c>
      <c r="B104" s="65"/>
      <c r="C104" s="65"/>
      <c r="D104" s="18">
        <f>MIN(B3:B33,C3:C33)</f>
        <v>-5</v>
      </c>
      <c r="E104" s="65" t="s">
        <v>35</v>
      </c>
      <c r="F104" s="65"/>
      <c r="G104" s="65"/>
      <c r="H104" s="65"/>
      <c r="I104" s="18">
        <f>COUNTIF(S3:S33,"R")</f>
        <v>10</v>
      </c>
      <c r="J104" s="65" t="s">
        <v>47</v>
      </c>
      <c r="K104" s="65"/>
      <c r="L104" s="43">
        <f>AVERAGE(F3:F33)</f>
        <v>3.1333333333333333</v>
      </c>
    </row>
    <row r="105" spans="1:12" ht="30" customHeight="1">
      <c r="A105" s="65" t="s">
        <v>26</v>
      </c>
      <c r="B105" s="65"/>
      <c r="C105" s="65"/>
      <c r="D105" s="18">
        <f>MAX(B3:B33)</f>
        <v>14</v>
      </c>
      <c r="E105" s="65" t="s">
        <v>36</v>
      </c>
      <c r="F105" s="65"/>
      <c r="G105" s="65"/>
      <c r="H105" s="65"/>
      <c r="I105" s="18">
        <f>COUNTIF(S3:S33,"S")</f>
        <v>1</v>
      </c>
      <c r="J105" s="65" t="s">
        <v>48</v>
      </c>
      <c r="K105" s="65"/>
      <c r="L105" s="43">
        <f>AVERAGE(H3:H33)</f>
        <v>27.713333333333335</v>
      </c>
    </row>
    <row r="106" spans="1:12" ht="30" customHeight="1">
      <c r="A106" s="65" t="s">
        <v>25</v>
      </c>
      <c r="B106" s="65"/>
      <c r="C106" s="65"/>
      <c r="D106" s="18">
        <f>MIN(C3:C33)</f>
        <v>4</v>
      </c>
      <c r="E106" s="65" t="s">
        <v>52</v>
      </c>
      <c r="F106" s="65"/>
      <c r="G106" s="65"/>
      <c r="H106" s="65"/>
      <c r="I106" s="18">
        <f>COUNTIF(F3:F33,"&gt;5")</f>
        <v>0</v>
      </c>
      <c r="J106" s="65" t="s">
        <v>49</v>
      </c>
      <c r="K106" s="65"/>
      <c r="L106" s="19"/>
    </row>
    <row r="107" spans="1:12" ht="30" customHeight="1">
      <c r="A107" s="65" t="s">
        <v>29</v>
      </c>
      <c r="B107" s="65"/>
      <c r="C107" s="65"/>
      <c r="D107" s="18">
        <f>COUNTIF(B3:B33,"&lt;1")</f>
        <v>13</v>
      </c>
      <c r="E107" s="65" t="s">
        <v>43</v>
      </c>
      <c r="F107" s="65"/>
      <c r="G107" s="65"/>
      <c r="H107" s="65"/>
      <c r="I107" s="17">
        <f>MAX(H3:H33)</f>
        <v>40.7</v>
      </c>
      <c r="J107" s="65" t="s">
        <v>50</v>
      </c>
      <c r="K107" s="65"/>
      <c r="L107" s="19"/>
    </row>
    <row r="108" spans="1:12" ht="30" customHeight="1">
      <c r="A108" s="65" t="s">
        <v>30</v>
      </c>
      <c r="B108" s="65"/>
      <c r="C108" s="65"/>
      <c r="D108" s="18">
        <f>COUNTIF(C3:C33,"&lt;1")</f>
        <v>0</v>
      </c>
      <c r="E108" s="65" t="s">
        <v>44</v>
      </c>
      <c r="F108" s="65"/>
      <c r="G108" s="65"/>
      <c r="H108" s="65"/>
      <c r="I108" s="18">
        <f>MAX(L3:L33)</f>
        <v>1025</v>
      </c>
      <c r="J108" s="65" t="s">
        <v>51</v>
      </c>
      <c r="K108" s="65"/>
      <c r="L108" s="19"/>
    </row>
    <row r="109" spans="1:12" ht="30" customHeight="1">
      <c r="A109" s="65" t="s">
        <v>40</v>
      </c>
      <c r="B109" s="65"/>
      <c r="C109" s="65"/>
      <c r="D109" s="18">
        <f>MIN(P3:P33)</f>
        <v>-6</v>
      </c>
      <c r="E109" s="65" t="s">
        <v>45</v>
      </c>
      <c r="F109" s="65"/>
      <c r="G109" s="65"/>
      <c r="H109" s="65"/>
      <c r="I109" s="18">
        <f>MIN(L3:L33)</f>
        <v>1005</v>
      </c>
      <c r="J109" s="65"/>
      <c r="K109" s="65"/>
      <c r="L109" s="19"/>
    </row>
  </sheetData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260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37377</v>
      </c>
      <c r="B3" s="13">
        <v>10</v>
      </c>
      <c r="C3" s="12">
        <v>17</v>
      </c>
      <c r="D3" s="4" t="s">
        <v>176</v>
      </c>
      <c r="E3" s="10">
        <v>1.8</v>
      </c>
      <c r="F3" s="39">
        <v>3</v>
      </c>
      <c r="G3" s="41" t="s">
        <v>58</v>
      </c>
      <c r="H3" s="15">
        <v>20</v>
      </c>
      <c r="I3" s="4" t="s">
        <v>66</v>
      </c>
      <c r="J3" s="5" t="s">
        <v>93</v>
      </c>
      <c r="K3" s="6"/>
      <c r="L3" s="1">
        <v>1008</v>
      </c>
      <c r="M3" s="7" t="s">
        <v>234</v>
      </c>
      <c r="N3" s="8"/>
      <c r="O3" s="8">
        <v>3</v>
      </c>
      <c r="P3" s="9">
        <v>9</v>
      </c>
      <c r="Q3" s="8">
        <v>51</v>
      </c>
      <c r="R3" s="20">
        <v>76</v>
      </c>
      <c r="S3" s="24" t="s">
        <v>101</v>
      </c>
    </row>
    <row r="4" spans="1:19" ht="42" customHeight="1">
      <c r="A4" s="23">
        <v>37378</v>
      </c>
      <c r="B4" s="13">
        <v>8</v>
      </c>
      <c r="C4" s="12">
        <v>12</v>
      </c>
      <c r="D4" s="4" t="s">
        <v>262</v>
      </c>
      <c r="E4" s="10">
        <v>8</v>
      </c>
      <c r="F4" s="39">
        <v>2</v>
      </c>
      <c r="G4" s="41" t="s">
        <v>79</v>
      </c>
      <c r="H4" s="15">
        <v>19.2</v>
      </c>
      <c r="I4" s="4" t="s">
        <v>66</v>
      </c>
      <c r="J4" s="5" t="s">
        <v>93</v>
      </c>
      <c r="K4" s="6"/>
      <c r="L4" s="1">
        <v>1009</v>
      </c>
      <c r="M4" s="7" t="s">
        <v>261</v>
      </c>
      <c r="N4" s="8"/>
      <c r="O4" s="8">
        <v>1</v>
      </c>
      <c r="P4" s="9">
        <v>7</v>
      </c>
      <c r="Q4" s="8">
        <v>75</v>
      </c>
      <c r="R4" s="8">
        <v>90</v>
      </c>
      <c r="S4" s="25" t="s">
        <v>101</v>
      </c>
    </row>
    <row r="5" spans="1:19" ht="42" customHeight="1">
      <c r="A5" s="23">
        <v>37379</v>
      </c>
      <c r="B5" s="13">
        <v>8</v>
      </c>
      <c r="C5" s="12">
        <v>13</v>
      </c>
      <c r="D5" s="4" t="s">
        <v>176</v>
      </c>
      <c r="E5" s="10">
        <v>5.8</v>
      </c>
      <c r="F5" s="39">
        <v>3</v>
      </c>
      <c r="G5" s="41" t="s">
        <v>63</v>
      </c>
      <c r="H5" s="15">
        <v>24.2</v>
      </c>
      <c r="I5" s="4" t="s">
        <v>59</v>
      </c>
      <c r="J5" s="5" t="s">
        <v>93</v>
      </c>
      <c r="K5" s="6"/>
      <c r="L5" s="1">
        <v>1005</v>
      </c>
      <c r="M5" s="7" t="s">
        <v>263</v>
      </c>
      <c r="N5" s="8"/>
      <c r="O5" s="8">
        <v>1</v>
      </c>
      <c r="P5" s="9">
        <v>6</v>
      </c>
      <c r="Q5" s="8">
        <v>70</v>
      </c>
      <c r="R5" s="8">
        <v>88</v>
      </c>
      <c r="S5" s="25" t="s">
        <v>101</v>
      </c>
    </row>
    <row r="6" spans="1:19" ht="42" customHeight="1">
      <c r="A6" s="23">
        <v>37380</v>
      </c>
      <c r="B6" s="13">
        <v>6</v>
      </c>
      <c r="C6" s="12">
        <v>10</v>
      </c>
      <c r="D6" s="4" t="s">
        <v>211</v>
      </c>
      <c r="E6" s="10">
        <v>0.4</v>
      </c>
      <c r="F6" s="39">
        <v>3</v>
      </c>
      <c r="G6" s="41" t="s">
        <v>79</v>
      </c>
      <c r="H6" s="15">
        <v>23.1</v>
      </c>
      <c r="I6" s="4" t="s">
        <v>59</v>
      </c>
      <c r="J6" s="5" t="s">
        <v>59</v>
      </c>
      <c r="K6" s="6"/>
      <c r="L6" s="1">
        <v>1013</v>
      </c>
      <c r="M6" s="7" t="s">
        <v>264</v>
      </c>
      <c r="N6" s="8"/>
      <c r="O6" s="8"/>
      <c r="P6" s="9">
        <v>4</v>
      </c>
      <c r="Q6" s="8">
        <v>70</v>
      </c>
      <c r="R6" s="8">
        <v>96</v>
      </c>
      <c r="S6" s="25"/>
    </row>
    <row r="7" spans="1:19" ht="42" customHeight="1">
      <c r="A7" s="23">
        <v>37381</v>
      </c>
      <c r="B7" s="13">
        <v>3</v>
      </c>
      <c r="C7" s="12">
        <v>9</v>
      </c>
      <c r="D7" s="4" t="s">
        <v>211</v>
      </c>
      <c r="E7" s="10">
        <v>0.9</v>
      </c>
      <c r="F7" s="39">
        <v>4</v>
      </c>
      <c r="G7" s="41" t="s">
        <v>79</v>
      </c>
      <c r="H7" s="15">
        <v>32.4</v>
      </c>
      <c r="I7" s="4" t="s">
        <v>59</v>
      </c>
      <c r="J7" s="5" t="s">
        <v>93</v>
      </c>
      <c r="K7" s="6"/>
      <c r="L7" s="1">
        <v>1015</v>
      </c>
      <c r="M7" s="7" t="s">
        <v>265</v>
      </c>
      <c r="N7" s="8"/>
      <c r="O7" s="8">
        <v>1</v>
      </c>
      <c r="P7" s="9">
        <v>2</v>
      </c>
      <c r="Q7" s="8">
        <v>60</v>
      </c>
      <c r="R7" s="8">
        <v>88</v>
      </c>
      <c r="S7" s="25" t="s">
        <v>101</v>
      </c>
    </row>
    <row r="8" spans="1:19" ht="42" customHeight="1">
      <c r="A8" s="23">
        <v>37382</v>
      </c>
      <c r="B8" s="13">
        <v>5</v>
      </c>
      <c r="C8" s="12">
        <v>7</v>
      </c>
      <c r="D8" s="4" t="s">
        <v>266</v>
      </c>
      <c r="E8" s="10">
        <v>7.3</v>
      </c>
      <c r="F8" s="39">
        <v>3</v>
      </c>
      <c r="G8" s="41" t="s">
        <v>79</v>
      </c>
      <c r="H8" s="15">
        <v>30.2</v>
      </c>
      <c r="I8" s="4" t="s">
        <v>59</v>
      </c>
      <c r="J8" s="5" t="s">
        <v>59</v>
      </c>
      <c r="K8" s="6"/>
      <c r="L8" s="1">
        <v>997</v>
      </c>
      <c r="M8" s="7" t="s">
        <v>267</v>
      </c>
      <c r="N8" s="8"/>
      <c r="O8" s="8"/>
      <c r="P8" s="9">
        <v>3</v>
      </c>
      <c r="Q8" s="8">
        <v>97</v>
      </c>
      <c r="R8" s="8">
        <v>100</v>
      </c>
      <c r="S8" s="25" t="s">
        <v>101</v>
      </c>
    </row>
    <row r="9" spans="1:19" ht="42" customHeight="1">
      <c r="A9" s="23">
        <v>37383</v>
      </c>
      <c r="B9" s="13">
        <v>4</v>
      </c>
      <c r="C9" s="12">
        <v>12</v>
      </c>
      <c r="D9" s="4"/>
      <c r="E9" s="10">
        <v>0</v>
      </c>
      <c r="F9" s="39">
        <v>3</v>
      </c>
      <c r="G9" s="41" t="s">
        <v>63</v>
      </c>
      <c r="H9" s="15">
        <v>30</v>
      </c>
      <c r="I9" s="4" t="s">
        <v>59</v>
      </c>
      <c r="J9" s="5" t="s">
        <v>93</v>
      </c>
      <c r="K9" s="6"/>
      <c r="L9" s="1">
        <v>1000</v>
      </c>
      <c r="M9" s="7" t="s">
        <v>271</v>
      </c>
      <c r="N9" s="8"/>
      <c r="O9" s="8">
        <v>2.5</v>
      </c>
      <c r="P9" s="9">
        <v>3</v>
      </c>
      <c r="Q9" s="8">
        <v>61</v>
      </c>
      <c r="R9" s="8">
        <v>75</v>
      </c>
      <c r="S9" s="25"/>
    </row>
    <row r="10" spans="1:19" ht="42" customHeight="1">
      <c r="A10" s="23">
        <v>37384</v>
      </c>
      <c r="B10" s="13">
        <v>2</v>
      </c>
      <c r="C10" s="12">
        <v>15</v>
      </c>
      <c r="D10" s="4"/>
      <c r="E10" s="10">
        <v>0</v>
      </c>
      <c r="F10" s="39">
        <v>2</v>
      </c>
      <c r="G10" s="41" t="s">
        <v>63</v>
      </c>
      <c r="H10" s="15">
        <v>18.1</v>
      </c>
      <c r="I10" s="4" t="s">
        <v>66</v>
      </c>
      <c r="J10" s="5" t="s">
        <v>66</v>
      </c>
      <c r="K10" s="6"/>
      <c r="L10" s="1">
        <v>1006</v>
      </c>
      <c r="M10" s="7" t="s">
        <v>270</v>
      </c>
      <c r="N10" s="8"/>
      <c r="O10" s="8">
        <v>7</v>
      </c>
      <c r="P10" s="9">
        <v>2</v>
      </c>
      <c r="Q10" s="8">
        <v>40</v>
      </c>
      <c r="R10" s="8">
        <v>45</v>
      </c>
      <c r="S10" s="25"/>
    </row>
    <row r="11" spans="1:19" ht="42" customHeight="1">
      <c r="A11" s="23">
        <v>37385</v>
      </c>
      <c r="B11" s="13">
        <v>2</v>
      </c>
      <c r="C11" s="12">
        <v>17</v>
      </c>
      <c r="D11" s="4" t="s">
        <v>268</v>
      </c>
      <c r="E11" s="10">
        <v>6</v>
      </c>
      <c r="F11" s="39">
        <v>2</v>
      </c>
      <c r="G11" s="41" t="s">
        <v>76</v>
      </c>
      <c r="H11" s="15">
        <v>39.6</v>
      </c>
      <c r="I11" s="4" t="s">
        <v>66</v>
      </c>
      <c r="J11" s="5" t="s">
        <v>66</v>
      </c>
      <c r="K11" s="6"/>
      <c r="L11" s="1">
        <v>1006</v>
      </c>
      <c r="M11" s="7" t="s">
        <v>269</v>
      </c>
      <c r="N11" s="8" t="s">
        <v>200</v>
      </c>
      <c r="O11" s="8">
        <v>5</v>
      </c>
      <c r="P11" s="9">
        <v>2</v>
      </c>
      <c r="Q11" s="8">
        <v>50</v>
      </c>
      <c r="R11" s="8">
        <v>64</v>
      </c>
      <c r="S11" s="25" t="s">
        <v>101</v>
      </c>
    </row>
    <row r="12" spans="1:19" ht="42" customHeight="1">
      <c r="A12" s="23">
        <v>37386</v>
      </c>
      <c r="B12" s="13">
        <v>6</v>
      </c>
      <c r="C12" s="12">
        <v>14</v>
      </c>
      <c r="D12" s="4" t="s">
        <v>211</v>
      </c>
      <c r="E12" s="10">
        <v>0.3</v>
      </c>
      <c r="F12" s="39">
        <v>2</v>
      </c>
      <c r="G12" s="41" t="s">
        <v>58</v>
      </c>
      <c r="H12" s="15">
        <v>18.4</v>
      </c>
      <c r="I12" s="4" t="s">
        <v>66</v>
      </c>
      <c r="J12" s="5" t="s">
        <v>59</v>
      </c>
      <c r="K12" s="6"/>
      <c r="L12" s="1">
        <v>1003</v>
      </c>
      <c r="M12" s="7" t="s">
        <v>272</v>
      </c>
      <c r="N12" s="8"/>
      <c r="O12" s="8">
        <v>0.5</v>
      </c>
      <c r="P12" s="9">
        <v>5</v>
      </c>
      <c r="Q12" s="8">
        <v>60</v>
      </c>
      <c r="R12" s="8">
        <v>96</v>
      </c>
      <c r="S12" s="25"/>
    </row>
    <row r="13" spans="1:19" ht="42" customHeight="1">
      <c r="A13" s="23">
        <v>37387</v>
      </c>
      <c r="B13" s="13">
        <v>8</v>
      </c>
      <c r="C13" s="12">
        <v>15</v>
      </c>
      <c r="D13" s="4" t="s">
        <v>273</v>
      </c>
      <c r="E13" s="10">
        <v>2.8</v>
      </c>
      <c r="F13" s="39">
        <v>3</v>
      </c>
      <c r="G13" s="41" t="s">
        <v>79</v>
      </c>
      <c r="H13" s="15">
        <v>27.8</v>
      </c>
      <c r="I13" s="4" t="s">
        <v>59</v>
      </c>
      <c r="J13" s="5" t="s">
        <v>93</v>
      </c>
      <c r="K13" s="6"/>
      <c r="L13" s="1">
        <v>1002</v>
      </c>
      <c r="M13" s="7" t="s">
        <v>274</v>
      </c>
      <c r="N13" s="8" t="s">
        <v>200</v>
      </c>
      <c r="O13" s="8">
        <v>1.5</v>
      </c>
      <c r="P13" s="9">
        <v>6</v>
      </c>
      <c r="Q13" s="8">
        <v>75</v>
      </c>
      <c r="R13" s="8">
        <v>84</v>
      </c>
      <c r="S13" s="25" t="s">
        <v>101</v>
      </c>
    </row>
    <row r="14" spans="1:19" ht="42" customHeight="1">
      <c r="A14" s="23">
        <v>37388</v>
      </c>
      <c r="B14" s="13">
        <v>9</v>
      </c>
      <c r="C14" s="12">
        <v>18</v>
      </c>
      <c r="D14" s="4"/>
      <c r="E14" s="10">
        <v>0</v>
      </c>
      <c r="F14" s="39">
        <v>4</v>
      </c>
      <c r="G14" s="41" t="s">
        <v>63</v>
      </c>
      <c r="H14" s="15">
        <v>35.4</v>
      </c>
      <c r="I14" s="4" t="s">
        <v>59</v>
      </c>
      <c r="J14" s="5" t="s">
        <v>66</v>
      </c>
      <c r="K14" s="6"/>
      <c r="L14" s="1">
        <v>1000</v>
      </c>
      <c r="M14" s="7" t="s">
        <v>275</v>
      </c>
      <c r="N14" s="8"/>
      <c r="O14" s="8">
        <v>5</v>
      </c>
      <c r="P14" s="9">
        <v>7</v>
      </c>
      <c r="Q14" s="8">
        <v>48</v>
      </c>
      <c r="R14" s="8">
        <v>59</v>
      </c>
      <c r="S14" s="25"/>
    </row>
    <row r="15" spans="1:19" ht="42" customHeight="1">
      <c r="A15" s="23">
        <v>37389</v>
      </c>
      <c r="B15" s="13">
        <v>7</v>
      </c>
      <c r="C15" s="12">
        <v>10</v>
      </c>
      <c r="D15" s="4"/>
      <c r="E15" s="10">
        <v>0</v>
      </c>
      <c r="F15" s="39">
        <v>2</v>
      </c>
      <c r="G15" s="41" t="s">
        <v>183</v>
      </c>
      <c r="H15" s="15">
        <v>18</v>
      </c>
      <c r="I15" s="4" t="s">
        <v>59</v>
      </c>
      <c r="J15" s="5" t="s">
        <v>59</v>
      </c>
      <c r="K15" s="6"/>
      <c r="L15" s="1">
        <v>1007</v>
      </c>
      <c r="M15" s="7" t="s">
        <v>276</v>
      </c>
      <c r="N15" s="8"/>
      <c r="O15" s="8"/>
      <c r="P15" s="9">
        <v>5</v>
      </c>
      <c r="Q15" s="8">
        <v>70</v>
      </c>
      <c r="R15" s="8">
        <v>100</v>
      </c>
      <c r="S15" s="25"/>
    </row>
    <row r="16" spans="1:19" ht="42" customHeight="1">
      <c r="A16" s="23">
        <v>37390</v>
      </c>
      <c r="B16" s="13">
        <v>5</v>
      </c>
      <c r="C16" s="12">
        <v>7</v>
      </c>
      <c r="D16" s="4" t="s">
        <v>277</v>
      </c>
      <c r="E16" s="10">
        <v>11.5</v>
      </c>
      <c r="F16" s="39">
        <v>2</v>
      </c>
      <c r="G16" s="41" t="s">
        <v>183</v>
      </c>
      <c r="H16" s="15">
        <v>18.5</v>
      </c>
      <c r="I16" s="4" t="s">
        <v>59</v>
      </c>
      <c r="J16" s="5" t="s">
        <v>59</v>
      </c>
      <c r="K16" s="6"/>
      <c r="L16" s="1">
        <v>1007</v>
      </c>
      <c r="M16" s="7" t="s">
        <v>278</v>
      </c>
      <c r="N16" s="8"/>
      <c r="O16" s="8"/>
      <c r="P16" s="9">
        <v>4</v>
      </c>
      <c r="Q16" s="8">
        <v>90</v>
      </c>
      <c r="R16" s="8">
        <v>100</v>
      </c>
      <c r="S16" s="25" t="s">
        <v>101</v>
      </c>
    </row>
    <row r="17" spans="1:19" ht="42" customHeight="1">
      <c r="A17" s="23">
        <v>37391</v>
      </c>
      <c r="B17" s="13">
        <v>4</v>
      </c>
      <c r="C17" s="12">
        <v>6</v>
      </c>
      <c r="D17" s="4" t="s">
        <v>151</v>
      </c>
      <c r="E17" s="10">
        <v>3.8</v>
      </c>
      <c r="F17" s="39">
        <v>2</v>
      </c>
      <c r="G17" s="41" t="s">
        <v>58</v>
      </c>
      <c r="H17" s="15">
        <v>18.5</v>
      </c>
      <c r="I17" s="4" t="s">
        <v>59</v>
      </c>
      <c r="J17" s="5" t="s">
        <v>59</v>
      </c>
      <c r="K17" s="6"/>
      <c r="L17" s="1">
        <v>1005</v>
      </c>
      <c r="M17" s="7" t="s">
        <v>279</v>
      </c>
      <c r="N17" s="8"/>
      <c r="O17" s="8"/>
      <c r="P17" s="9">
        <v>4</v>
      </c>
      <c r="Q17" s="8">
        <v>85</v>
      </c>
      <c r="R17" s="8">
        <v>100</v>
      </c>
      <c r="S17" s="25" t="s">
        <v>101</v>
      </c>
    </row>
    <row r="18" spans="1:19" ht="42" customHeight="1">
      <c r="A18" s="23">
        <v>37392</v>
      </c>
      <c r="B18" s="13">
        <v>4</v>
      </c>
      <c r="C18" s="12">
        <v>13</v>
      </c>
      <c r="D18" s="4"/>
      <c r="E18" s="10">
        <v>0</v>
      </c>
      <c r="F18" s="39">
        <v>4</v>
      </c>
      <c r="G18" s="41" t="s">
        <v>58</v>
      </c>
      <c r="H18" s="15">
        <v>30.8</v>
      </c>
      <c r="I18" s="4" t="s">
        <v>59</v>
      </c>
      <c r="J18" s="5" t="s">
        <v>93</v>
      </c>
      <c r="K18" s="6"/>
      <c r="L18" s="1">
        <v>1006</v>
      </c>
      <c r="M18" s="7" t="s">
        <v>280</v>
      </c>
      <c r="N18" s="8"/>
      <c r="O18" s="8">
        <v>2.5</v>
      </c>
      <c r="P18" s="9">
        <v>3</v>
      </c>
      <c r="Q18" s="8">
        <v>51</v>
      </c>
      <c r="R18" s="8">
        <v>82</v>
      </c>
      <c r="S18" s="25"/>
    </row>
    <row r="19" spans="1:19" ht="42" customHeight="1">
      <c r="A19" s="23">
        <v>37393</v>
      </c>
      <c r="B19" s="13">
        <v>4</v>
      </c>
      <c r="C19" s="12">
        <v>13</v>
      </c>
      <c r="D19" s="4"/>
      <c r="E19" s="10">
        <v>0</v>
      </c>
      <c r="F19" s="39">
        <v>4</v>
      </c>
      <c r="G19" s="41" t="s">
        <v>183</v>
      </c>
      <c r="H19" s="15">
        <v>32.9</v>
      </c>
      <c r="I19" s="4" t="s">
        <v>66</v>
      </c>
      <c r="J19" s="5" t="s">
        <v>93</v>
      </c>
      <c r="K19" s="6"/>
      <c r="L19" s="1">
        <v>1013</v>
      </c>
      <c r="M19" s="7" t="s">
        <v>281</v>
      </c>
      <c r="N19" s="8"/>
      <c r="O19" s="8">
        <v>3.5</v>
      </c>
      <c r="P19" s="9">
        <v>3</v>
      </c>
      <c r="Q19" s="8">
        <v>49</v>
      </c>
      <c r="R19" s="8">
        <v>75</v>
      </c>
      <c r="S19" s="25"/>
    </row>
    <row r="20" spans="1:19" ht="42" customHeight="1">
      <c r="A20" s="23">
        <v>37394</v>
      </c>
      <c r="B20" s="13">
        <v>5</v>
      </c>
      <c r="C20" s="12">
        <v>10</v>
      </c>
      <c r="D20" s="4" t="s">
        <v>211</v>
      </c>
      <c r="E20" s="10">
        <v>0.1</v>
      </c>
      <c r="F20" s="39">
        <v>4</v>
      </c>
      <c r="G20" s="41" t="s">
        <v>183</v>
      </c>
      <c r="H20" s="15">
        <v>31.5</v>
      </c>
      <c r="I20" s="4" t="s">
        <v>59</v>
      </c>
      <c r="J20" s="5" t="s">
        <v>59</v>
      </c>
      <c r="K20" s="6"/>
      <c r="L20" s="1">
        <v>1018</v>
      </c>
      <c r="M20" s="7" t="s">
        <v>282</v>
      </c>
      <c r="N20" s="8"/>
      <c r="O20" s="8"/>
      <c r="P20" s="9">
        <v>4</v>
      </c>
      <c r="Q20" s="8">
        <v>55</v>
      </c>
      <c r="R20" s="8">
        <v>98</v>
      </c>
      <c r="S20" s="25"/>
    </row>
    <row r="21" spans="1:19" ht="42" customHeight="1">
      <c r="A21" s="23">
        <v>37395</v>
      </c>
      <c r="B21" s="13">
        <v>5</v>
      </c>
      <c r="C21" s="12">
        <v>8</v>
      </c>
      <c r="D21" s="4" t="s">
        <v>277</v>
      </c>
      <c r="E21" s="10">
        <v>16</v>
      </c>
      <c r="F21" s="39">
        <v>3</v>
      </c>
      <c r="G21" s="41" t="s">
        <v>63</v>
      </c>
      <c r="H21" s="15">
        <v>21.2</v>
      </c>
      <c r="I21" s="4" t="s">
        <v>59</v>
      </c>
      <c r="J21" s="5" t="s">
        <v>59</v>
      </c>
      <c r="K21" s="6"/>
      <c r="L21" s="1">
        <v>1015</v>
      </c>
      <c r="M21" s="7" t="s">
        <v>283</v>
      </c>
      <c r="N21" s="8"/>
      <c r="O21" s="8"/>
      <c r="P21" s="9">
        <v>4</v>
      </c>
      <c r="Q21" s="8">
        <v>95</v>
      </c>
      <c r="R21" s="8">
        <v>100</v>
      </c>
      <c r="S21" s="25" t="s">
        <v>101</v>
      </c>
    </row>
    <row r="22" spans="1:19" ht="42" customHeight="1">
      <c r="A22" s="23">
        <v>37396</v>
      </c>
      <c r="B22" s="13">
        <v>8</v>
      </c>
      <c r="C22" s="12">
        <v>12</v>
      </c>
      <c r="D22" s="4" t="s">
        <v>284</v>
      </c>
      <c r="E22" s="10">
        <v>1</v>
      </c>
      <c r="F22" s="39">
        <v>2</v>
      </c>
      <c r="G22" s="41" t="s">
        <v>183</v>
      </c>
      <c r="H22" s="15">
        <v>16</v>
      </c>
      <c r="I22" s="4" t="s">
        <v>59</v>
      </c>
      <c r="J22" s="5" t="s">
        <v>59</v>
      </c>
      <c r="K22" s="6"/>
      <c r="L22" s="1">
        <v>1023</v>
      </c>
      <c r="M22" s="7" t="s">
        <v>285</v>
      </c>
      <c r="N22" s="8"/>
      <c r="O22" s="8"/>
      <c r="P22" s="9">
        <v>7</v>
      </c>
      <c r="Q22" s="8">
        <v>85</v>
      </c>
      <c r="R22" s="8">
        <v>100</v>
      </c>
      <c r="S22" s="25" t="s">
        <v>101</v>
      </c>
    </row>
    <row r="23" spans="1:19" ht="42" customHeight="1">
      <c r="A23" s="23">
        <v>37397</v>
      </c>
      <c r="B23" s="13">
        <v>9</v>
      </c>
      <c r="C23" s="12">
        <v>15</v>
      </c>
      <c r="D23" s="4" t="s">
        <v>284</v>
      </c>
      <c r="E23" s="10">
        <v>1.5</v>
      </c>
      <c r="F23" s="39">
        <v>2</v>
      </c>
      <c r="G23" s="41" t="s">
        <v>58</v>
      </c>
      <c r="H23" s="15">
        <v>18.5</v>
      </c>
      <c r="I23" s="4" t="s">
        <v>59</v>
      </c>
      <c r="J23" s="5" t="s">
        <v>59</v>
      </c>
      <c r="K23" s="6"/>
      <c r="L23" s="1">
        <v>1024</v>
      </c>
      <c r="M23" s="7" t="s">
        <v>286</v>
      </c>
      <c r="N23" s="8"/>
      <c r="O23" s="8">
        <v>0.5</v>
      </c>
      <c r="P23" s="9">
        <v>8</v>
      </c>
      <c r="Q23" s="8">
        <v>73</v>
      </c>
      <c r="R23" s="8">
        <v>96</v>
      </c>
      <c r="S23" s="25" t="s">
        <v>101</v>
      </c>
    </row>
    <row r="24" spans="1:19" ht="42" customHeight="1">
      <c r="A24" s="23">
        <v>37398</v>
      </c>
      <c r="B24" s="13">
        <v>8</v>
      </c>
      <c r="C24" s="12">
        <v>20</v>
      </c>
      <c r="D24" s="4"/>
      <c r="E24" s="10">
        <v>0</v>
      </c>
      <c r="F24" s="39">
        <v>2</v>
      </c>
      <c r="G24" s="41" t="s">
        <v>58</v>
      </c>
      <c r="H24" s="15">
        <v>17.6</v>
      </c>
      <c r="I24" s="4" t="s">
        <v>66</v>
      </c>
      <c r="J24" s="5" t="s">
        <v>71</v>
      </c>
      <c r="K24" s="6"/>
      <c r="L24" s="1">
        <v>1023</v>
      </c>
      <c r="M24" s="7" t="s">
        <v>287</v>
      </c>
      <c r="N24" s="8"/>
      <c r="O24" s="8">
        <v>10</v>
      </c>
      <c r="P24" s="9">
        <v>7</v>
      </c>
      <c r="Q24" s="8">
        <v>45</v>
      </c>
      <c r="R24" s="8">
        <v>29</v>
      </c>
      <c r="S24" s="25"/>
    </row>
    <row r="25" spans="1:19" ht="42" customHeight="1">
      <c r="A25" s="23">
        <v>37399</v>
      </c>
      <c r="B25" s="13">
        <v>11</v>
      </c>
      <c r="C25" s="12">
        <v>20</v>
      </c>
      <c r="D25" s="4" t="s">
        <v>288</v>
      </c>
      <c r="E25" s="10">
        <v>0.6</v>
      </c>
      <c r="F25" s="39">
        <v>2</v>
      </c>
      <c r="G25" s="41" t="s">
        <v>58</v>
      </c>
      <c r="H25" s="15">
        <v>19.4</v>
      </c>
      <c r="I25" s="4" t="s">
        <v>66</v>
      </c>
      <c r="J25" s="5" t="s">
        <v>66</v>
      </c>
      <c r="K25" s="6"/>
      <c r="L25" s="1">
        <v>1018</v>
      </c>
      <c r="M25" s="7" t="s">
        <v>289</v>
      </c>
      <c r="N25" s="8"/>
      <c r="O25" s="8">
        <v>5</v>
      </c>
      <c r="P25" s="9">
        <v>10</v>
      </c>
      <c r="Q25" s="8">
        <v>51</v>
      </c>
      <c r="R25" s="8">
        <v>62</v>
      </c>
      <c r="S25" s="25" t="s">
        <v>101</v>
      </c>
    </row>
    <row r="26" spans="1:19" ht="42" customHeight="1">
      <c r="A26" s="23">
        <v>37400</v>
      </c>
      <c r="B26" s="13">
        <v>11</v>
      </c>
      <c r="C26" s="12">
        <v>22</v>
      </c>
      <c r="D26" s="4" t="s">
        <v>290</v>
      </c>
      <c r="E26" s="10">
        <v>11.6</v>
      </c>
      <c r="F26" s="39">
        <v>4</v>
      </c>
      <c r="G26" s="41" t="s">
        <v>63</v>
      </c>
      <c r="H26" s="15">
        <v>40.4</v>
      </c>
      <c r="I26" s="4" t="s">
        <v>66</v>
      </c>
      <c r="J26" s="5" t="s">
        <v>66</v>
      </c>
      <c r="K26" s="6"/>
      <c r="L26" s="1">
        <v>1006</v>
      </c>
      <c r="M26" s="7" t="s">
        <v>291</v>
      </c>
      <c r="N26" s="8" t="s">
        <v>200</v>
      </c>
      <c r="O26" s="8">
        <v>4</v>
      </c>
      <c r="P26" s="9">
        <v>10</v>
      </c>
      <c r="Q26" s="8">
        <v>61</v>
      </c>
      <c r="R26" s="8">
        <v>72</v>
      </c>
      <c r="S26" s="25" t="s">
        <v>101</v>
      </c>
    </row>
    <row r="27" spans="1:19" ht="42" customHeight="1">
      <c r="A27" s="23">
        <v>37401</v>
      </c>
      <c r="B27" s="13">
        <v>8</v>
      </c>
      <c r="C27" s="12">
        <v>14</v>
      </c>
      <c r="D27" s="4" t="s">
        <v>294</v>
      </c>
      <c r="E27" s="10">
        <v>0.6</v>
      </c>
      <c r="F27" s="39">
        <v>3</v>
      </c>
      <c r="G27" s="41" t="s">
        <v>183</v>
      </c>
      <c r="H27" s="15">
        <v>25.8</v>
      </c>
      <c r="I27" s="4" t="s">
        <v>66</v>
      </c>
      <c r="J27" s="5" t="s">
        <v>66</v>
      </c>
      <c r="K27" s="6"/>
      <c r="L27" s="1">
        <v>1008</v>
      </c>
      <c r="M27" s="7"/>
      <c r="N27" s="8"/>
      <c r="O27" s="8">
        <v>5</v>
      </c>
      <c r="P27" s="9"/>
      <c r="Q27" s="8">
        <v>70</v>
      </c>
      <c r="R27" s="8">
        <v>64</v>
      </c>
      <c r="S27" s="25" t="s">
        <v>101</v>
      </c>
    </row>
    <row r="28" spans="1:19" ht="42" customHeight="1">
      <c r="A28" s="23">
        <v>37402</v>
      </c>
      <c r="B28" s="13">
        <v>6</v>
      </c>
      <c r="C28" s="12">
        <v>16</v>
      </c>
      <c r="D28" s="4" t="s">
        <v>294</v>
      </c>
      <c r="E28" s="10">
        <v>1</v>
      </c>
      <c r="F28" s="39">
        <v>2</v>
      </c>
      <c r="G28" s="41" t="s">
        <v>84</v>
      </c>
      <c r="H28" s="15">
        <v>20.8</v>
      </c>
      <c r="I28" s="4" t="s">
        <v>59</v>
      </c>
      <c r="J28" s="5" t="s">
        <v>59</v>
      </c>
      <c r="K28" s="6"/>
      <c r="L28" s="1">
        <v>1009</v>
      </c>
      <c r="M28" s="7"/>
      <c r="N28" s="8"/>
      <c r="O28" s="8"/>
      <c r="P28" s="9"/>
      <c r="Q28" s="8">
        <v>72</v>
      </c>
      <c r="R28" s="8">
        <v>97</v>
      </c>
      <c r="S28" s="25" t="s">
        <v>101</v>
      </c>
    </row>
    <row r="29" spans="1:19" ht="42" customHeight="1">
      <c r="A29" s="23">
        <v>37403</v>
      </c>
      <c r="B29" s="13">
        <v>7</v>
      </c>
      <c r="C29" s="12">
        <v>14</v>
      </c>
      <c r="D29" s="4" t="s">
        <v>295</v>
      </c>
      <c r="E29" s="10">
        <v>6</v>
      </c>
      <c r="F29" s="39">
        <v>3</v>
      </c>
      <c r="G29" s="41" t="s">
        <v>58</v>
      </c>
      <c r="H29" s="15">
        <v>24</v>
      </c>
      <c r="I29" s="4" t="s">
        <v>59</v>
      </c>
      <c r="J29" s="5" t="s">
        <v>93</v>
      </c>
      <c r="K29" s="6"/>
      <c r="L29" s="1">
        <v>1003</v>
      </c>
      <c r="M29" s="7"/>
      <c r="N29" s="8"/>
      <c r="O29" s="8">
        <v>2</v>
      </c>
      <c r="P29" s="9"/>
      <c r="Q29" s="8">
        <v>80</v>
      </c>
      <c r="R29" s="8">
        <v>86</v>
      </c>
      <c r="S29" s="25" t="s">
        <v>101</v>
      </c>
    </row>
    <row r="30" spans="1:19" ht="42" customHeight="1">
      <c r="A30" s="23">
        <v>37404</v>
      </c>
      <c r="B30" s="13">
        <v>8</v>
      </c>
      <c r="C30" s="12">
        <v>16</v>
      </c>
      <c r="D30" s="4" t="s">
        <v>296</v>
      </c>
      <c r="E30" s="10">
        <v>17.5</v>
      </c>
      <c r="F30" s="39">
        <v>4</v>
      </c>
      <c r="G30" s="41" t="s">
        <v>63</v>
      </c>
      <c r="H30" s="15">
        <v>32</v>
      </c>
      <c r="I30" s="4" t="s">
        <v>66</v>
      </c>
      <c r="J30" s="5" t="s">
        <v>93</v>
      </c>
      <c r="K30" s="6"/>
      <c r="L30" s="1">
        <v>1010</v>
      </c>
      <c r="M30" s="7" t="s">
        <v>297</v>
      </c>
      <c r="N30" s="8" t="s">
        <v>200</v>
      </c>
      <c r="O30" s="8">
        <v>2</v>
      </c>
      <c r="P30" s="9"/>
      <c r="Q30" s="8">
        <v>76</v>
      </c>
      <c r="R30" s="8">
        <v>80</v>
      </c>
      <c r="S30" s="25" t="s">
        <v>101</v>
      </c>
    </row>
    <row r="31" spans="1:19" ht="42" customHeight="1">
      <c r="A31" s="23">
        <v>37405</v>
      </c>
      <c r="B31" s="13">
        <v>6</v>
      </c>
      <c r="C31" s="12">
        <v>18</v>
      </c>
      <c r="D31" s="4"/>
      <c r="E31" s="10">
        <v>0</v>
      </c>
      <c r="F31" s="39">
        <v>2</v>
      </c>
      <c r="G31" s="41" t="s">
        <v>129</v>
      </c>
      <c r="H31" s="15">
        <v>14</v>
      </c>
      <c r="I31" s="4" t="s">
        <v>66</v>
      </c>
      <c r="J31" s="5" t="s">
        <v>93</v>
      </c>
      <c r="K31" s="6"/>
      <c r="L31" s="1">
        <v>1017</v>
      </c>
      <c r="M31" s="7"/>
      <c r="N31" s="8"/>
      <c r="O31" s="8">
        <v>4</v>
      </c>
      <c r="P31" s="9"/>
      <c r="Q31" s="8">
        <v>47</v>
      </c>
      <c r="R31" s="8">
        <v>67</v>
      </c>
      <c r="S31" s="25"/>
    </row>
    <row r="32" spans="1:19" ht="42" customHeight="1">
      <c r="A32" s="23">
        <v>37406</v>
      </c>
      <c r="B32" s="13">
        <v>10</v>
      </c>
      <c r="C32" s="12">
        <v>18</v>
      </c>
      <c r="D32" s="4" t="s">
        <v>176</v>
      </c>
      <c r="E32" s="10">
        <v>5.5</v>
      </c>
      <c r="F32" s="39">
        <v>4</v>
      </c>
      <c r="G32" s="41" t="s">
        <v>61</v>
      </c>
      <c r="H32" s="15">
        <v>33</v>
      </c>
      <c r="I32" s="4" t="s">
        <v>66</v>
      </c>
      <c r="J32" s="5" t="s">
        <v>93</v>
      </c>
      <c r="K32" s="6"/>
      <c r="L32" s="1">
        <v>1002</v>
      </c>
      <c r="M32" s="7"/>
      <c r="N32" s="8"/>
      <c r="O32" s="8">
        <v>4</v>
      </c>
      <c r="P32" s="9"/>
      <c r="Q32" s="8">
        <v>69</v>
      </c>
      <c r="R32" s="8">
        <v>70</v>
      </c>
      <c r="S32" s="25" t="s">
        <v>101</v>
      </c>
    </row>
    <row r="33" spans="1:19" ht="42" customHeight="1">
      <c r="A33" s="26">
        <v>37407</v>
      </c>
      <c r="B33" s="27">
        <v>6</v>
      </c>
      <c r="C33" s="28">
        <v>10</v>
      </c>
      <c r="D33" s="29" t="s">
        <v>242</v>
      </c>
      <c r="E33" s="30">
        <v>8.5</v>
      </c>
      <c r="F33" s="40">
        <v>3</v>
      </c>
      <c r="G33" s="42" t="s">
        <v>63</v>
      </c>
      <c r="H33" s="31">
        <v>22</v>
      </c>
      <c r="I33" s="29" t="s">
        <v>59</v>
      </c>
      <c r="J33" s="32" t="s">
        <v>59</v>
      </c>
      <c r="K33" s="33"/>
      <c r="L33" s="34">
        <v>1005</v>
      </c>
      <c r="M33" s="35"/>
      <c r="N33" s="36"/>
      <c r="O33" s="36"/>
      <c r="P33" s="37"/>
      <c r="Q33" s="36">
        <v>83</v>
      </c>
      <c r="R33" s="36">
        <v>99</v>
      </c>
      <c r="S33" s="38" t="s">
        <v>101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10.064516129032258</v>
      </c>
      <c r="E100" s="65" t="s">
        <v>31</v>
      </c>
      <c r="F100" s="65"/>
      <c r="G100" s="65"/>
      <c r="H100" s="65"/>
      <c r="I100" s="17">
        <f>SUM(E3:E33)</f>
        <v>118.49999999999997</v>
      </c>
      <c r="J100" s="65" t="s">
        <v>38</v>
      </c>
      <c r="K100" s="65"/>
      <c r="L100" s="18">
        <f>SUM(O3:O33)</f>
        <v>70</v>
      </c>
    </row>
    <row r="101" spans="1:12" ht="30" customHeight="1">
      <c r="A101" s="65" t="s">
        <v>27</v>
      </c>
      <c r="B101" s="65"/>
      <c r="C101" s="65"/>
      <c r="D101" s="16">
        <f>AVERAGE(B3:B33)</f>
        <v>6.548387096774194</v>
      </c>
      <c r="E101" s="65" t="s">
        <v>32</v>
      </c>
      <c r="F101" s="65"/>
      <c r="G101" s="65"/>
      <c r="H101" s="65"/>
      <c r="I101" s="17">
        <f>AVERAGE(E3:E33)</f>
        <v>3.8225806451612896</v>
      </c>
      <c r="J101" s="65" t="s">
        <v>39</v>
      </c>
      <c r="K101" s="65"/>
      <c r="L101" s="18">
        <f>COUNTIF(R3:R33,"&lt;31")</f>
        <v>1</v>
      </c>
    </row>
    <row r="102" spans="1:12" ht="30" customHeight="1">
      <c r="A102" s="65" t="s">
        <v>28</v>
      </c>
      <c r="B102" s="65"/>
      <c r="C102" s="65"/>
      <c r="D102" s="16">
        <f>AVERAGE(C3:C33)</f>
        <v>13.580645161290322</v>
      </c>
      <c r="E102" s="65" t="s">
        <v>33</v>
      </c>
      <c r="F102" s="65"/>
      <c r="G102" s="65"/>
      <c r="H102" s="65"/>
      <c r="I102" s="17">
        <f>MAX(E3:E33)</f>
        <v>17.5</v>
      </c>
      <c r="J102" s="65" t="s">
        <v>41</v>
      </c>
      <c r="K102" s="65"/>
      <c r="L102" s="18">
        <f>COUNTIF(C3:C33,"&gt;19")</f>
        <v>3</v>
      </c>
    </row>
    <row r="103" spans="1:12" ht="30" customHeight="1">
      <c r="A103" s="65" t="s">
        <v>23</v>
      </c>
      <c r="B103" s="65"/>
      <c r="C103" s="65"/>
      <c r="D103" s="18">
        <f>MAX(B3:B33,C3:C33)</f>
        <v>22</v>
      </c>
      <c r="E103" s="65" t="s">
        <v>34</v>
      </c>
      <c r="F103" s="65"/>
      <c r="G103" s="65"/>
      <c r="H103" s="65"/>
      <c r="I103" s="18">
        <f>COUNTA(S3:S33)</f>
        <v>20</v>
      </c>
      <c r="J103" s="65" t="s">
        <v>37</v>
      </c>
      <c r="K103" s="65"/>
      <c r="L103" s="18">
        <f>COUNTA(N3:N33)</f>
        <v>4</v>
      </c>
    </row>
    <row r="104" spans="1:12" ht="30" customHeight="1">
      <c r="A104" s="65" t="s">
        <v>24</v>
      </c>
      <c r="B104" s="65"/>
      <c r="C104" s="65"/>
      <c r="D104" s="18">
        <f>MIN(B3:B33,C3:C33)</f>
        <v>2</v>
      </c>
      <c r="E104" s="65" t="s">
        <v>35</v>
      </c>
      <c r="F104" s="65"/>
      <c r="G104" s="65"/>
      <c r="H104" s="65"/>
      <c r="I104" s="18">
        <f>COUNTIF(S3:S33,"R")</f>
        <v>20</v>
      </c>
      <c r="J104" s="65" t="s">
        <v>47</v>
      </c>
      <c r="K104" s="65"/>
      <c r="L104" s="43">
        <f>AVERAGE(F3:F33)</f>
        <v>2.838709677419355</v>
      </c>
    </row>
    <row r="105" spans="1:12" ht="30" customHeight="1">
      <c r="A105" s="65" t="s">
        <v>26</v>
      </c>
      <c r="B105" s="65"/>
      <c r="C105" s="65"/>
      <c r="D105" s="18">
        <f>MAX(B3:B33)</f>
        <v>11</v>
      </c>
      <c r="E105" s="65" t="s">
        <v>36</v>
      </c>
      <c r="F105" s="65"/>
      <c r="G105" s="65"/>
      <c r="H105" s="65"/>
      <c r="I105" s="18">
        <f>COUNTIF(S3:S33,"S")</f>
        <v>0</v>
      </c>
      <c r="J105" s="65" t="s">
        <v>48</v>
      </c>
      <c r="K105" s="65"/>
      <c r="L105" s="43">
        <f>AVERAGE(H3:H33)</f>
        <v>24.945161290322577</v>
      </c>
    </row>
    <row r="106" spans="1:12" ht="30" customHeight="1">
      <c r="A106" s="65" t="s">
        <v>25</v>
      </c>
      <c r="B106" s="65"/>
      <c r="C106" s="65"/>
      <c r="D106" s="18">
        <f>MIN(C3:C33)</f>
        <v>6</v>
      </c>
      <c r="E106" s="65" t="s">
        <v>52</v>
      </c>
      <c r="F106" s="65"/>
      <c r="G106" s="65"/>
      <c r="H106" s="65"/>
      <c r="I106" s="18">
        <f>COUNTIF(F3:F33,"&gt;5")</f>
        <v>0</v>
      </c>
      <c r="J106" s="65" t="s">
        <v>49</v>
      </c>
      <c r="K106" s="65"/>
      <c r="L106" s="19"/>
    </row>
    <row r="107" spans="1:12" ht="30" customHeight="1">
      <c r="A107" s="65" t="s">
        <v>29</v>
      </c>
      <c r="B107" s="65"/>
      <c r="C107" s="65"/>
      <c r="D107" s="18">
        <f>COUNTIF(B3:B33,"&lt;1")</f>
        <v>0</v>
      </c>
      <c r="E107" s="65" t="s">
        <v>43</v>
      </c>
      <c r="F107" s="65"/>
      <c r="G107" s="65"/>
      <c r="H107" s="65"/>
      <c r="I107" s="17">
        <f>MAX(H3:H33)</f>
        <v>40.4</v>
      </c>
      <c r="J107" s="65" t="s">
        <v>50</v>
      </c>
      <c r="K107" s="65"/>
      <c r="L107" s="19"/>
    </row>
    <row r="108" spans="1:12" ht="30" customHeight="1">
      <c r="A108" s="65" t="s">
        <v>30</v>
      </c>
      <c r="B108" s="65"/>
      <c r="C108" s="65"/>
      <c r="D108" s="18">
        <f>COUNTIF(C3:C33,"&lt;1")</f>
        <v>0</v>
      </c>
      <c r="E108" s="65" t="s">
        <v>44</v>
      </c>
      <c r="F108" s="65"/>
      <c r="G108" s="65"/>
      <c r="H108" s="65"/>
      <c r="I108" s="18">
        <f>MAX(L3:L33)</f>
        <v>1024</v>
      </c>
      <c r="J108" s="65" t="s">
        <v>51</v>
      </c>
      <c r="K108" s="65"/>
      <c r="L108" s="19"/>
    </row>
    <row r="109" spans="1:12" ht="30" customHeight="1">
      <c r="A109" s="65" t="s">
        <v>40</v>
      </c>
      <c r="B109" s="65"/>
      <c r="C109" s="65"/>
      <c r="D109" s="18">
        <f>MIN(P3:P33)</f>
        <v>2</v>
      </c>
      <c r="E109" s="65" t="s">
        <v>45</v>
      </c>
      <c r="F109" s="65"/>
      <c r="G109" s="65"/>
      <c r="H109" s="65"/>
      <c r="I109" s="18">
        <f>MIN(L3:L33)</f>
        <v>997</v>
      </c>
      <c r="J109" s="65"/>
      <c r="K109" s="65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9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62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37408</v>
      </c>
      <c r="B3" s="13">
        <v>7</v>
      </c>
      <c r="C3" s="12">
        <v>9</v>
      </c>
      <c r="D3" s="4" t="s">
        <v>292</v>
      </c>
      <c r="E3" s="10">
        <v>24.6</v>
      </c>
      <c r="F3" s="39">
        <v>3</v>
      </c>
      <c r="G3" s="41" t="s">
        <v>183</v>
      </c>
      <c r="H3" s="15">
        <v>24.6</v>
      </c>
      <c r="I3" s="4" t="s">
        <v>59</v>
      </c>
      <c r="J3" s="5" t="s">
        <v>59</v>
      </c>
      <c r="K3" s="6"/>
      <c r="L3" s="1">
        <v>1007</v>
      </c>
      <c r="M3" s="7" t="s">
        <v>293</v>
      </c>
      <c r="N3" s="8"/>
      <c r="O3" s="8"/>
      <c r="P3" s="9">
        <v>5</v>
      </c>
      <c r="Q3" s="8">
        <v>90</v>
      </c>
      <c r="R3" s="20">
        <v>100</v>
      </c>
      <c r="S3" s="24" t="s">
        <v>101</v>
      </c>
    </row>
    <row r="4" spans="1:19" ht="42" customHeight="1">
      <c r="A4" s="23">
        <v>37409</v>
      </c>
      <c r="B4" s="13">
        <v>8</v>
      </c>
      <c r="C4" s="12">
        <v>11</v>
      </c>
      <c r="D4" s="4" t="s">
        <v>298</v>
      </c>
      <c r="E4" s="10">
        <v>16</v>
      </c>
      <c r="F4" s="39">
        <v>4</v>
      </c>
      <c r="G4" s="41" t="s">
        <v>183</v>
      </c>
      <c r="H4" s="15">
        <v>33.4</v>
      </c>
      <c r="I4" s="4" t="s">
        <v>59</v>
      </c>
      <c r="J4" s="5" t="s">
        <v>59</v>
      </c>
      <c r="K4" s="6"/>
      <c r="L4" s="1">
        <v>1009</v>
      </c>
      <c r="M4" s="7" t="s">
        <v>299</v>
      </c>
      <c r="N4" s="8"/>
      <c r="O4" s="8"/>
      <c r="P4" s="9">
        <v>7</v>
      </c>
      <c r="Q4" s="8">
        <v>95</v>
      </c>
      <c r="R4" s="8">
        <v>100</v>
      </c>
      <c r="S4" s="25" t="s">
        <v>101</v>
      </c>
    </row>
    <row r="5" spans="1:19" ht="42" customHeight="1">
      <c r="A5" s="23">
        <v>37410</v>
      </c>
      <c r="B5" s="13">
        <v>8</v>
      </c>
      <c r="C5" s="12">
        <v>14</v>
      </c>
      <c r="D5" s="4" t="s">
        <v>277</v>
      </c>
      <c r="E5" s="10">
        <v>30</v>
      </c>
      <c r="F5" s="39">
        <v>3</v>
      </c>
      <c r="G5" s="41" t="s">
        <v>183</v>
      </c>
      <c r="H5" s="15">
        <v>25.5</v>
      </c>
      <c r="I5" s="4" t="s">
        <v>59</v>
      </c>
      <c r="J5" s="5" t="s">
        <v>59</v>
      </c>
      <c r="K5" s="6"/>
      <c r="L5" s="1">
        <v>1012</v>
      </c>
      <c r="M5" s="7" t="s">
        <v>300</v>
      </c>
      <c r="N5" s="8"/>
      <c r="O5" s="8">
        <v>0.5</v>
      </c>
      <c r="P5" s="9">
        <v>6</v>
      </c>
      <c r="Q5" s="8">
        <v>91</v>
      </c>
      <c r="R5" s="8">
        <v>95</v>
      </c>
      <c r="S5" s="25" t="s">
        <v>101</v>
      </c>
    </row>
    <row r="6" spans="1:19" ht="42" customHeight="1">
      <c r="A6" s="23">
        <v>37411</v>
      </c>
      <c r="B6" s="13">
        <v>8</v>
      </c>
      <c r="C6" s="12">
        <v>20</v>
      </c>
      <c r="D6" s="4"/>
      <c r="E6" s="10">
        <v>0</v>
      </c>
      <c r="F6" s="39">
        <v>3</v>
      </c>
      <c r="G6" s="41" t="s">
        <v>183</v>
      </c>
      <c r="H6" s="15">
        <v>26.9</v>
      </c>
      <c r="I6" s="4" t="s">
        <v>70</v>
      </c>
      <c r="J6" s="5" t="s">
        <v>71</v>
      </c>
      <c r="K6" s="6"/>
      <c r="L6" s="1">
        <v>1017</v>
      </c>
      <c r="M6" s="7" t="s">
        <v>301</v>
      </c>
      <c r="N6" s="8"/>
      <c r="O6" s="8">
        <v>11</v>
      </c>
      <c r="P6" s="9">
        <v>5</v>
      </c>
      <c r="Q6" s="8">
        <v>44</v>
      </c>
      <c r="R6" s="8">
        <v>26</v>
      </c>
      <c r="S6" s="25"/>
    </row>
    <row r="7" spans="1:19" ht="42" customHeight="1">
      <c r="A7" s="23">
        <v>37412</v>
      </c>
      <c r="B7" s="13">
        <v>5</v>
      </c>
      <c r="C7" s="12">
        <v>26</v>
      </c>
      <c r="D7" s="4"/>
      <c r="E7" s="10">
        <v>0</v>
      </c>
      <c r="F7" s="39">
        <v>2</v>
      </c>
      <c r="G7" s="41" t="s">
        <v>63</v>
      </c>
      <c r="H7" s="15">
        <v>15.5</v>
      </c>
      <c r="I7" s="4" t="s">
        <v>112</v>
      </c>
      <c r="J7" s="5" t="s">
        <v>87</v>
      </c>
      <c r="K7" s="6"/>
      <c r="L7" s="1">
        <v>1020</v>
      </c>
      <c r="M7" s="7" t="s">
        <v>302</v>
      </c>
      <c r="N7" s="8"/>
      <c r="O7" s="8">
        <v>15</v>
      </c>
      <c r="P7" s="9">
        <v>4</v>
      </c>
      <c r="Q7" s="8">
        <v>35</v>
      </c>
      <c r="R7" s="8">
        <v>3</v>
      </c>
      <c r="S7" s="25"/>
    </row>
    <row r="8" spans="1:19" ht="42" customHeight="1">
      <c r="A8" s="23">
        <v>37413</v>
      </c>
      <c r="B8" s="13">
        <v>12</v>
      </c>
      <c r="C8" s="12">
        <v>26</v>
      </c>
      <c r="D8" s="4"/>
      <c r="E8" s="10">
        <v>0</v>
      </c>
      <c r="F8" s="39">
        <v>2</v>
      </c>
      <c r="G8" s="41" t="s">
        <v>76</v>
      </c>
      <c r="H8" s="15">
        <v>19.6</v>
      </c>
      <c r="I8" s="4" t="s">
        <v>112</v>
      </c>
      <c r="J8" s="5" t="s">
        <v>66</v>
      </c>
      <c r="K8" s="6"/>
      <c r="L8" s="1">
        <v>1008</v>
      </c>
      <c r="M8" s="7" t="s">
        <v>303</v>
      </c>
      <c r="N8" s="8"/>
      <c r="O8" s="8">
        <v>9</v>
      </c>
      <c r="P8" s="9">
        <v>11</v>
      </c>
      <c r="Q8" s="8">
        <v>42</v>
      </c>
      <c r="R8" s="8">
        <v>39</v>
      </c>
      <c r="S8" s="25"/>
    </row>
    <row r="9" spans="1:19" ht="42" customHeight="1">
      <c r="A9" s="23">
        <v>37414</v>
      </c>
      <c r="B9" s="13">
        <v>15</v>
      </c>
      <c r="C9" s="12">
        <v>22</v>
      </c>
      <c r="D9" s="4" t="s">
        <v>304</v>
      </c>
      <c r="E9" s="10">
        <v>4</v>
      </c>
      <c r="F9" s="39">
        <v>4</v>
      </c>
      <c r="G9" s="41" t="s">
        <v>63</v>
      </c>
      <c r="H9" s="15">
        <v>38.4</v>
      </c>
      <c r="I9" s="4" t="s">
        <v>59</v>
      </c>
      <c r="J9" s="5" t="s">
        <v>66</v>
      </c>
      <c r="K9" s="6"/>
      <c r="L9" s="1">
        <v>1007</v>
      </c>
      <c r="M9" s="7" t="s">
        <v>305</v>
      </c>
      <c r="N9" s="8"/>
      <c r="O9" s="8">
        <v>7</v>
      </c>
      <c r="P9" s="9">
        <v>13</v>
      </c>
      <c r="Q9" s="8">
        <v>45</v>
      </c>
      <c r="R9" s="8">
        <v>48</v>
      </c>
      <c r="S9" s="25" t="s">
        <v>101</v>
      </c>
    </row>
    <row r="10" spans="1:19" ht="42" customHeight="1">
      <c r="A10" s="23">
        <v>37415</v>
      </c>
      <c r="B10" s="13">
        <v>8</v>
      </c>
      <c r="C10" s="12">
        <v>25</v>
      </c>
      <c r="D10" s="4" t="s">
        <v>306</v>
      </c>
      <c r="E10" s="10">
        <v>27</v>
      </c>
      <c r="F10" s="39">
        <v>4</v>
      </c>
      <c r="G10" s="41" t="s">
        <v>61</v>
      </c>
      <c r="H10" s="15">
        <v>40.1</v>
      </c>
      <c r="I10" s="4" t="s">
        <v>112</v>
      </c>
      <c r="J10" s="5" t="s">
        <v>66</v>
      </c>
      <c r="K10" s="6"/>
      <c r="L10" s="1">
        <v>1008</v>
      </c>
      <c r="M10" s="7" t="s">
        <v>307</v>
      </c>
      <c r="N10" s="8" t="s">
        <v>200</v>
      </c>
      <c r="O10" s="8">
        <v>6</v>
      </c>
      <c r="P10" s="9">
        <v>6</v>
      </c>
      <c r="Q10" s="8">
        <v>51</v>
      </c>
      <c r="R10" s="8">
        <v>63</v>
      </c>
      <c r="S10" s="25" t="s">
        <v>101</v>
      </c>
    </row>
    <row r="11" spans="1:19" ht="42" customHeight="1">
      <c r="A11" s="23">
        <v>37416</v>
      </c>
      <c r="B11" s="13">
        <v>14</v>
      </c>
      <c r="C11" s="12">
        <v>27</v>
      </c>
      <c r="D11" s="4" t="s">
        <v>308</v>
      </c>
      <c r="E11" s="10">
        <v>29.5</v>
      </c>
      <c r="F11" s="39">
        <v>2</v>
      </c>
      <c r="G11" s="41" t="s">
        <v>76</v>
      </c>
      <c r="H11" s="15">
        <v>34.1</v>
      </c>
      <c r="I11" s="4" t="s">
        <v>66</v>
      </c>
      <c r="J11" s="5" t="s">
        <v>66</v>
      </c>
      <c r="K11" s="6"/>
      <c r="L11" s="1">
        <v>1007</v>
      </c>
      <c r="M11" s="7" t="s">
        <v>309</v>
      </c>
      <c r="N11" s="8" t="s">
        <v>200</v>
      </c>
      <c r="O11" s="8">
        <v>7.5</v>
      </c>
      <c r="P11" s="9">
        <v>13</v>
      </c>
      <c r="Q11" s="8">
        <v>52</v>
      </c>
      <c r="R11" s="8">
        <v>45</v>
      </c>
      <c r="S11" s="25" t="s">
        <v>101</v>
      </c>
    </row>
    <row r="12" spans="1:19" ht="42" customHeight="1">
      <c r="A12" s="23">
        <v>37417</v>
      </c>
      <c r="B12" s="13">
        <v>16</v>
      </c>
      <c r="C12" s="12">
        <v>29</v>
      </c>
      <c r="D12" s="4" t="s">
        <v>211</v>
      </c>
      <c r="E12" s="10">
        <v>0.3</v>
      </c>
      <c r="F12" s="39">
        <v>2</v>
      </c>
      <c r="G12" s="41" t="s">
        <v>61</v>
      </c>
      <c r="H12" s="15">
        <v>22</v>
      </c>
      <c r="I12" s="4" t="s">
        <v>66</v>
      </c>
      <c r="J12" s="5" t="s">
        <v>66</v>
      </c>
      <c r="K12" s="6"/>
      <c r="L12" s="1">
        <v>1007</v>
      </c>
      <c r="M12" s="7" t="s">
        <v>310</v>
      </c>
      <c r="N12" s="8" t="s">
        <v>200</v>
      </c>
      <c r="O12" s="8">
        <v>7</v>
      </c>
      <c r="P12" s="9">
        <v>15</v>
      </c>
      <c r="Q12" s="8">
        <v>45</v>
      </c>
      <c r="R12" s="8">
        <v>40</v>
      </c>
      <c r="S12" s="25"/>
    </row>
    <row r="13" spans="1:19" ht="42" customHeight="1">
      <c r="A13" s="23">
        <v>37418</v>
      </c>
      <c r="B13" s="13">
        <v>15</v>
      </c>
      <c r="C13" s="12">
        <v>28</v>
      </c>
      <c r="D13" s="4"/>
      <c r="E13" s="10">
        <v>0</v>
      </c>
      <c r="F13" s="39">
        <v>4</v>
      </c>
      <c r="G13" s="41" t="s">
        <v>76</v>
      </c>
      <c r="H13" s="15">
        <v>37.2</v>
      </c>
      <c r="I13" s="4" t="s">
        <v>112</v>
      </c>
      <c r="J13" s="5" t="s">
        <v>71</v>
      </c>
      <c r="K13" s="6"/>
      <c r="L13" s="1">
        <v>1004</v>
      </c>
      <c r="M13" s="7" t="s">
        <v>311</v>
      </c>
      <c r="N13" s="8"/>
      <c r="O13" s="8">
        <v>12</v>
      </c>
      <c r="P13" s="9">
        <v>13</v>
      </c>
      <c r="Q13" s="8">
        <v>40</v>
      </c>
      <c r="R13" s="8">
        <v>25</v>
      </c>
      <c r="S13" s="25"/>
    </row>
    <row r="14" spans="1:19" ht="42" customHeight="1">
      <c r="A14" s="23">
        <v>37419</v>
      </c>
      <c r="B14" s="13">
        <v>12</v>
      </c>
      <c r="C14" s="12">
        <v>24</v>
      </c>
      <c r="D14" s="4" t="s">
        <v>312</v>
      </c>
      <c r="E14" s="10">
        <v>3</v>
      </c>
      <c r="F14" s="39">
        <v>3</v>
      </c>
      <c r="G14" s="41" t="s">
        <v>58</v>
      </c>
      <c r="H14" s="15">
        <v>32.2</v>
      </c>
      <c r="I14" s="4" t="s">
        <v>66</v>
      </c>
      <c r="J14" s="5" t="s">
        <v>93</v>
      </c>
      <c r="K14" s="6"/>
      <c r="L14" s="1">
        <v>1006</v>
      </c>
      <c r="M14" s="7" t="s">
        <v>313</v>
      </c>
      <c r="N14" s="8"/>
      <c r="O14" s="8">
        <v>2</v>
      </c>
      <c r="P14" s="9">
        <v>10</v>
      </c>
      <c r="Q14" s="8">
        <v>65</v>
      </c>
      <c r="R14" s="8">
        <v>80</v>
      </c>
      <c r="S14" s="25" t="s">
        <v>101</v>
      </c>
    </row>
    <row r="15" spans="1:19" ht="42" customHeight="1">
      <c r="A15" s="23">
        <v>37420</v>
      </c>
      <c r="B15" s="13">
        <v>12</v>
      </c>
      <c r="C15" s="12">
        <v>20</v>
      </c>
      <c r="D15" s="4"/>
      <c r="E15" s="10">
        <v>0</v>
      </c>
      <c r="F15" s="39">
        <v>2</v>
      </c>
      <c r="G15" s="41" t="s">
        <v>183</v>
      </c>
      <c r="H15" s="15">
        <v>17.8</v>
      </c>
      <c r="I15" s="4" t="s">
        <v>66</v>
      </c>
      <c r="J15" s="5" t="s">
        <v>66</v>
      </c>
      <c r="K15" s="6"/>
      <c r="L15" s="1">
        <v>1014</v>
      </c>
      <c r="M15" s="7" t="s">
        <v>314</v>
      </c>
      <c r="N15" s="8"/>
      <c r="O15" s="8">
        <v>7</v>
      </c>
      <c r="P15" s="9">
        <v>10</v>
      </c>
      <c r="Q15" s="8">
        <v>40</v>
      </c>
      <c r="R15" s="8">
        <v>40</v>
      </c>
      <c r="S15" s="25"/>
    </row>
    <row r="16" spans="1:19" ht="42" customHeight="1">
      <c r="A16" s="23">
        <v>37421</v>
      </c>
      <c r="B16" s="13">
        <v>10</v>
      </c>
      <c r="C16" s="12">
        <v>18</v>
      </c>
      <c r="D16" s="4"/>
      <c r="E16" s="10">
        <v>0</v>
      </c>
      <c r="F16" s="39">
        <v>3</v>
      </c>
      <c r="G16" s="41" t="s">
        <v>79</v>
      </c>
      <c r="H16" s="15">
        <v>21.5</v>
      </c>
      <c r="I16" s="4" t="s">
        <v>59</v>
      </c>
      <c r="J16" s="5" t="s">
        <v>93</v>
      </c>
      <c r="K16" s="6"/>
      <c r="L16" s="1">
        <v>1010</v>
      </c>
      <c r="M16" s="7" t="s">
        <v>315</v>
      </c>
      <c r="N16" s="8"/>
      <c r="O16" s="8">
        <v>3.5</v>
      </c>
      <c r="P16" s="9">
        <v>9</v>
      </c>
      <c r="Q16" s="8">
        <v>48</v>
      </c>
      <c r="R16" s="8">
        <v>75</v>
      </c>
      <c r="S16" s="25"/>
    </row>
    <row r="17" spans="1:19" ht="42" customHeight="1">
      <c r="A17" s="23">
        <v>37422</v>
      </c>
      <c r="B17" s="13">
        <v>13</v>
      </c>
      <c r="C17" s="12">
        <v>20</v>
      </c>
      <c r="D17" s="4"/>
      <c r="E17" s="10">
        <v>0</v>
      </c>
      <c r="F17" s="39">
        <v>2</v>
      </c>
      <c r="G17" s="41" t="s">
        <v>79</v>
      </c>
      <c r="H17" s="15">
        <v>19.3</v>
      </c>
      <c r="I17" s="4" t="s">
        <v>59</v>
      </c>
      <c r="J17" s="5" t="s">
        <v>66</v>
      </c>
      <c r="K17" s="6"/>
      <c r="L17" s="1">
        <v>1018</v>
      </c>
      <c r="M17" s="7" t="s">
        <v>316</v>
      </c>
      <c r="N17" s="8"/>
      <c r="O17" s="8">
        <v>7</v>
      </c>
      <c r="P17" s="9">
        <v>11</v>
      </c>
      <c r="Q17" s="8">
        <v>46</v>
      </c>
      <c r="R17" s="8">
        <v>55</v>
      </c>
      <c r="S17" s="25"/>
    </row>
    <row r="18" spans="1:19" ht="42" customHeight="1">
      <c r="A18" s="23">
        <v>37423</v>
      </c>
      <c r="B18" s="13">
        <v>8</v>
      </c>
      <c r="C18" s="12">
        <v>18</v>
      </c>
      <c r="D18" s="4"/>
      <c r="E18" s="10">
        <v>0</v>
      </c>
      <c r="F18" s="39">
        <v>4</v>
      </c>
      <c r="G18" s="41" t="s">
        <v>79</v>
      </c>
      <c r="H18" s="15">
        <v>38.7</v>
      </c>
      <c r="I18" s="4" t="s">
        <v>112</v>
      </c>
      <c r="J18" s="5" t="s">
        <v>71</v>
      </c>
      <c r="K18" s="6"/>
      <c r="L18" s="1">
        <v>1019</v>
      </c>
      <c r="M18" s="7" t="s">
        <v>317</v>
      </c>
      <c r="N18" s="8"/>
      <c r="O18" s="8">
        <v>12</v>
      </c>
      <c r="P18" s="9">
        <v>7</v>
      </c>
      <c r="Q18" s="8">
        <v>42</v>
      </c>
      <c r="R18" s="8">
        <v>24</v>
      </c>
      <c r="S18" s="25"/>
    </row>
    <row r="19" spans="1:19" ht="42" customHeight="1">
      <c r="A19" s="23">
        <v>37424</v>
      </c>
      <c r="B19" s="13">
        <v>5</v>
      </c>
      <c r="C19" s="12">
        <v>21</v>
      </c>
      <c r="D19" s="4"/>
      <c r="E19" s="10">
        <v>0</v>
      </c>
      <c r="F19" s="39">
        <v>4</v>
      </c>
      <c r="G19" s="41" t="s">
        <v>84</v>
      </c>
      <c r="H19" s="15">
        <v>34.5</v>
      </c>
      <c r="I19" s="4" t="s">
        <v>112</v>
      </c>
      <c r="J19" s="5" t="s">
        <v>71</v>
      </c>
      <c r="K19" s="6"/>
      <c r="L19" s="1">
        <v>1015</v>
      </c>
      <c r="M19" s="7" t="s">
        <v>318</v>
      </c>
      <c r="N19" s="8"/>
      <c r="O19" s="8">
        <v>13.5</v>
      </c>
      <c r="P19" s="9">
        <v>4</v>
      </c>
      <c r="Q19" s="8">
        <v>39</v>
      </c>
      <c r="R19" s="8">
        <v>13</v>
      </c>
      <c r="S19" s="25"/>
    </row>
    <row r="20" spans="1:19" ht="42" customHeight="1">
      <c r="A20" s="23">
        <v>37425</v>
      </c>
      <c r="B20" s="13">
        <v>13</v>
      </c>
      <c r="C20" s="12">
        <v>19</v>
      </c>
      <c r="D20" s="4" t="s">
        <v>294</v>
      </c>
      <c r="E20" s="10">
        <v>0.6</v>
      </c>
      <c r="F20" s="39">
        <v>3</v>
      </c>
      <c r="G20" s="41" t="s">
        <v>183</v>
      </c>
      <c r="H20" s="15">
        <v>28.7</v>
      </c>
      <c r="I20" s="4" t="s">
        <v>59</v>
      </c>
      <c r="J20" s="5" t="s">
        <v>59</v>
      </c>
      <c r="K20" s="6"/>
      <c r="L20" s="1">
        <v>1004</v>
      </c>
      <c r="M20" s="7" t="s">
        <v>319</v>
      </c>
      <c r="N20" s="8"/>
      <c r="O20" s="8"/>
      <c r="P20" s="9">
        <v>11</v>
      </c>
      <c r="Q20" s="8">
        <v>55</v>
      </c>
      <c r="R20" s="8">
        <v>96</v>
      </c>
      <c r="S20" s="25" t="s">
        <v>101</v>
      </c>
    </row>
    <row r="21" spans="1:19" ht="42" customHeight="1">
      <c r="A21" s="23">
        <v>37426</v>
      </c>
      <c r="B21" s="13">
        <v>7</v>
      </c>
      <c r="C21" s="12">
        <v>17</v>
      </c>
      <c r="D21" s="4"/>
      <c r="E21" s="10">
        <v>0</v>
      </c>
      <c r="F21" s="39">
        <v>3</v>
      </c>
      <c r="G21" s="41" t="s">
        <v>58</v>
      </c>
      <c r="H21" s="15">
        <v>30.7</v>
      </c>
      <c r="I21" s="4" t="s">
        <v>66</v>
      </c>
      <c r="J21" s="5" t="s">
        <v>93</v>
      </c>
      <c r="K21" s="6"/>
      <c r="L21" s="1">
        <v>1003</v>
      </c>
      <c r="M21" s="7" t="s">
        <v>320</v>
      </c>
      <c r="N21" s="8"/>
      <c r="O21" s="8">
        <v>3</v>
      </c>
      <c r="P21" s="9">
        <v>5</v>
      </c>
      <c r="Q21" s="8">
        <v>40</v>
      </c>
      <c r="R21" s="8">
        <v>76</v>
      </c>
      <c r="S21" s="25"/>
    </row>
    <row r="22" spans="1:19" ht="42" customHeight="1">
      <c r="A22" s="23">
        <v>37427</v>
      </c>
      <c r="B22" s="13">
        <v>5</v>
      </c>
      <c r="C22" s="12">
        <v>17</v>
      </c>
      <c r="D22" s="4"/>
      <c r="E22" s="10">
        <v>0</v>
      </c>
      <c r="F22" s="39">
        <v>3</v>
      </c>
      <c r="G22" s="41" t="s">
        <v>183</v>
      </c>
      <c r="H22" s="15">
        <v>21.1</v>
      </c>
      <c r="I22" s="4" t="s">
        <v>66</v>
      </c>
      <c r="J22" s="5" t="s">
        <v>66</v>
      </c>
      <c r="K22" s="6"/>
      <c r="L22" s="1">
        <v>1013</v>
      </c>
      <c r="M22" s="7" t="s">
        <v>321</v>
      </c>
      <c r="N22" s="8"/>
      <c r="O22" s="8">
        <v>4</v>
      </c>
      <c r="P22" s="9">
        <v>4</v>
      </c>
      <c r="Q22" s="8">
        <v>50</v>
      </c>
      <c r="R22" s="8">
        <v>67</v>
      </c>
      <c r="S22" s="25"/>
    </row>
    <row r="23" spans="1:19" ht="42" customHeight="1">
      <c r="A23" s="23">
        <v>37428</v>
      </c>
      <c r="B23" s="13">
        <v>7</v>
      </c>
      <c r="C23" s="12">
        <v>15</v>
      </c>
      <c r="D23" s="4" t="s">
        <v>322</v>
      </c>
      <c r="E23" s="10">
        <v>0</v>
      </c>
      <c r="F23" s="39">
        <v>3</v>
      </c>
      <c r="G23" s="41" t="s">
        <v>183</v>
      </c>
      <c r="H23" s="15">
        <v>24.5</v>
      </c>
      <c r="I23" s="4" t="s">
        <v>66</v>
      </c>
      <c r="J23" s="5" t="s">
        <v>93</v>
      </c>
      <c r="K23" s="6"/>
      <c r="L23" s="1">
        <v>1015</v>
      </c>
      <c r="M23" s="7" t="s">
        <v>323</v>
      </c>
      <c r="N23" s="8"/>
      <c r="O23" s="8">
        <v>2</v>
      </c>
      <c r="P23" s="9">
        <v>6</v>
      </c>
      <c r="Q23" s="8">
        <v>51</v>
      </c>
      <c r="R23" s="8">
        <v>83</v>
      </c>
      <c r="S23" s="25"/>
    </row>
    <row r="24" spans="1:19" ht="42" customHeight="1">
      <c r="A24" s="23">
        <v>37429</v>
      </c>
      <c r="B24" s="13">
        <v>8</v>
      </c>
      <c r="C24" s="12">
        <v>20</v>
      </c>
      <c r="D24" s="4"/>
      <c r="E24" s="10">
        <v>0</v>
      </c>
      <c r="F24" s="39">
        <v>3</v>
      </c>
      <c r="G24" s="41" t="s">
        <v>183</v>
      </c>
      <c r="H24" s="15">
        <v>27</v>
      </c>
      <c r="I24" s="4" t="s">
        <v>66</v>
      </c>
      <c r="J24" s="5" t="s">
        <v>66</v>
      </c>
      <c r="K24" s="6"/>
      <c r="L24" s="1">
        <v>1019</v>
      </c>
      <c r="M24" s="7" t="s">
        <v>324</v>
      </c>
      <c r="N24" s="8"/>
      <c r="O24" s="8">
        <v>8</v>
      </c>
      <c r="P24" s="9">
        <v>6</v>
      </c>
      <c r="Q24" s="8">
        <v>40</v>
      </c>
      <c r="R24" s="8">
        <v>48</v>
      </c>
      <c r="S24" s="25"/>
    </row>
    <row r="25" spans="1:19" ht="42" customHeight="1">
      <c r="A25" s="23">
        <v>37430</v>
      </c>
      <c r="B25" s="13">
        <v>7</v>
      </c>
      <c r="C25" s="12">
        <v>20</v>
      </c>
      <c r="D25" s="4"/>
      <c r="E25" s="10">
        <v>0</v>
      </c>
      <c r="F25" s="39">
        <v>3</v>
      </c>
      <c r="G25" s="41" t="s">
        <v>183</v>
      </c>
      <c r="H25" s="15">
        <v>22.5</v>
      </c>
      <c r="I25" s="4" t="s">
        <v>66</v>
      </c>
      <c r="J25" s="5" t="s">
        <v>66</v>
      </c>
      <c r="K25" s="6"/>
      <c r="L25" s="1">
        <v>1020</v>
      </c>
      <c r="M25" s="7" t="s">
        <v>325</v>
      </c>
      <c r="N25" s="8"/>
      <c r="O25" s="8">
        <v>5</v>
      </c>
      <c r="P25" s="9">
        <v>6</v>
      </c>
      <c r="Q25" s="8">
        <v>41</v>
      </c>
      <c r="R25" s="8">
        <v>63</v>
      </c>
      <c r="S25" s="25"/>
    </row>
    <row r="26" spans="1:19" ht="42" customHeight="1">
      <c r="A26" s="23">
        <v>37431</v>
      </c>
      <c r="B26" s="13">
        <v>12</v>
      </c>
      <c r="C26" s="12">
        <v>22</v>
      </c>
      <c r="D26" s="4"/>
      <c r="E26" s="10">
        <v>0</v>
      </c>
      <c r="F26" s="39">
        <v>2</v>
      </c>
      <c r="G26" s="41" t="s">
        <v>183</v>
      </c>
      <c r="H26" s="15">
        <v>20</v>
      </c>
      <c r="I26" s="4" t="s">
        <v>66</v>
      </c>
      <c r="J26" s="5" t="s">
        <v>66</v>
      </c>
      <c r="K26" s="6"/>
      <c r="L26" s="1">
        <v>1015</v>
      </c>
      <c r="M26" s="7" t="s">
        <v>326</v>
      </c>
      <c r="N26" s="8"/>
      <c r="O26" s="8">
        <v>9</v>
      </c>
      <c r="P26" s="9">
        <v>11</v>
      </c>
      <c r="Q26" s="8">
        <v>35</v>
      </c>
      <c r="R26" s="8">
        <v>43</v>
      </c>
      <c r="S26" s="25"/>
    </row>
    <row r="27" spans="1:19" ht="42" customHeight="1">
      <c r="A27" s="23">
        <v>37432</v>
      </c>
      <c r="B27" s="13">
        <v>13</v>
      </c>
      <c r="C27" s="12">
        <v>24</v>
      </c>
      <c r="D27" s="4"/>
      <c r="E27" s="10">
        <v>0</v>
      </c>
      <c r="F27" s="39">
        <v>3</v>
      </c>
      <c r="G27" s="41" t="s">
        <v>183</v>
      </c>
      <c r="H27" s="15">
        <v>21.3</v>
      </c>
      <c r="I27" s="4" t="s">
        <v>66</v>
      </c>
      <c r="J27" s="5" t="s">
        <v>66</v>
      </c>
      <c r="K27" s="6"/>
      <c r="L27" s="1">
        <v>1013</v>
      </c>
      <c r="M27" s="7" t="s">
        <v>327</v>
      </c>
      <c r="N27" s="8"/>
      <c r="O27" s="8">
        <v>8</v>
      </c>
      <c r="P27" s="9">
        <v>12</v>
      </c>
      <c r="Q27" s="8">
        <v>45</v>
      </c>
      <c r="R27" s="8">
        <v>47</v>
      </c>
      <c r="S27" s="25"/>
    </row>
    <row r="28" spans="1:19" ht="42" customHeight="1">
      <c r="A28" s="23">
        <v>37433</v>
      </c>
      <c r="B28" s="13">
        <v>13</v>
      </c>
      <c r="C28" s="12">
        <v>24</v>
      </c>
      <c r="D28" s="4"/>
      <c r="E28" s="10">
        <v>0</v>
      </c>
      <c r="F28" s="39">
        <v>2</v>
      </c>
      <c r="G28" s="41" t="s">
        <v>183</v>
      </c>
      <c r="H28" s="15">
        <v>17.9</v>
      </c>
      <c r="I28" s="4" t="s">
        <v>66</v>
      </c>
      <c r="J28" s="5" t="s">
        <v>66</v>
      </c>
      <c r="K28" s="6"/>
      <c r="L28" s="1">
        <v>1015</v>
      </c>
      <c r="M28" s="7" t="s">
        <v>328</v>
      </c>
      <c r="N28" s="8"/>
      <c r="O28" s="8">
        <v>7</v>
      </c>
      <c r="P28" s="9">
        <v>11</v>
      </c>
      <c r="Q28" s="8">
        <v>44</v>
      </c>
      <c r="R28" s="8">
        <v>54</v>
      </c>
      <c r="S28" s="25"/>
    </row>
    <row r="29" spans="1:19" ht="42" customHeight="1">
      <c r="A29" s="23">
        <v>37434</v>
      </c>
      <c r="B29" s="13">
        <v>8</v>
      </c>
      <c r="C29" s="12">
        <v>24</v>
      </c>
      <c r="D29" s="4"/>
      <c r="E29" s="10">
        <v>0</v>
      </c>
      <c r="F29" s="39">
        <v>3</v>
      </c>
      <c r="G29" s="41" t="s">
        <v>84</v>
      </c>
      <c r="H29" s="15">
        <v>22.5</v>
      </c>
      <c r="I29" s="4" t="s">
        <v>112</v>
      </c>
      <c r="J29" s="5" t="s">
        <v>87</v>
      </c>
      <c r="K29" s="6"/>
      <c r="L29" s="1">
        <v>1017</v>
      </c>
      <c r="M29" s="7" t="s">
        <v>329</v>
      </c>
      <c r="N29" s="8"/>
      <c r="O29" s="8">
        <v>14</v>
      </c>
      <c r="P29" s="9">
        <v>7</v>
      </c>
      <c r="Q29" s="8">
        <v>45</v>
      </c>
      <c r="R29" s="8">
        <v>8</v>
      </c>
      <c r="S29" s="25"/>
    </row>
    <row r="30" spans="1:19" ht="42" customHeight="1">
      <c r="A30" s="23">
        <v>37435</v>
      </c>
      <c r="B30" s="13">
        <v>8</v>
      </c>
      <c r="C30" s="12">
        <v>27</v>
      </c>
      <c r="D30" s="4"/>
      <c r="E30" s="10">
        <v>0</v>
      </c>
      <c r="F30" s="39">
        <v>3</v>
      </c>
      <c r="G30" s="41" t="s">
        <v>63</v>
      </c>
      <c r="H30" s="15">
        <v>20.4</v>
      </c>
      <c r="I30" s="4" t="s">
        <v>112</v>
      </c>
      <c r="J30" s="5" t="s">
        <v>87</v>
      </c>
      <c r="K30" s="6"/>
      <c r="L30" s="1">
        <v>1018</v>
      </c>
      <c r="M30" s="7" t="s">
        <v>330</v>
      </c>
      <c r="N30" s="8"/>
      <c r="O30" s="8">
        <v>15</v>
      </c>
      <c r="P30" s="9">
        <v>7</v>
      </c>
      <c r="Q30" s="8">
        <v>41</v>
      </c>
      <c r="R30" s="8">
        <v>5</v>
      </c>
      <c r="S30" s="25"/>
    </row>
    <row r="31" spans="1:19" ht="42" customHeight="1">
      <c r="A31" s="23">
        <v>37436</v>
      </c>
      <c r="B31" s="13">
        <v>10</v>
      </c>
      <c r="C31" s="12">
        <v>28</v>
      </c>
      <c r="D31" s="4"/>
      <c r="E31" s="10">
        <v>0</v>
      </c>
      <c r="F31" s="39">
        <v>2</v>
      </c>
      <c r="G31" s="41" t="s">
        <v>58</v>
      </c>
      <c r="H31" s="15">
        <v>15.7</v>
      </c>
      <c r="I31" s="4" t="s">
        <v>112</v>
      </c>
      <c r="J31" s="5" t="s">
        <v>87</v>
      </c>
      <c r="K31" s="6"/>
      <c r="L31" s="1">
        <v>1016</v>
      </c>
      <c r="M31" s="7" t="s">
        <v>331</v>
      </c>
      <c r="N31" s="8"/>
      <c r="O31" s="8">
        <v>16</v>
      </c>
      <c r="P31" s="9">
        <v>9</v>
      </c>
      <c r="Q31" s="8">
        <v>35</v>
      </c>
      <c r="R31" s="8">
        <v>2</v>
      </c>
      <c r="S31" s="25"/>
    </row>
    <row r="32" spans="1:19" ht="42" customHeight="1">
      <c r="A32" s="23">
        <v>37437</v>
      </c>
      <c r="B32" s="13">
        <v>13</v>
      </c>
      <c r="C32" s="12">
        <v>26</v>
      </c>
      <c r="D32" s="4" t="s">
        <v>332</v>
      </c>
      <c r="E32" s="10">
        <v>0.3</v>
      </c>
      <c r="F32" s="39">
        <v>2</v>
      </c>
      <c r="G32" s="41" t="s">
        <v>58</v>
      </c>
      <c r="H32" s="15">
        <v>19.1</v>
      </c>
      <c r="I32" s="4" t="s">
        <v>66</v>
      </c>
      <c r="J32" s="5" t="s">
        <v>71</v>
      </c>
      <c r="K32" s="6"/>
      <c r="L32" s="1">
        <v>1017</v>
      </c>
      <c r="M32" s="7" t="s">
        <v>333</v>
      </c>
      <c r="N32" s="8"/>
      <c r="O32" s="8">
        <v>8</v>
      </c>
      <c r="P32" s="9">
        <v>12</v>
      </c>
      <c r="Q32" s="8">
        <v>47</v>
      </c>
      <c r="R32" s="8">
        <v>30</v>
      </c>
      <c r="S32" s="25" t="s">
        <v>101</v>
      </c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15.683333333333334</v>
      </c>
      <c r="E100" s="65" t="s">
        <v>31</v>
      </c>
      <c r="F100" s="65"/>
      <c r="G100" s="65"/>
      <c r="H100" s="65"/>
      <c r="I100" s="17">
        <f>SUM(E3:E33)</f>
        <v>135.3</v>
      </c>
      <c r="J100" s="65" t="s">
        <v>38</v>
      </c>
      <c r="K100" s="65"/>
      <c r="L100" s="18">
        <f>SUM(O3:O33)</f>
        <v>219</v>
      </c>
    </row>
    <row r="101" spans="1:12" ht="30" customHeight="1">
      <c r="A101" s="65" t="s">
        <v>27</v>
      </c>
      <c r="B101" s="65"/>
      <c r="C101" s="65"/>
      <c r="D101" s="16">
        <f>AVERAGE(B3:B33)</f>
        <v>10</v>
      </c>
      <c r="E101" s="65" t="s">
        <v>32</v>
      </c>
      <c r="F101" s="65"/>
      <c r="G101" s="65"/>
      <c r="H101" s="65"/>
      <c r="I101" s="17">
        <f>AVERAGE(E3:E33)</f>
        <v>4.510000000000001</v>
      </c>
      <c r="J101" s="65" t="s">
        <v>39</v>
      </c>
      <c r="K101" s="65"/>
      <c r="L101" s="18">
        <f>COUNTIF(R3:R33,"&lt;31")</f>
        <v>9</v>
      </c>
    </row>
    <row r="102" spans="1:12" ht="30" customHeight="1">
      <c r="A102" s="65" t="s">
        <v>28</v>
      </c>
      <c r="B102" s="65"/>
      <c r="C102" s="65"/>
      <c r="D102" s="16">
        <f>AVERAGE(C3:C33)</f>
        <v>21.366666666666667</v>
      </c>
      <c r="E102" s="65" t="s">
        <v>33</v>
      </c>
      <c r="F102" s="65"/>
      <c r="G102" s="65"/>
      <c r="H102" s="65"/>
      <c r="I102" s="17">
        <f>MAX(E3:E33)</f>
        <v>30</v>
      </c>
      <c r="J102" s="65" t="s">
        <v>41</v>
      </c>
      <c r="K102" s="65"/>
      <c r="L102" s="18">
        <f>COUNTIF(C3:C33,"&gt;19")</f>
        <v>21</v>
      </c>
    </row>
    <row r="103" spans="1:12" ht="30" customHeight="1">
      <c r="A103" s="65" t="s">
        <v>23</v>
      </c>
      <c r="B103" s="65"/>
      <c r="C103" s="65"/>
      <c r="D103" s="18">
        <f>MAX(B3:B33,C3:C33)</f>
        <v>29</v>
      </c>
      <c r="E103" s="65" t="s">
        <v>34</v>
      </c>
      <c r="F103" s="65"/>
      <c r="G103" s="65"/>
      <c r="H103" s="65"/>
      <c r="I103" s="18">
        <f>COUNTA(S3:S33)</f>
        <v>9</v>
      </c>
      <c r="J103" s="65" t="s">
        <v>37</v>
      </c>
      <c r="K103" s="65"/>
      <c r="L103" s="18">
        <f>COUNTA(N3:N33)</f>
        <v>3</v>
      </c>
    </row>
    <row r="104" spans="1:12" ht="30" customHeight="1">
      <c r="A104" s="65" t="s">
        <v>24</v>
      </c>
      <c r="B104" s="65"/>
      <c r="C104" s="65"/>
      <c r="D104" s="18">
        <f>MIN(B3:B33,C3:C33)</f>
        <v>5</v>
      </c>
      <c r="E104" s="65" t="s">
        <v>35</v>
      </c>
      <c r="F104" s="65"/>
      <c r="G104" s="65"/>
      <c r="H104" s="65"/>
      <c r="I104" s="18">
        <f>COUNTIF(S3:S33,"R")</f>
        <v>9</v>
      </c>
      <c r="J104" s="65" t="s">
        <v>47</v>
      </c>
      <c r="K104" s="65"/>
      <c r="L104" s="43">
        <f>AVERAGE(F3:F33)</f>
        <v>2.8666666666666667</v>
      </c>
    </row>
    <row r="105" spans="1:12" ht="30" customHeight="1">
      <c r="A105" s="65" t="s">
        <v>26</v>
      </c>
      <c r="B105" s="65"/>
      <c r="C105" s="65"/>
      <c r="D105" s="18">
        <f>MAX(B3:B33)</f>
        <v>16</v>
      </c>
      <c r="E105" s="65" t="s">
        <v>36</v>
      </c>
      <c r="F105" s="65"/>
      <c r="G105" s="65"/>
      <c r="H105" s="65"/>
      <c r="I105" s="18">
        <f>COUNTIF(S3:S33,"S")</f>
        <v>0</v>
      </c>
      <c r="J105" s="65" t="s">
        <v>48</v>
      </c>
      <c r="K105" s="65"/>
      <c r="L105" s="43">
        <f>AVERAGE(H3:H33)</f>
        <v>25.756666666666668</v>
      </c>
    </row>
    <row r="106" spans="1:12" ht="30" customHeight="1">
      <c r="A106" s="65" t="s">
        <v>25</v>
      </c>
      <c r="B106" s="65"/>
      <c r="C106" s="65"/>
      <c r="D106" s="18">
        <f>MIN(C3:C33)</f>
        <v>9</v>
      </c>
      <c r="E106" s="65" t="s">
        <v>52</v>
      </c>
      <c r="F106" s="65"/>
      <c r="G106" s="65"/>
      <c r="H106" s="65"/>
      <c r="I106" s="18">
        <f>COUNTIF(F3:F33,"&gt;5")</f>
        <v>0</v>
      </c>
      <c r="J106" s="65" t="s">
        <v>49</v>
      </c>
      <c r="K106" s="65"/>
      <c r="L106" s="19">
        <v>0</v>
      </c>
    </row>
    <row r="107" spans="1:12" ht="30" customHeight="1">
      <c r="A107" s="65" t="s">
        <v>29</v>
      </c>
      <c r="B107" s="65"/>
      <c r="C107" s="65"/>
      <c r="D107" s="18">
        <f>COUNTIF(B3:B33,"&lt;1")</f>
        <v>0</v>
      </c>
      <c r="E107" s="65" t="s">
        <v>43</v>
      </c>
      <c r="F107" s="65"/>
      <c r="G107" s="65"/>
      <c r="H107" s="65"/>
      <c r="I107" s="17">
        <f>MAX(H3:H33)</f>
        <v>40.1</v>
      </c>
      <c r="J107" s="65" t="s">
        <v>50</v>
      </c>
      <c r="K107" s="65"/>
      <c r="L107" s="19"/>
    </row>
    <row r="108" spans="1:12" ht="30" customHeight="1">
      <c r="A108" s="65" t="s">
        <v>30</v>
      </c>
      <c r="B108" s="65"/>
      <c r="C108" s="65"/>
      <c r="D108" s="18">
        <f>COUNTIF(C3:C33,"&lt;1")</f>
        <v>0</v>
      </c>
      <c r="E108" s="65" t="s">
        <v>44</v>
      </c>
      <c r="F108" s="65"/>
      <c r="G108" s="65"/>
      <c r="H108" s="65"/>
      <c r="I108" s="18">
        <f>MAX(L3:L33)</f>
        <v>1020</v>
      </c>
      <c r="J108" s="65" t="s">
        <v>51</v>
      </c>
      <c r="K108" s="65"/>
      <c r="L108" s="19"/>
    </row>
    <row r="109" spans="1:12" ht="30" customHeight="1">
      <c r="A109" s="65" t="s">
        <v>40</v>
      </c>
      <c r="B109" s="65"/>
      <c r="C109" s="65"/>
      <c r="D109" s="18">
        <f>MIN(P3:P33)</f>
        <v>4</v>
      </c>
      <c r="E109" s="65" t="s">
        <v>45</v>
      </c>
      <c r="F109" s="65"/>
      <c r="G109" s="65"/>
      <c r="H109" s="65"/>
      <c r="I109" s="18">
        <f>MIN(L3:L33)</f>
        <v>1003</v>
      </c>
      <c r="J109" s="65"/>
      <c r="K109" s="65"/>
      <c r="L109" s="19"/>
    </row>
  </sheetData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260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37438</v>
      </c>
      <c r="B3" s="13">
        <v>13</v>
      </c>
      <c r="C3" s="12">
        <v>28</v>
      </c>
      <c r="D3" s="4"/>
      <c r="E3" s="10">
        <v>0</v>
      </c>
      <c r="F3" s="39">
        <v>3</v>
      </c>
      <c r="G3" s="41" t="s">
        <v>79</v>
      </c>
      <c r="H3" s="15">
        <v>21.1</v>
      </c>
      <c r="I3" s="4" t="s">
        <v>66</v>
      </c>
      <c r="J3" s="5" t="s">
        <v>66</v>
      </c>
      <c r="K3" s="6"/>
      <c r="L3" s="1">
        <v>1015</v>
      </c>
      <c r="M3" s="7" t="s">
        <v>334</v>
      </c>
      <c r="N3" s="8"/>
      <c r="O3" s="8">
        <v>8</v>
      </c>
      <c r="P3" s="9">
        <v>12</v>
      </c>
      <c r="Q3" s="8">
        <v>46</v>
      </c>
      <c r="R3" s="20">
        <v>50</v>
      </c>
      <c r="S3" s="24"/>
    </row>
    <row r="4" spans="1:19" ht="42" customHeight="1">
      <c r="A4" s="23">
        <v>37439</v>
      </c>
      <c r="B4" s="13">
        <v>14</v>
      </c>
      <c r="C4" s="12">
        <v>28</v>
      </c>
      <c r="D4" s="4"/>
      <c r="E4" s="10">
        <v>0</v>
      </c>
      <c r="F4" s="39">
        <v>2</v>
      </c>
      <c r="G4" s="41" t="s">
        <v>79</v>
      </c>
      <c r="H4" s="15">
        <v>20.8</v>
      </c>
      <c r="I4" s="4" t="s">
        <v>112</v>
      </c>
      <c r="J4" s="5" t="s">
        <v>71</v>
      </c>
      <c r="K4" s="6"/>
      <c r="L4" s="1">
        <v>1016</v>
      </c>
      <c r="M4" s="7" t="s">
        <v>336</v>
      </c>
      <c r="N4" s="8"/>
      <c r="O4" s="8">
        <v>14</v>
      </c>
      <c r="P4" s="9">
        <v>13</v>
      </c>
      <c r="Q4" s="8">
        <v>30</v>
      </c>
      <c r="R4" s="8">
        <v>13</v>
      </c>
      <c r="S4" s="25"/>
    </row>
    <row r="5" spans="1:19" ht="42" customHeight="1">
      <c r="A5" s="23">
        <v>37440</v>
      </c>
      <c r="B5" s="13">
        <v>15</v>
      </c>
      <c r="C5" s="12">
        <v>29</v>
      </c>
      <c r="D5" s="4"/>
      <c r="E5" s="10">
        <v>0</v>
      </c>
      <c r="F5" s="39">
        <v>3</v>
      </c>
      <c r="G5" s="41" t="s">
        <v>79</v>
      </c>
      <c r="H5" s="15">
        <v>21.8</v>
      </c>
      <c r="I5" s="4" t="s">
        <v>112</v>
      </c>
      <c r="J5" s="5" t="s">
        <v>87</v>
      </c>
      <c r="K5" s="6"/>
      <c r="L5" s="1">
        <v>1017</v>
      </c>
      <c r="M5" s="7" t="s">
        <v>335</v>
      </c>
      <c r="N5" s="8"/>
      <c r="O5" s="8">
        <v>15.5</v>
      </c>
      <c r="P5" s="9">
        <v>14</v>
      </c>
      <c r="Q5" s="8">
        <v>30</v>
      </c>
      <c r="R5" s="8">
        <v>7</v>
      </c>
      <c r="S5" s="25"/>
    </row>
    <row r="6" spans="1:19" ht="42" customHeight="1">
      <c r="A6" s="23">
        <v>37441</v>
      </c>
      <c r="B6" s="13">
        <v>15</v>
      </c>
      <c r="C6" s="12">
        <v>30</v>
      </c>
      <c r="D6" s="4"/>
      <c r="E6" s="10">
        <v>0</v>
      </c>
      <c r="F6" s="39">
        <v>3</v>
      </c>
      <c r="G6" s="41" t="s">
        <v>79</v>
      </c>
      <c r="H6" s="15">
        <v>21.4</v>
      </c>
      <c r="I6" s="4" t="s">
        <v>112</v>
      </c>
      <c r="J6" s="5" t="s">
        <v>71</v>
      </c>
      <c r="K6" s="6"/>
      <c r="L6" s="1">
        <v>1015</v>
      </c>
      <c r="M6" s="7" t="s">
        <v>337</v>
      </c>
      <c r="N6" s="8" t="s">
        <v>200</v>
      </c>
      <c r="O6" s="8">
        <v>9</v>
      </c>
      <c r="P6" s="9">
        <v>14</v>
      </c>
      <c r="Q6" s="8">
        <v>37</v>
      </c>
      <c r="R6" s="8">
        <v>35</v>
      </c>
      <c r="S6" s="25"/>
    </row>
    <row r="7" spans="1:19" ht="42" customHeight="1">
      <c r="A7" s="23">
        <v>37442</v>
      </c>
      <c r="B7" s="13">
        <v>16</v>
      </c>
      <c r="C7" s="12">
        <v>28</v>
      </c>
      <c r="D7" s="4" t="s">
        <v>338</v>
      </c>
      <c r="E7" s="10">
        <v>1.4</v>
      </c>
      <c r="F7" s="39">
        <v>3</v>
      </c>
      <c r="G7" s="41" t="s">
        <v>144</v>
      </c>
      <c r="H7" s="15">
        <v>22.5</v>
      </c>
      <c r="I7" s="4" t="s">
        <v>66</v>
      </c>
      <c r="J7" s="5" t="s">
        <v>66</v>
      </c>
      <c r="K7" s="6"/>
      <c r="L7" s="1">
        <v>1016</v>
      </c>
      <c r="M7" s="7" t="s">
        <v>339</v>
      </c>
      <c r="N7" s="8" t="s">
        <v>200</v>
      </c>
      <c r="O7" s="8">
        <v>6</v>
      </c>
      <c r="P7" s="9">
        <v>15</v>
      </c>
      <c r="Q7" s="8">
        <v>49</v>
      </c>
      <c r="R7" s="8">
        <v>58</v>
      </c>
      <c r="S7" s="25" t="s">
        <v>101</v>
      </c>
    </row>
    <row r="8" spans="1:19" ht="42" customHeight="1">
      <c r="A8" s="23">
        <v>37443</v>
      </c>
      <c r="B8" s="13">
        <v>13</v>
      </c>
      <c r="C8" s="12">
        <v>19</v>
      </c>
      <c r="D8" s="4" t="s">
        <v>340</v>
      </c>
      <c r="E8" s="10">
        <v>31</v>
      </c>
      <c r="F8" s="39">
        <v>3</v>
      </c>
      <c r="G8" s="41" t="s">
        <v>58</v>
      </c>
      <c r="H8" s="15">
        <v>30.7</v>
      </c>
      <c r="I8" s="4" t="s">
        <v>59</v>
      </c>
      <c r="J8" s="5" t="s">
        <v>93</v>
      </c>
      <c r="K8" s="6"/>
      <c r="L8" s="1">
        <v>1019</v>
      </c>
      <c r="M8" s="7" t="s">
        <v>341</v>
      </c>
      <c r="N8" s="8"/>
      <c r="O8" s="8">
        <v>5</v>
      </c>
      <c r="P8" s="9">
        <v>11</v>
      </c>
      <c r="Q8" s="8">
        <v>63</v>
      </c>
      <c r="R8" s="8">
        <v>67</v>
      </c>
      <c r="S8" s="25" t="s">
        <v>101</v>
      </c>
    </row>
    <row r="9" spans="1:19" ht="42" customHeight="1">
      <c r="A9" s="23">
        <v>37444</v>
      </c>
      <c r="B9" s="13">
        <v>10</v>
      </c>
      <c r="C9" s="12">
        <v>22</v>
      </c>
      <c r="D9" s="4"/>
      <c r="E9" s="10">
        <v>0</v>
      </c>
      <c r="F9" s="39">
        <v>3</v>
      </c>
      <c r="G9" s="41" t="s">
        <v>183</v>
      </c>
      <c r="H9" s="15">
        <v>20.6</v>
      </c>
      <c r="I9" s="4" t="s">
        <v>66</v>
      </c>
      <c r="J9" s="5" t="s">
        <v>71</v>
      </c>
      <c r="K9" s="6"/>
      <c r="L9" s="1">
        <v>1020</v>
      </c>
      <c r="M9" s="7" t="s">
        <v>342</v>
      </c>
      <c r="N9" s="8"/>
      <c r="O9" s="8">
        <v>9</v>
      </c>
      <c r="P9" s="9">
        <v>9</v>
      </c>
      <c r="Q9" s="8">
        <v>40</v>
      </c>
      <c r="R9" s="8">
        <v>27</v>
      </c>
      <c r="S9" s="25"/>
    </row>
    <row r="10" spans="1:19" ht="42" customHeight="1">
      <c r="A10" s="23">
        <v>37445</v>
      </c>
      <c r="B10" s="13">
        <v>9</v>
      </c>
      <c r="C10" s="12">
        <v>26</v>
      </c>
      <c r="D10" s="4"/>
      <c r="E10" s="10">
        <v>0</v>
      </c>
      <c r="F10" s="39">
        <v>2</v>
      </c>
      <c r="G10" s="41" t="s">
        <v>58</v>
      </c>
      <c r="H10" s="15">
        <v>16.2</v>
      </c>
      <c r="I10" s="4" t="s">
        <v>112</v>
      </c>
      <c r="J10" s="5" t="s">
        <v>71</v>
      </c>
      <c r="K10" s="6"/>
      <c r="L10" s="1">
        <v>1021</v>
      </c>
      <c r="M10" s="7" t="s">
        <v>343</v>
      </c>
      <c r="N10" s="8"/>
      <c r="O10" s="8">
        <v>13</v>
      </c>
      <c r="P10" s="9">
        <v>8</v>
      </c>
      <c r="Q10" s="8">
        <v>32</v>
      </c>
      <c r="R10" s="8">
        <v>12</v>
      </c>
      <c r="S10" s="25"/>
    </row>
    <row r="11" spans="1:19" ht="42" customHeight="1">
      <c r="A11" s="23">
        <v>37446</v>
      </c>
      <c r="B11" s="13">
        <v>14</v>
      </c>
      <c r="C11" s="12">
        <v>30</v>
      </c>
      <c r="D11" s="4"/>
      <c r="E11" s="10">
        <v>0</v>
      </c>
      <c r="F11" s="39">
        <v>2</v>
      </c>
      <c r="G11" s="41" t="s">
        <v>58</v>
      </c>
      <c r="H11" s="15">
        <v>14.1</v>
      </c>
      <c r="I11" s="4" t="s">
        <v>112</v>
      </c>
      <c r="J11" s="5" t="s">
        <v>87</v>
      </c>
      <c r="K11" s="6"/>
      <c r="L11" s="1">
        <v>1019</v>
      </c>
      <c r="M11" s="7" t="s">
        <v>344</v>
      </c>
      <c r="N11" s="8"/>
      <c r="O11" s="8">
        <v>15</v>
      </c>
      <c r="P11" s="9">
        <v>13</v>
      </c>
      <c r="Q11" s="8">
        <v>35</v>
      </c>
      <c r="R11" s="8">
        <v>6</v>
      </c>
      <c r="S11" s="25"/>
    </row>
    <row r="12" spans="1:19" ht="42" customHeight="1">
      <c r="A12" s="23">
        <v>37447</v>
      </c>
      <c r="B12" s="13">
        <v>17</v>
      </c>
      <c r="C12" s="12">
        <v>32</v>
      </c>
      <c r="D12" s="4"/>
      <c r="E12" s="10">
        <v>0</v>
      </c>
      <c r="F12" s="39">
        <v>2</v>
      </c>
      <c r="G12" s="41" t="s">
        <v>61</v>
      </c>
      <c r="H12" s="15">
        <v>19.3</v>
      </c>
      <c r="I12" s="4" t="s">
        <v>112</v>
      </c>
      <c r="J12" s="5" t="s">
        <v>87</v>
      </c>
      <c r="K12" s="6"/>
      <c r="L12" s="1">
        <v>1019</v>
      </c>
      <c r="M12" s="7" t="s">
        <v>345</v>
      </c>
      <c r="N12" s="8"/>
      <c r="O12" s="8">
        <v>15</v>
      </c>
      <c r="P12" s="9">
        <v>16</v>
      </c>
      <c r="Q12" s="8">
        <v>25</v>
      </c>
      <c r="R12" s="8">
        <v>4</v>
      </c>
      <c r="S12" s="25"/>
    </row>
    <row r="13" spans="1:19" ht="42" customHeight="1">
      <c r="A13" s="23">
        <v>37448</v>
      </c>
      <c r="B13" s="13">
        <v>17</v>
      </c>
      <c r="C13" s="12">
        <v>32</v>
      </c>
      <c r="D13" s="4"/>
      <c r="E13" s="10">
        <v>0</v>
      </c>
      <c r="F13" s="39">
        <v>3</v>
      </c>
      <c r="G13" s="41" t="s">
        <v>61</v>
      </c>
      <c r="H13" s="15">
        <v>24.9</v>
      </c>
      <c r="I13" s="4" t="s">
        <v>112</v>
      </c>
      <c r="J13" s="5" t="s">
        <v>87</v>
      </c>
      <c r="K13" s="6"/>
      <c r="L13" s="1">
        <v>1017</v>
      </c>
      <c r="M13" s="7" t="s">
        <v>346</v>
      </c>
      <c r="N13" s="8"/>
      <c r="O13" s="8">
        <v>14.5</v>
      </c>
      <c r="P13" s="9">
        <v>15</v>
      </c>
      <c r="Q13" s="8">
        <v>24</v>
      </c>
      <c r="R13" s="8">
        <v>9</v>
      </c>
      <c r="S13" s="25"/>
    </row>
    <row r="14" spans="1:19" ht="42" customHeight="1">
      <c r="A14" s="23">
        <v>37449</v>
      </c>
      <c r="B14" s="13">
        <v>17</v>
      </c>
      <c r="C14" s="12">
        <v>32</v>
      </c>
      <c r="D14" s="4"/>
      <c r="E14" s="10">
        <v>0</v>
      </c>
      <c r="F14" s="39">
        <v>3</v>
      </c>
      <c r="G14" s="41" t="s">
        <v>61</v>
      </c>
      <c r="H14" s="15">
        <v>21.9</v>
      </c>
      <c r="I14" s="4" t="s">
        <v>112</v>
      </c>
      <c r="J14" s="5" t="s">
        <v>87</v>
      </c>
      <c r="K14" s="6"/>
      <c r="L14" s="1">
        <v>1010</v>
      </c>
      <c r="M14" s="7" t="s">
        <v>347</v>
      </c>
      <c r="N14" s="8"/>
      <c r="O14" s="8">
        <v>15</v>
      </c>
      <c r="P14" s="9">
        <v>16</v>
      </c>
      <c r="Q14" s="8">
        <v>23</v>
      </c>
      <c r="R14" s="8">
        <v>9</v>
      </c>
      <c r="S14" s="25"/>
    </row>
    <row r="15" spans="1:19" ht="42" customHeight="1">
      <c r="A15" s="23">
        <v>37450</v>
      </c>
      <c r="B15" s="13">
        <v>18</v>
      </c>
      <c r="C15" s="12">
        <v>30</v>
      </c>
      <c r="D15" s="4" t="s">
        <v>211</v>
      </c>
      <c r="E15" s="10">
        <v>0.2</v>
      </c>
      <c r="F15" s="39">
        <v>2</v>
      </c>
      <c r="G15" s="41" t="s">
        <v>76</v>
      </c>
      <c r="H15" s="15">
        <v>19</v>
      </c>
      <c r="I15" s="4" t="s">
        <v>66</v>
      </c>
      <c r="J15" s="5" t="s">
        <v>66</v>
      </c>
      <c r="K15" s="6"/>
      <c r="L15" s="1">
        <v>1010</v>
      </c>
      <c r="M15" s="7" t="s">
        <v>348</v>
      </c>
      <c r="N15" s="8"/>
      <c r="O15" s="8">
        <v>9</v>
      </c>
      <c r="P15" s="9">
        <v>17</v>
      </c>
      <c r="Q15" s="8">
        <v>40</v>
      </c>
      <c r="R15" s="8">
        <v>38</v>
      </c>
      <c r="S15" s="25"/>
    </row>
    <row r="16" spans="1:19" ht="42" customHeight="1">
      <c r="A16" s="23">
        <v>37451</v>
      </c>
      <c r="B16" s="13">
        <v>15</v>
      </c>
      <c r="C16" s="12">
        <v>31</v>
      </c>
      <c r="D16" s="4"/>
      <c r="E16" s="10">
        <v>0</v>
      </c>
      <c r="F16" s="39">
        <v>2</v>
      </c>
      <c r="G16" s="41" t="s">
        <v>61</v>
      </c>
      <c r="H16" s="15">
        <v>20</v>
      </c>
      <c r="I16" s="4" t="s">
        <v>112</v>
      </c>
      <c r="J16" s="5" t="s">
        <v>71</v>
      </c>
      <c r="K16" s="6"/>
      <c r="L16" s="1">
        <v>1007</v>
      </c>
      <c r="M16" s="7" t="s">
        <v>349</v>
      </c>
      <c r="N16" s="8"/>
      <c r="O16" s="8">
        <v>13</v>
      </c>
      <c r="P16" s="9">
        <v>14</v>
      </c>
      <c r="Q16" s="8">
        <v>31</v>
      </c>
      <c r="R16" s="8">
        <v>15</v>
      </c>
      <c r="S16" s="25"/>
    </row>
    <row r="17" spans="1:19" ht="42" customHeight="1">
      <c r="A17" s="23">
        <v>37452</v>
      </c>
      <c r="B17" s="13">
        <v>19</v>
      </c>
      <c r="C17" s="12">
        <v>24</v>
      </c>
      <c r="D17" s="4" t="s">
        <v>268</v>
      </c>
      <c r="E17" s="10">
        <v>2.9</v>
      </c>
      <c r="F17" s="39">
        <v>3</v>
      </c>
      <c r="G17" s="41" t="s">
        <v>76</v>
      </c>
      <c r="H17" s="15">
        <v>27.6</v>
      </c>
      <c r="I17" s="4" t="s">
        <v>66</v>
      </c>
      <c r="J17" s="5" t="s">
        <v>93</v>
      </c>
      <c r="K17" s="6"/>
      <c r="L17" s="1">
        <v>1014</v>
      </c>
      <c r="M17" s="7" t="s">
        <v>350</v>
      </c>
      <c r="N17" s="8"/>
      <c r="O17" s="8">
        <v>3</v>
      </c>
      <c r="P17" s="9">
        <v>17</v>
      </c>
      <c r="Q17" s="8">
        <v>58</v>
      </c>
      <c r="R17" s="8">
        <v>75</v>
      </c>
      <c r="S17" s="25" t="s">
        <v>101</v>
      </c>
    </row>
    <row r="18" spans="1:19" ht="42" customHeight="1">
      <c r="A18" s="23">
        <v>37453</v>
      </c>
      <c r="B18" s="13">
        <v>16</v>
      </c>
      <c r="C18" s="12">
        <v>31</v>
      </c>
      <c r="D18" s="4"/>
      <c r="E18" s="10">
        <v>0</v>
      </c>
      <c r="F18" s="39">
        <v>3</v>
      </c>
      <c r="G18" s="41" t="s">
        <v>61</v>
      </c>
      <c r="H18" s="15">
        <v>25</v>
      </c>
      <c r="I18" s="4" t="s">
        <v>66</v>
      </c>
      <c r="J18" s="5" t="s">
        <v>71</v>
      </c>
      <c r="K18" s="6"/>
      <c r="L18" s="1">
        <v>1016</v>
      </c>
      <c r="M18" s="7" t="s">
        <v>351</v>
      </c>
      <c r="N18" s="8" t="s">
        <v>200</v>
      </c>
      <c r="O18" s="8">
        <v>11</v>
      </c>
      <c r="P18" s="9">
        <v>15</v>
      </c>
      <c r="Q18" s="8">
        <v>40</v>
      </c>
      <c r="R18" s="8">
        <v>25</v>
      </c>
      <c r="S18" s="25"/>
    </row>
    <row r="19" spans="1:19" ht="42" customHeight="1">
      <c r="A19" s="23">
        <v>37454</v>
      </c>
      <c r="B19" s="13">
        <v>17</v>
      </c>
      <c r="C19" s="12">
        <v>25</v>
      </c>
      <c r="D19" s="4" t="s">
        <v>352</v>
      </c>
      <c r="E19" s="10">
        <v>22</v>
      </c>
      <c r="F19" s="39">
        <v>4</v>
      </c>
      <c r="G19" s="41" t="s">
        <v>58</v>
      </c>
      <c r="H19" s="15">
        <v>46.4</v>
      </c>
      <c r="I19" s="4" t="s">
        <v>66</v>
      </c>
      <c r="J19" s="5" t="s">
        <v>93</v>
      </c>
      <c r="K19" s="6"/>
      <c r="L19" s="1">
        <v>1013</v>
      </c>
      <c r="M19" s="7" t="s">
        <v>353</v>
      </c>
      <c r="N19" s="8" t="s">
        <v>200</v>
      </c>
      <c r="O19" s="8">
        <v>2</v>
      </c>
      <c r="P19" s="9">
        <v>14</v>
      </c>
      <c r="Q19" s="8">
        <v>61</v>
      </c>
      <c r="R19" s="8">
        <v>85</v>
      </c>
      <c r="S19" s="25" t="s">
        <v>101</v>
      </c>
    </row>
    <row r="20" spans="1:19" ht="42" customHeight="1">
      <c r="A20" s="23">
        <v>37455</v>
      </c>
      <c r="B20" s="13">
        <v>14</v>
      </c>
      <c r="C20" s="12">
        <v>22</v>
      </c>
      <c r="D20" s="4" t="s">
        <v>354</v>
      </c>
      <c r="E20" s="10">
        <v>4.9</v>
      </c>
      <c r="F20" s="39">
        <v>2</v>
      </c>
      <c r="G20" s="41" t="s">
        <v>183</v>
      </c>
      <c r="H20" s="15">
        <v>18.8</v>
      </c>
      <c r="I20" s="4" t="s">
        <v>66</v>
      </c>
      <c r="J20" s="5" t="s">
        <v>93</v>
      </c>
      <c r="K20" s="6"/>
      <c r="L20" s="1">
        <v>1025</v>
      </c>
      <c r="M20" s="7" t="s">
        <v>355</v>
      </c>
      <c r="N20" s="8"/>
      <c r="O20" s="8">
        <v>2.5</v>
      </c>
      <c r="P20" s="9">
        <v>15</v>
      </c>
      <c r="Q20" s="8">
        <v>57</v>
      </c>
      <c r="R20" s="8">
        <v>78</v>
      </c>
      <c r="S20" s="25" t="s">
        <v>101</v>
      </c>
    </row>
    <row r="21" spans="1:19" ht="42" customHeight="1">
      <c r="A21" s="23">
        <v>37456</v>
      </c>
      <c r="B21" s="13">
        <v>9</v>
      </c>
      <c r="C21" s="12">
        <v>22</v>
      </c>
      <c r="D21" s="4"/>
      <c r="E21" s="10">
        <v>0</v>
      </c>
      <c r="F21" s="39">
        <v>3</v>
      </c>
      <c r="G21" s="41" t="s">
        <v>79</v>
      </c>
      <c r="H21" s="15">
        <v>23.3</v>
      </c>
      <c r="I21" s="4" t="s">
        <v>190</v>
      </c>
      <c r="J21" s="5" t="s">
        <v>71</v>
      </c>
      <c r="K21" s="6"/>
      <c r="L21" s="1">
        <v>1024</v>
      </c>
      <c r="M21" s="7" t="s">
        <v>356</v>
      </c>
      <c r="N21" s="8"/>
      <c r="O21" s="8">
        <v>12</v>
      </c>
      <c r="P21" s="9">
        <v>7</v>
      </c>
      <c r="Q21" s="8">
        <v>29</v>
      </c>
      <c r="R21" s="8">
        <v>18</v>
      </c>
      <c r="S21" s="25"/>
    </row>
    <row r="22" spans="1:19" ht="42" customHeight="1">
      <c r="A22" s="23">
        <v>37457</v>
      </c>
      <c r="B22" s="13">
        <v>10</v>
      </c>
      <c r="C22" s="12">
        <v>25</v>
      </c>
      <c r="D22" s="4"/>
      <c r="E22" s="10">
        <v>0</v>
      </c>
      <c r="F22" s="39">
        <v>3</v>
      </c>
      <c r="G22" s="41" t="s">
        <v>79</v>
      </c>
      <c r="H22" s="15">
        <v>23.1</v>
      </c>
      <c r="I22" s="4" t="s">
        <v>190</v>
      </c>
      <c r="J22" s="5" t="s">
        <v>71</v>
      </c>
      <c r="K22" s="6"/>
      <c r="L22" s="1">
        <v>1013</v>
      </c>
      <c r="M22" s="7" t="s">
        <v>357</v>
      </c>
      <c r="N22" s="8"/>
      <c r="O22" s="8">
        <v>11</v>
      </c>
      <c r="P22" s="9">
        <v>8</v>
      </c>
      <c r="Q22" s="8">
        <v>35</v>
      </c>
      <c r="R22" s="8">
        <v>25</v>
      </c>
      <c r="S22" s="25"/>
    </row>
    <row r="23" spans="1:19" ht="42" customHeight="1">
      <c r="A23" s="23">
        <v>37458</v>
      </c>
      <c r="B23" s="13">
        <v>14</v>
      </c>
      <c r="C23" s="12">
        <v>32</v>
      </c>
      <c r="D23" s="4"/>
      <c r="E23" s="10">
        <v>0</v>
      </c>
      <c r="F23" s="39">
        <v>3</v>
      </c>
      <c r="G23" s="41" t="s">
        <v>61</v>
      </c>
      <c r="H23" s="15">
        <v>23.3</v>
      </c>
      <c r="I23" s="4" t="s">
        <v>190</v>
      </c>
      <c r="J23" s="5" t="s">
        <v>71</v>
      </c>
      <c r="K23" s="6"/>
      <c r="L23" s="1">
        <v>1009</v>
      </c>
      <c r="M23" s="7" t="s">
        <v>358</v>
      </c>
      <c r="N23" s="8"/>
      <c r="O23" s="8">
        <v>12.5</v>
      </c>
      <c r="P23" s="9">
        <v>12</v>
      </c>
      <c r="Q23" s="8">
        <v>32</v>
      </c>
      <c r="R23" s="8">
        <v>17</v>
      </c>
      <c r="S23" s="25"/>
    </row>
    <row r="24" spans="1:19" ht="42" customHeight="1">
      <c r="A24" s="23">
        <v>37459</v>
      </c>
      <c r="B24" s="13">
        <v>19</v>
      </c>
      <c r="C24" s="12">
        <v>28</v>
      </c>
      <c r="D24" s="4" t="s">
        <v>268</v>
      </c>
      <c r="E24" s="10">
        <v>8</v>
      </c>
      <c r="F24" s="39">
        <v>3</v>
      </c>
      <c r="G24" s="41" t="s">
        <v>63</v>
      </c>
      <c r="H24" s="15">
        <v>23.6</v>
      </c>
      <c r="I24" s="4" t="s">
        <v>112</v>
      </c>
      <c r="J24" s="5" t="s">
        <v>66</v>
      </c>
      <c r="K24" s="6"/>
      <c r="L24" s="1">
        <v>1012</v>
      </c>
      <c r="M24" s="7" t="s">
        <v>359</v>
      </c>
      <c r="N24" s="8" t="s">
        <v>200</v>
      </c>
      <c r="O24" s="8">
        <v>5</v>
      </c>
      <c r="P24" s="9">
        <v>18</v>
      </c>
      <c r="Q24" s="8">
        <v>55</v>
      </c>
      <c r="R24" s="8">
        <v>63</v>
      </c>
      <c r="S24" s="25" t="s">
        <v>101</v>
      </c>
    </row>
    <row r="25" spans="1:19" ht="42" customHeight="1">
      <c r="A25" s="23">
        <v>37460</v>
      </c>
      <c r="B25" s="13">
        <v>16</v>
      </c>
      <c r="C25" s="12">
        <v>21</v>
      </c>
      <c r="D25" s="4" t="s">
        <v>360</v>
      </c>
      <c r="E25" s="10">
        <v>41</v>
      </c>
      <c r="F25" s="39">
        <v>2</v>
      </c>
      <c r="G25" s="41" t="s">
        <v>183</v>
      </c>
      <c r="H25" s="15">
        <v>18.3</v>
      </c>
      <c r="I25" s="4" t="s">
        <v>59</v>
      </c>
      <c r="J25" s="5" t="s">
        <v>59</v>
      </c>
      <c r="K25" s="6"/>
      <c r="L25" s="1">
        <v>1011</v>
      </c>
      <c r="M25" s="7" t="s">
        <v>361</v>
      </c>
      <c r="N25" s="8"/>
      <c r="O25" s="8"/>
      <c r="P25" s="9">
        <v>15</v>
      </c>
      <c r="Q25" s="8">
        <v>90</v>
      </c>
      <c r="R25" s="8">
        <v>100</v>
      </c>
      <c r="S25" s="25" t="s">
        <v>101</v>
      </c>
    </row>
    <row r="26" spans="1:19" ht="42" customHeight="1">
      <c r="A26" s="23">
        <v>37461</v>
      </c>
      <c r="B26" s="13">
        <v>13</v>
      </c>
      <c r="C26" s="12">
        <v>17</v>
      </c>
      <c r="D26" s="4" t="s">
        <v>362</v>
      </c>
      <c r="E26" s="10">
        <v>15</v>
      </c>
      <c r="F26" s="39">
        <v>4</v>
      </c>
      <c r="G26" s="41" t="s">
        <v>183</v>
      </c>
      <c r="H26" s="15">
        <v>33</v>
      </c>
      <c r="I26" s="4" t="s">
        <v>59</v>
      </c>
      <c r="J26" s="5" t="s">
        <v>59</v>
      </c>
      <c r="K26" s="6"/>
      <c r="L26" s="1">
        <v>1011</v>
      </c>
      <c r="M26" s="7" t="s">
        <v>363</v>
      </c>
      <c r="N26" s="8"/>
      <c r="O26" s="8"/>
      <c r="P26" s="9">
        <v>12</v>
      </c>
      <c r="Q26" s="8">
        <v>70</v>
      </c>
      <c r="R26" s="8">
        <v>95</v>
      </c>
      <c r="S26" s="25" t="s">
        <v>101</v>
      </c>
    </row>
    <row r="27" spans="1:19" ht="42" customHeight="1">
      <c r="A27" s="23">
        <v>37462</v>
      </c>
      <c r="B27" s="13">
        <v>9</v>
      </c>
      <c r="C27" s="12">
        <v>20</v>
      </c>
      <c r="D27" s="4"/>
      <c r="E27" s="10">
        <v>0</v>
      </c>
      <c r="F27" s="39">
        <v>3</v>
      </c>
      <c r="G27" s="41" t="s">
        <v>63</v>
      </c>
      <c r="H27" s="15">
        <v>21</v>
      </c>
      <c r="I27" s="4" t="s">
        <v>59</v>
      </c>
      <c r="J27" s="5" t="s">
        <v>93</v>
      </c>
      <c r="K27" s="6"/>
      <c r="L27" s="1">
        <v>1013</v>
      </c>
      <c r="M27" s="7"/>
      <c r="N27" s="8"/>
      <c r="O27" s="8">
        <v>2</v>
      </c>
      <c r="P27" s="9">
        <v>8</v>
      </c>
      <c r="Q27" s="8">
        <v>45</v>
      </c>
      <c r="R27" s="8">
        <v>80</v>
      </c>
      <c r="S27" s="25"/>
    </row>
    <row r="28" spans="1:19" ht="42" customHeight="1">
      <c r="A28" s="23">
        <v>37463</v>
      </c>
      <c r="B28" s="13">
        <v>10</v>
      </c>
      <c r="C28" s="12">
        <v>23</v>
      </c>
      <c r="D28" s="4"/>
      <c r="E28" s="10">
        <v>0</v>
      </c>
      <c r="F28" s="39">
        <v>3</v>
      </c>
      <c r="G28" s="41" t="s">
        <v>63</v>
      </c>
      <c r="H28" s="15">
        <v>22</v>
      </c>
      <c r="I28" s="4" t="s">
        <v>66</v>
      </c>
      <c r="J28" s="5" t="s">
        <v>66</v>
      </c>
      <c r="K28" s="6"/>
      <c r="L28" s="1">
        <v>1012</v>
      </c>
      <c r="M28" s="7"/>
      <c r="N28" s="8"/>
      <c r="O28" s="8">
        <v>7</v>
      </c>
      <c r="P28" s="9">
        <v>9</v>
      </c>
      <c r="Q28" s="8">
        <v>37</v>
      </c>
      <c r="R28" s="8">
        <v>46</v>
      </c>
      <c r="S28" s="25"/>
    </row>
    <row r="29" spans="1:19" ht="42" customHeight="1">
      <c r="A29" s="23">
        <v>37464</v>
      </c>
      <c r="B29" s="13">
        <v>10</v>
      </c>
      <c r="C29" s="12">
        <v>22</v>
      </c>
      <c r="D29" s="4"/>
      <c r="E29" s="10">
        <v>0</v>
      </c>
      <c r="F29" s="39">
        <v>2</v>
      </c>
      <c r="G29" s="41" t="s">
        <v>79</v>
      </c>
      <c r="H29" s="15">
        <v>18</v>
      </c>
      <c r="I29" s="4" t="s">
        <v>112</v>
      </c>
      <c r="J29" s="5" t="s">
        <v>66</v>
      </c>
      <c r="K29" s="6"/>
      <c r="L29" s="1">
        <v>1014</v>
      </c>
      <c r="M29" s="7"/>
      <c r="N29" s="8"/>
      <c r="O29" s="8">
        <v>5</v>
      </c>
      <c r="P29" s="9">
        <v>8</v>
      </c>
      <c r="Q29" s="8">
        <v>41</v>
      </c>
      <c r="R29" s="8">
        <v>59</v>
      </c>
      <c r="S29" s="25"/>
    </row>
    <row r="30" spans="1:19" ht="42" customHeight="1">
      <c r="A30" s="23">
        <v>37465</v>
      </c>
      <c r="B30" s="13">
        <v>13</v>
      </c>
      <c r="C30" s="12">
        <v>21</v>
      </c>
      <c r="D30" s="4" t="s">
        <v>368</v>
      </c>
      <c r="E30" s="10">
        <v>5</v>
      </c>
      <c r="F30" s="39">
        <v>3</v>
      </c>
      <c r="G30" s="41" t="s">
        <v>76</v>
      </c>
      <c r="H30" s="15">
        <v>27</v>
      </c>
      <c r="I30" s="4" t="s">
        <v>112</v>
      </c>
      <c r="J30" s="5" t="s">
        <v>66</v>
      </c>
      <c r="K30" s="6"/>
      <c r="L30" s="1">
        <v>1010</v>
      </c>
      <c r="M30" s="7"/>
      <c r="N30" s="8"/>
      <c r="O30" s="8">
        <v>6</v>
      </c>
      <c r="P30" s="9">
        <v>12</v>
      </c>
      <c r="Q30" s="8">
        <v>60</v>
      </c>
      <c r="R30" s="8">
        <v>54</v>
      </c>
      <c r="S30" s="25" t="s">
        <v>101</v>
      </c>
    </row>
    <row r="31" spans="1:19" ht="42" customHeight="1">
      <c r="A31" s="23">
        <v>37466</v>
      </c>
      <c r="B31" s="13">
        <v>12</v>
      </c>
      <c r="C31" s="12">
        <v>19</v>
      </c>
      <c r="D31" s="4" t="s">
        <v>176</v>
      </c>
      <c r="E31" s="10">
        <v>6.2</v>
      </c>
      <c r="F31" s="39">
        <v>3</v>
      </c>
      <c r="G31" s="41" t="s">
        <v>63</v>
      </c>
      <c r="H31" s="15">
        <v>24.2</v>
      </c>
      <c r="I31" s="4" t="s">
        <v>66</v>
      </c>
      <c r="J31" s="5" t="s">
        <v>93</v>
      </c>
      <c r="K31" s="6"/>
      <c r="L31" s="1">
        <v>1006</v>
      </c>
      <c r="M31" s="7"/>
      <c r="N31" s="8"/>
      <c r="O31" s="8">
        <v>3</v>
      </c>
      <c r="P31" s="9">
        <v>11</v>
      </c>
      <c r="Q31" s="8">
        <v>62</v>
      </c>
      <c r="R31" s="8">
        <v>75</v>
      </c>
      <c r="S31" s="25" t="s">
        <v>101</v>
      </c>
    </row>
    <row r="32" spans="1:19" ht="42" customHeight="1">
      <c r="A32" s="23">
        <v>37467</v>
      </c>
      <c r="B32" s="13">
        <v>12</v>
      </c>
      <c r="C32" s="12">
        <v>21</v>
      </c>
      <c r="D32" s="4"/>
      <c r="E32" s="10">
        <v>0</v>
      </c>
      <c r="F32" s="39">
        <v>2</v>
      </c>
      <c r="G32" s="41" t="s">
        <v>183</v>
      </c>
      <c r="H32" s="15">
        <v>19</v>
      </c>
      <c r="I32" s="4" t="s">
        <v>59</v>
      </c>
      <c r="J32" s="5" t="s">
        <v>93</v>
      </c>
      <c r="K32" s="6"/>
      <c r="L32" s="1">
        <v>1010</v>
      </c>
      <c r="M32" s="7"/>
      <c r="N32" s="8"/>
      <c r="O32" s="8">
        <v>1</v>
      </c>
      <c r="P32" s="9">
        <v>11</v>
      </c>
      <c r="Q32" s="8">
        <v>65</v>
      </c>
      <c r="R32" s="8">
        <v>90</v>
      </c>
      <c r="S32" s="25"/>
    </row>
    <row r="33" spans="1:19" ht="42" customHeight="1">
      <c r="A33" s="26">
        <v>37468</v>
      </c>
      <c r="B33" s="27">
        <v>8</v>
      </c>
      <c r="C33" s="28">
        <v>24</v>
      </c>
      <c r="D33" s="29"/>
      <c r="E33" s="30">
        <v>0</v>
      </c>
      <c r="F33" s="40">
        <v>3</v>
      </c>
      <c r="G33" s="42" t="s">
        <v>61</v>
      </c>
      <c r="H33" s="31">
        <v>23.6</v>
      </c>
      <c r="I33" s="29" t="s">
        <v>66</v>
      </c>
      <c r="J33" s="32" t="s">
        <v>66</v>
      </c>
      <c r="K33" s="33"/>
      <c r="L33" s="34">
        <v>1014</v>
      </c>
      <c r="M33" s="35" t="s">
        <v>365</v>
      </c>
      <c r="N33" s="36"/>
      <c r="O33" s="36">
        <v>7</v>
      </c>
      <c r="P33" s="37">
        <v>7</v>
      </c>
      <c r="Q33" s="36">
        <v>38</v>
      </c>
      <c r="R33" s="36">
        <v>40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19.64516129032258</v>
      </c>
      <c r="E100" s="65" t="s">
        <v>31</v>
      </c>
      <c r="F100" s="65"/>
      <c r="G100" s="65"/>
      <c r="H100" s="65"/>
      <c r="I100" s="17">
        <f>SUM(E3:E33)</f>
        <v>137.6</v>
      </c>
      <c r="J100" s="65" t="s">
        <v>38</v>
      </c>
      <c r="K100" s="65"/>
      <c r="L100" s="18">
        <f>SUM(O3:O33)</f>
        <v>251</v>
      </c>
    </row>
    <row r="101" spans="1:12" ht="30" customHeight="1">
      <c r="A101" s="65" t="s">
        <v>27</v>
      </c>
      <c r="B101" s="65"/>
      <c r="C101" s="65"/>
      <c r="D101" s="16">
        <f>AVERAGE(B3:B33)</f>
        <v>13.67741935483871</v>
      </c>
      <c r="E101" s="65" t="s">
        <v>32</v>
      </c>
      <c r="F101" s="65"/>
      <c r="G101" s="65"/>
      <c r="H101" s="65"/>
      <c r="I101" s="17">
        <f>AVERAGE(E3:E33)</f>
        <v>4.438709677419355</v>
      </c>
      <c r="J101" s="65" t="s">
        <v>39</v>
      </c>
      <c r="K101" s="65"/>
      <c r="L101" s="18">
        <f>COUNTIF(R3:R33,"&lt;31")</f>
        <v>13</v>
      </c>
    </row>
    <row r="102" spans="1:12" ht="30" customHeight="1">
      <c r="A102" s="65" t="s">
        <v>28</v>
      </c>
      <c r="B102" s="65"/>
      <c r="C102" s="65"/>
      <c r="D102" s="16">
        <f>AVERAGE(C3:C33)</f>
        <v>25.612903225806452</v>
      </c>
      <c r="E102" s="65" t="s">
        <v>33</v>
      </c>
      <c r="F102" s="65"/>
      <c r="G102" s="65"/>
      <c r="H102" s="65"/>
      <c r="I102" s="17">
        <f>MAX(E3:E33)</f>
        <v>41</v>
      </c>
      <c r="J102" s="65" t="s">
        <v>41</v>
      </c>
      <c r="K102" s="65"/>
      <c r="L102" s="18">
        <f>COUNTIF(C3:C33,"&gt;19")</f>
        <v>28</v>
      </c>
    </row>
    <row r="103" spans="1:12" ht="30" customHeight="1">
      <c r="A103" s="65" t="s">
        <v>23</v>
      </c>
      <c r="B103" s="65"/>
      <c r="C103" s="65"/>
      <c r="D103" s="18">
        <f>MAX(B3:B33,C7:C33)</f>
        <v>32</v>
      </c>
      <c r="E103" s="65" t="s">
        <v>34</v>
      </c>
      <c r="F103" s="65"/>
      <c r="G103" s="65"/>
      <c r="H103" s="65"/>
      <c r="I103" s="18">
        <f>COUNTA(S3:S33)</f>
        <v>10</v>
      </c>
      <c r="J103" s="65" t="s">
        <v>37</v>
      </c>
      <c r="K103" s="65"/>
      <c r="L103" s="18">
        <f>COUNTA(N3:N33)</f>
        <v>5</v>
      </c>
    </row>
    <row r="104" spans="1:12" ht="30" customHeight="1">
      <c r="A104" s="65" t="s">
        <v>24</v>
      </c>
      <c r="B104" s="65"/>
      <c r="C104" s="65"/>
      <c r="D104" s="18">
        <f>MIN(B3:B33,C3:C33)</f>
        <v>8</v>
      </c>
      <c r="E104" s="65" t="s">
        <v>35</v>
      </c>
      <c r="F104" s="65"/>
      <c r="G104" s="65"/>
      <c r="H104" s="65"/>
      <c r="I104" s="18">
        <f>COUNTIF(S3:S33,"R")</f>
        <v>10</v>
      </c>
      <c r="J104" s="65" t="s">
        <v>47</v>
      </c>
      <c r="K104" s="65"/>
      <c r="L104" s="43">
        <f>AVERAGE(F3:F33)</f>
        <v>2.7419354838709675</v>
      </c>
    </row>
    <row r="105" spans="1:12" ht="30" customHeight="1">
      <c r="A105" s="65" t="s">
        <v>26</v>
      </c>
      <c r="B105" s="65"/>
      <c r="C105" s="65"/>
      <c r="D105" s="18">
        <f>MAX(B3:B33)</f>
        <v>19</v>
      </c>
      <c r="E105" s="65" t="s">
        <v>36</v>
      </c>
      <c r="F105" s="65"/>
      <c r="G105" s="65"/>
      <c r="H105" s="65"/>
      <c r="I105" s="18">
        <f>COUNTIF(S3:S33,"S")</f>
        <v>0</v>
      </c>
      <c r="J105" s="65" t="s">
        <v>48</v>
      </c>
      <c r="K105" s="65"/>
      <c r="L105" s="43">
        <f>AVERAGE(H3:H33)</f>
        <v>22.95161290322581</v>
      </c>
    </row>
    <row r="106" spans="1:12" ht="30" customHeight="1">
      <c r="A106" s="65" t="s">
        <v>25</v>
      </c>
      <c r="B106" s="65"/>
      <c r="C106" s="65"/>
      <c r="D106" s="18">
        <f>MIN(C3:C33)</f>
        <v>17</v>
      </c>
      <c r="E106" s="65" t="s">
        <v>52</v>
      </c>
      <c r="F106" s="65"/>
      <c r="G106" s="65"/>
      <c r="H106" s="65"/>
      <c r="I106" s="18">
        <f>COUNTIF(F3:F33,"&gt;5")</f>
        <v>0</v>
      </c>
      <c r="J106" s="65" t="s">
        <v>49</v>
      </c>
      <c r="K106" s="65"/>
      <c r="L106" s="19">
        <v>0</v>
      </c>
    </row>
    <row r="107" spans="1:12" ht="30" customHeight="1">
      <c r="A107" s="65" t="s">
        <v>29</v>
      </c>
      <c r="B107" s="65"/>
      <c r="C107" s="65"/>
      <c r="D107" s="18">
        <f>COUNTIF(B7:B33,"&lt;1")</f>
        <v>0</v>
      </c>
      <c r="E107" s="65" t="s">
        <v>43</v>
      </c>
      <c r="F107" s="65"/>
      <c r="G107" s="65"/>
      <c r="H107" s="65"/>
      <c r="I107" s="17">
        <f>MAX(H3:H33)</f>
        <v>46.4</v>
      </c>
      <c r="J107" s="65" t="s">
        <v>50</v>
      </c>
      <c r="K107" s="65"/>
      <c r="L107" s="19"/>
    </row>
    <row r="108" spans="1:12" ht="30" customHeight="1">
      <c r="A108" s="65" t="s">
        <v>30</v>
      </c>
      <c r="B108" s="65"/>
      <c r="C108" s="65"/>
      <c r="D108" s="18">
        <f>COUNTIF(C7:C33,"&lt;1")</f>
        <v>0</v>
      </c>
      <c r="E108" s="65" t="s">
        <v>44</v>
      </c>
      <c r="F108" s="65"/>
      <c r="G108" s="65"/>
      <c r="H108" s="65"/>
      <c r="I108" s="18">
        <f>MAX(L3:L33)</f>
        <v>1025</v>
      </c>
      <c r="J108" s="65" t="s">
        <v>51</v>
      </c>
      <c r="K108" s="65"/>
      <c r="L108" s="19"/>
    </row>
    <row r="109" spans="1:12" ht="30" customHeight="1">
      <c r="A109" s="65" t="s">
        <v>40</v>
      </c>
      <c r="B109" s="65"/>
      <c r="C109" s="65"/>
      <c r="D109" s="18">
        <f>MIN(P3:P33)</f>
        <v>7</v>
      </c>
      <c r="E109" s="65" t="s">
        <v>45</v>
      </c>
      <c r="F109" s="65"/>
      <c r="G109" s="65"/>
      <c r="H109" s="65"/>
      <c r="I109" s="18">
        <f>MIN(L3:L33)</f>
        <v>1006</v>
      </c>
      <c r="J109" s="65"/>
      <c r="K109" s="65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ignoredErrors>
    <ignoredError sqref="D103 D107:D108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62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37469</v>
      </c>
      <c r="B3" s="13">
        <v>12</v>
      </c>
      <c r="C3" s="12">
        <v>26</v>
      </c>
      <c r="D3" s="4"/>
      <c r="E3" s="10">
        <v>0</v>
      </c>
      <c r="F3" s="39">
        <v>3</v>
      </c>
      <c r="G3" s="41" t="s">
        <v>76</v>
      </c>
      <c r="H3" s="15">
        <v>22.1</v>
      </c>
      <c r="I3" s="4" t="s">
        <v>112</v>
      </c>
      <c r="J3" s="5" t="s">
        <v>71</v>
      </c>
      <c r="K3" s="6"/>
      <c r="L3" s="1">
        <v>1015</v>
      </c>
      <c r="M3" s="7" t="s">
        <v>364</v>
      </c>
      <c r="N3" s="8"/>
      <c r="O3" s="8">
        <v>13</v>
      </c>
      <c r="P3" s="9">
        <v>11</v>
      </c>
      <c r="Q3" s="8">
        <v>35</v>
      </c>
      <c r="R3" s="20">
        <v>20</v>
      </c>
      <c r="S3" s="24"/>
    </row>
    <row r="4" spans="1:19" ht="42" customHeight="1">
      <c r="A4" s="23">
        <v>37470</v>
      </c>
      <c r="B4" s="13">
        <v>17</v>
      </c>
      <c r="C4" s="12">
        <v>24</v>
      </c>
      <c r="D4" s="4" t="s">
        <v>366</v>
      </c>
      <c r="E4" s="10">
        <v>13</v>
      </c>
      <c r="F4" s="39">
        <v>2</v>
      </c>
      <c r="G4" s="41" t="s">
        <v>76</v>
      </c>
      <c r="H4" s="15">
        <v>14.7</v>
      </c>
      <c r="I4" s="4" t="s">
        <v>66</v>
      </c>
      <c r="J4" s="5" t="s">
        <v>93</v>
      </c>
      <c r="K4" s="6"/>
      <c r="L4" s="1">
        <v>1013</v>
      </c>
      <c r="M4" s="7" t="s">
        <v>367</v>
      </c>
      <c r="N4" s="8"/>
      <c r="O4" s="8">
        <v>3</v>
      </c>
      <c r="P4" s="9">
        <v>15</v>
      </c>
      <c r="Q4" s="8">
        <v>57</v>
      </c>
      <c r="R4" s="8">
        <v>80</v>
      </c>
      <c r="S4" s="25" t="s">
        <v>101</v>
      </c>
    </row>
    <row r="5" spans="1:19" ht="42" customHeight="1">
      <c r="A5" s="23">
        <v>37471</v>
      </c>
      <c r="B5" s="13">
        <v>14</v>
      </c>
      <c r="C5" s="12">
        <v>18</v>
      </c>
      <c r="D5" s="4" t="s">
        <v>369</v>
      </c>
      <c r="E5" s="10">
        <v>22</v>
      </c>
      <c r="F5" s="39">
        <v>3</v>
      </c>
      <c r="G5" s="41" t="s">
        <v>183</v>
      </c>
      <c r="H5" s="15">
        <v>20.5</v>
      </c>
      <c r="I5" s="4" t="s">
        <v>59</v>
      </c>
      <c r="J5" s="5" t="s">
        <v>59</v>
      </c>
      <c r="K5" s="6"/>
      <c r="L5" s="1">
        <v>1009</v>
      </c>
      <c r="M5" s="7" t="s">
        <v>370</v>
      </c>
      <c r="N5" s="8"/>
      <c r="O5" s="8"/>
      <c r="P5" s="9">
        <v>13</v>
      </c>
      <c r="Q5" s="8">
        <v>88</v>
      </c>
      <c r="R5" s="8">
        <v>98</v>
      </c>
      <c r="S5" s="25" t="s">
        <v>101</v>
      </c>
    </row>
    <row r="6" spans="1:19" ht="42" customHeight="1">
      <c r="A6" s="23">
        <v>37472</v>
      </c>
      <c r="B6" s="13">
        <v>10</v>
      </c>
      <c r="C6" s="12">
        <v>22</v>
      </c>
      <c r="D6" s="4"/>
      <c r="E6" s="10">
        <v>0</v>
      </c>
      <c r="F6" s="39">
        <v>3</v>
      </c>
      <c r="G6" s="41" t="s">
        <v>76</v>
      </c>
      <c r="H6" s="15">
        <v>22</v>
      </c>
      <c r="I6" s="4" t="s">
        <v>66</v>
      </c>
      <c r="J6" s="5" t="s">
        <v>66</v>
      </c>
      <c r="K6" s="6"/>
      <c r="L6" s="1">
        <v>1008</v>
      </c>
      <c r="M6" s="7" t="s">
        <v>371</v>
      </c>
      <c r="N6" s="8"/>
      <c r="O6" s="8">
        <v>6</v>
      </c>
      <c r="P6" s="9">
        <v>8</v>
      </c>
      <c r="Q6" s="8">
        <v>46</v>
      </c>
      <c r="R6" s="8">
        <v>57</v>
      </c>
      <c r="S6" s="25"/>
    </row>
    <row r="7" spans="1:19" ht="42" customHeight="1">
      <c r="A7" s="23">
        <v>37473</v>
      </c>
      <c r="B7" s="13">
        <v>10</v>
      </c>
      <c r="C7" s="12">
        <v>23</v>
      </c>
      <c r="D7" s="4"/>
      <c r="E7" s="10">
        <v>0</v>
      </c>
      <c r="F7" s="39">
        <v>3</v>
      </c>
      <c r="G7" s="41" t="s">
        <v>129</v>
      </c>
      <c r="H7" s="15">
        <v>27.5</v>
      </c>
      <c r="I7" s="4" t="s">
        <v>112</v>
      </c>
      <c r="J7" s="5" t="s">
        <v>66</v>
      </c>
      <c r="K7" s="6"/>
      <c r="L7" s="1">
        <v>1006</v>
      </c>
      <c r="M7" s="7" t="s">
        <v>372</v>
      </c>
      <c r="N7" s="8"/>
      <c r="O7" s="8">
        <v>6</v>
      </c>
      <c r="P7" s="9">
        <v>9</v>
      </c>
      <c r="Q7" s="8">
        <v>42</v>
      </c>
      <c r="R7" s="8">
        <v>60</v>
      </c>
      <c r="S7" s="25"/>
    </row>
    <row r="8" spans="1:19" ht="42" customHeight="1">
      <c r="A8" s="23">
        <v>37474</v>
      </c>
      <c r="B8" s="13">
        <v>14</v>
      </c>
      <c r="C8" s="12">
        <v>17</v>
      </c>
      <c r="D8" s="4" t="s">
        <v>373</v>
      </c>
      <c r="E8" s="10">
        <v>18.5</v>
      </c>
      <c r="F8" s="39">
        <v>2</v>
      </c>
      <c r="G8" s="41" t="s">
        <v>183</v>
      </c>
      <c r="H8" s="15">
        <v>18.7</v>
      </c>
      <c r="I8" s="4" t="s">
        <v>66</v>
      </c>
      <c r="J8" s="5" t="s">
        <v>59</v>
      </c>
      <c r="K8" s="6"/>
      <c r="L8" s="1">
        <v>1011</v>
      </c>
      <c r="M8" s="7" t="s">
        <v>374</v>
      </c>
      <c r="N8" s="8"/>
      <c r="O8" s="8"/>
      <c r="P8" s="9">
        <v>12</v>
      </c>
      <c r="Q8" s="8">
        <v>91</v>
      </c>
      <c r="R8" s="8">
        <v>100</v>
      </c>
      <c r="S8" s="25" t="s">
        <v>101</v>
      </c>
    </row>
    <row r="9" spans="1:19" ht="42" customHeight="1">
      <c r="A9" s="23">
        <v>37475</v>
      </c>
      <c r="B9" s="13">
        <v>13</v>
      </c>
      <c r="C9" s="12">
        <v>17</v>
      </c>
      <c r="D9" s="4" t="s">
        <v>375</v>
      </c>
      <c r="E9" s="10">
        <v>15</v>
      </c>
      <c r="F9" s="39">
        <v>2</v>
      </c>
      <c r="G9" s="41" t="s">
        <v>58</v>
      </c>
      <c r="H9" s="15">
        <v>20</v>
      </c>
      <c r="I9" s="4" t="s">
        <v>59</v>
      </c>
      <c r="J9" s="5" t="s">
        <v>59</v>
      </c>
      <c r="K9" s="6"/>
      <c r="L9" s="1">
        <v>1012</v>
      </c>
      <c r="M9" s="7" t="s">
        <v>376</v>
      </c>
      <c r="N9" s="8"/>
      <c r="O9" s="8"/>
      <c r="P9" s="9">
        <v>12</v>
      </c>
      <c r="Q9" s="8">
        <v>88</v>
      </c>
      <c r="R9" s="8">
        <v>100</v>
      </c>
      <c r="S9" s="25" t="s">
        <v>101</v>
      </c>
    </row>
    <row r="10" spans="1:19" ht="42" customHeight="1">
      <c r="A10" s="23">
        <v>37476</v>
      </c>
      <c r="B10" s="13">
        <v>14</v>
      </c>
      <c r="C10" s="12">
        <v>24</v>
      </c>
      <c r="D10" s="4"/>
      <c r="E10" s="10">
        <v>0</v>
      </c>
      <c r="F10" s="39">
        <v>3</v>
      </c>
      <c r="G10" s="41" t="s">
        <v>76</v>
      </c>
      <c r="H10" s="15">
        <v>22.3</v>
      </c>
      <c r="I10" s="4" t="s">
        <v>66</v>
      </c>
      <c r="J10" s="5" t="s">
        <v>66</v>
      </c>
      <c r="K10" s="6"/>
      <c r="L10" s="1">
        <v>1013</v>
      </c>
      <c r="M10" s="7" t="s">
        <v>377</v>
      </c>
      <c r="N10" s="8"/>
      <c r="O10" s="8">
        <v>7.5</v>
      </c>
      <c r="P10" s="9">
        <v>13</v>
      </c>
      <c r="Q10" s="8">
        <v>41</v>
      </c>
      <c r="R10" s="8">
        <v>45</v>
      </c>
      <c r="S10" s="25"/>
    </row>
    <row r="11" spans="1:19" ht="42" customHeight="1">
      <c r="A11" s="23">
        <v>37477</v>
      </c>
      <c r="B11" s="13">
        <v>14</v>
      </c>
      <c r="C11" s="12">
        <v>20</v>
      </c>
      <c r="D11" s="4"/>
      <c r="E11" s="10">
        <v>0</v>
      </c>
      <c r="F11" s="39">
        <v>3</v>
      </c>
      <c r="G11" s="41" t="s">
        <v>63</v>
      </c>
      <c r="H11" s="15">
        <v>21.5</v>
      </c>
      <c r="I11" s="4" t="s">
        <v>59</v>
      </c>
      <c r="J11" s="5" t="s">
        <v>93</v>
      </c>
      <c r="K11" s="6"/>
      <c r="L11" s="1">
        <v>1015</v>
      </c>
      <c r="M11" s="7" t="s">
        <v>378</v>
      </c>
      <c r="N11" s="8"/>
      <c r="O11" s="8">
        <v>1</v>
      </c>
      <c r="P11" s="9">
        <v>13</v>
      </c>
      <c r="Q11" s="8">
        <v>55</v>
      </c>
      <c r="R11" s="8">
        <v>92</v>
      </c>
      <c r="S11" s="25"/>
    </row>
    <row r="12" spans="1:19" ht="42" customHeight="1">
      <c r="A12" s="23">
        <v>37478</v>
      </c>
      <c r="B12" s="13">
        <v>14</v>
      </c>
      <c r="C12" s="12">
        <v>20</v>
      </c>
      <c r="D12" s="4"/>
      <c r="E12" s="10">
        <v>0</v>
      </c>
      <c r="F12" s="39">
        <v>3</v>
      </c>
      <c r="G12" s="41" t="s">
        <v>63</v>
      </c>
      <c r="H12" s="15">
        <v>23</v>
      </c>
      <c r="I12" s="4" t="s">
        <v>66</v>
      </c>
      <c r="J12" s="5" t="s">
        <v>66</v>
      </c>
      <c r="K12" s="6"/>
      <c r="L12" s="1">
        <v>1015</v>
      </c>
      <c r="M12" s="7" t="s">
        <v>379</v>
      </c>
      <c r="N12" s="8"/>
      <c r="O12" s="8">
        <v>7</v>
      </c>
      <c r="P12" s="9">
        <v>10</v>
      </c>
      <c r="Q12" s="8">
        <v>40</v>
      </c>
      <c r="R12" s="8">
        <v>46</v>
      </c>
      <c r="S12" s="25"/>
    </row>
    <row r="13" spans="1:19" ht="42" customHeight="1">
      <c r="A13" s="23">
        <v>37479</v>
      </c>
      <c r="B13" s="13">
        <v>11</v>
      </c>
      <c r="C13" s="12">
        <v>24</v>
      </c>
      <c r="D13" s="4" t="s">
        <v>294</v>
      </c>
      <c r="E13" s="10">
        <v>0.7</v>
      </c>
      <c r="F13" s="39">
        <v>2</v>
      </c>
      <c r="G13" s="41" t="s">
        <v>63</v>
      </c>
      <c r="H13" s="15">
        <v>20.5</v>
      </c>
      <c r="I13" s="4" t="s">
        <v>66</v>
      </c>
      <c r="J13" s="5" t="s">
        <v>66</v>
      </c>
      <c r="K13" s="6"/>
      <c r="L13" s="1">
        <v>1012</v>
      </c>
      <c r="M13" s="7" t="s">
        <v>380</v>
      </c>
      <c r="N13" s="8"/>
      <c r="O13" s="8">
        <v>5</v>
      </c>
      <c r="P13" s="9">
        <v>10</v>
      </c>
      <c r="Q13" s="8">
        <v>48</v>
      </c>
      <c r="R13" s="8">
        <v>59</v>
      </c>
      <c r="S13" s="25" t="s">
        <v>101</v>
      </c>
    </row>
    <row r="14" spans="1:19" ht="42" customHeight="1">
      <c r="A14" s="23">
        <v>37480</v>
      </c>
      <c r="B14" s="13">
        <v>12</v>
      </c>
      <c r="C14" s="12">
        <v>23</v>
      </c>
      <c r="D14" s="4" t="s">
        <v>381</v>
      </c>
      <c r="E14" s="10">
        <v>16.5</v>
      </c>
      <c r="F14" s="39">
        <v>3</v>
      </c>
      <c r="G14" s="41" t="s">
        <v>183</v>
      </c>
      <c r="H14" s="15">
        <v>23</v>
      </c>
      <c r="I14" s="4" t="s">
        <v>66</v>
      </c>
      <c r="J14" s="5" t="s">
        <v>93</v>
      </c>
      <c r="K14" s="6"/>
      <c r="L14" s="1">
        <v>1010</v>
      </c>
      <c r="M14" s="7" t="s">
        <v>382</v>
      </c>
      <c r="N14" s="8" t="s">
        <v>200</v>
      </c>
      <c r="O14" s="8">
        <v>3.5</v>
      </c>
      <c r="P14" s="9">
        <v>11</v>
      </c>
      <c r="Q14" s="8">
        <v>60</v>
      </c>
      <c r="R14" s="8">
        <v>75</v>
      </c>
      <c r="S14" s="25" t="s">
        <v>101</v>
      </c>
    </row>
    <row r="15" spans="1:19" ht="42" customHeight="1">
      <c r="A15" s="23">
        <v>37481</v>
      </c>
      <c r="B15" s="13">
        <v>15</v>
      </c>
      <c r="C15" s="12">
        <v>19</v>
      </c>
      <c r="D15" s="4" t="s">
        <v>383</v>
      </c>
      <c r="E15" s="10">
        <v>2.5</v>
      </c>
      <c r="F15" s="39">
        <v>2</v>
      </c>
      <c r="G15" s="41" t="s">
        <v>79</v>
      </c>
      <c r="H15" s="15">
        <v>19.8</v>
      </c>
      <c r="I15" s="4" t="s">
        <v>59</v>
      </c>
      <c r="J15" s="5" t="s">
        <v>59</v>
      </c>
      <c r="K15" s="6"/>
      <c r="L15" s="1">
        <v>1015</v>
      </c>
      <c r="M15" s="7" t="s">
        <v>384</v>
      </c>
      <c r="N15" s="8"/>
      <c r="O15" s="8"/>
      <c r="P15" s="9">
        <v>14</v>
      </c>
      <c r="Q15" s="8">
        <v>62</v>
      </c>
      <c r="R15" s="8">
        <v>97</v>
      </c>
      <c r="S15" s="25" t="s">
        <v>101</v>
      </c>
    </row>
    <row r="16" spans="1:19" ht="42" customHeight="1">
      <c r="A16" s="23">
        <v>37482</v>
      </c>
      <c r="B16" s="13">
        <v>14</v>
      </c>
      <c r="C16" s="12">
        <v>17</v>
      </c>
      <c r="D16" s="4" t="s">
        <v>205</v>
      </c>
      <c r="E16" s="10">
        <v>1.8</v>
      </c>
      <c r="F16" s="39">
        <v>2</v>
      </c>
      <c r="G16" s="41" t="s">
        <v>63</v>
      </c>
      <c r="H16" s="15">
        <v>20</v>
      </c>
      <c r="I16" s="4" t="s">
        <v>59</v>
      </c>
      <c r="J16" s="5" t="s">
        <v>59</v>
      </c>
      <c r="K16" s="6"/>
      <c r="L16" s="1">
        <v>1015</v>
      </c>
      <c r="M16" s="7" t="s">
        <v>385</v>
      </c>
      <c r="N16" s="8"/>
      <c r="O16" s="8">
        <v>0.5</v>
      </c>
      <c r="P16" s="9">
        <v>13</v>
      </c>
      <c r="Q16" s="8">
        <v>80</v>
      </c>
      <c r="R16" s="8">
        <v>97</v>
      </c>
      <c r="S16" s="25" t="s">
        <v>101</v>
      </c>
    </row>
    <row r="17" spans="1:19" ht="42" customHeight="1">
      <c r="A17" s="23">
        <v>37483</v>
      </c>
      <c r="B17" s="13">
        <v>15</v>
      </c>
      <c r="C17" s="12">
        <v>24</v>
      </c>
      <c r="D17" s="4" t="s">
        <v>386</v>
      </c>
      <c r="E17" s="10">
        <v>9.5</v>
      </c>
      <c r="F17" s="39">
        <v>3</v>
      </c>
      <c r="G17" s="41" t="s">
        <v>84</v>
      </c>
      <c r="H17" s="15">
        <v>29.5</v>
      </c>
      <c r="I17" s="4" t="s">
        <v>66</v>
      </c>
      <c r="J17" s="5" t="s">
        <v>66</v>
      </c>
      <c r="K17" s="6"/>
      <c r="L17" s="1">
        <v>1008</v>
      </c>
      <c r="M17" s="7" t="s">
        <v>387</v>
      </c>
      <c r="N17" s="8" t="s">
        <v>200</v>
      </c>
      <c r="O17" s="8">
        <v>7</v>
      </c>
      <c r="P17" s="9">
        <v>12</v>
      </c>
      <c r="Q17" s="8">
        <v>61</v>
      </c>
      <c r="R17" s="8">
        <v>52</v>
      </c>
      <c r="S17" s="25" t="s">
        <v>101</v>
      </c>
    </row>
    <row r="18" spans="1:19" ht="42" customHeight="1">
      <c r="A18" s="23">
        <v>37484</v>
      </c>
      <c r="B18" s="13">
        <v>12</v>
      </c>
      <c r="C18" s="12">
        <v>21</v>
      </c>
      <c r="D18" s="4" t="s">
        <v>388</v>
      </c>
      <c r="E18" s="44">
        <v>3</v>
      </c>
      <c r="F18" s="39">
        <v>4</v>
      </c>
      <c r="G18" s="41" t="s">
        <v>61</v>
      </c>
      <c r="H18" s="15">
        <v>35.1</v>
      </c>
      <c r="I18" s="4" t="s">
        <v>59</v>
      </c>
      <c r="J18" s="5" t="s">
        <v>93</v>
      </c>
      <c r="K18" s="6"/>
      <c r="L18" s="1">
        <v>1010</v>
      </c>
      <c r="M18" s="7" t="s">
        <v>389</v>
      </c>
      <c r="N18" s="8"/>
      <c r="O18" s="8">
        <v>4</v>
      </c>
      <c r="P18" s="9">
        <v>11</v>
      </c>
      <c r="Q18" s="8">
        <v>51</v>
      </c>
      <c r="R18" s="8">
        <v>76</v>
      </c>
      <c r="S18" s="25" t="s">
        <v>101</v>
      </c>
    </row>
    <row r="19" spans="1:19" ht="42" customHeight="1">
      <c r="A19" s="23">
        <v>37485</v>
      </c>
      <c r="B19" s="13">
        <v>12</v>
      </c>
      <c r="C19" s="12">
        <v>15</v>
      </c>
      <c r="D19" s="4" t="s">
        <v>222</v>
      </c>
      <c r="E19" s="10">
        <v>5</v>
      </c>
      <c r="F19" s="39">
        <v>5</v>
      </c>
      <c r="G19" s="41" t="s">
        <v>76</v>
      </c>
      <c r="H19" s="15">
        <v>47.3</v>
      </c>
      <c r="I19" s="4" t="s">
        <v>66</v>
      </c>
      <c r="J19" s="5" t="s">
        <v>59</v>
      </c>
      <c r="K19" s="6"/>
      <c r="L19" s="1">
        <v>1004</v>
      </c>
      <c r="M19" s="7" t="s">
        <v>390</v>
      </c>
      <c r="N19" s="8"/>
      <c r="O19" s="8"/>
      <c r="P19" s="9">
        <v>11</v>
      </c>
      <c r="Q19" s="8">
        <v>79</v>
      </c>
      <c r="R19" s="8">
        <v>96</v>
      </c>
      <c r="S19" s="25" t="s">
        <v>101</v>
      </c>
    </row>
    <row r="20" spans="1:19" ht="42" customHeight="1">
      <c r="A20" s="23">
        <v>37486</v>
      </c>
      <c r="B20" s="13">
        <v>11</v>
      </c>
      <c r="C20" s="12">
        <v>19</v>
      </c>
      <c r="D20" s="4" t="s">
        <v>391</v>
      </c>
      <c r="E20" s="10">
        <v>0.4</v>
      </c>
      <c r="F20" s="39">
        <v>4</v>
      </c>
      <c r="G20" s="41" t="s">
        <v>76</v>
      </c>
      <c r="H20" s="15">
        <v>32.5</v>
      </c>
      <c r="I20" s="4" t="s">
        <v>59</v>
      </c>
      <c r="J20" s="5" t="s">
        <v>93</v>
      </c>
      <c r="K20" s="6"/>
      <c r="L20" s="1">
        <v>1006</v>
      </c>
      <c r="M20" s="7" t="s">
        <v>392</v>
      </c>
      <c r="N20" s="8"/>
      <c r="O20" s="8">
        <v>2</v>
      </c>
      <c r="P20" s="9">
        <v>10</v>
      </c>
      <c r="Q20" s="8">
        <v>51</v>
      </c>
      <c r="R20" s="8">
        <v>82</v>
      </c>
      <c r="S20" s="25" t="s">
        <v>101</v>
      </c>
    </row>
    <row r="21" spans="1:19" ht="42" customHeight="1">
      <c r="A21" s="23">
        <v>37487</v>
      </c>
      <c r="B21" s="13">
        <v>12</v>
      </c>
      <c r="C21" s="12">
        <v>21</v>
      </c>
      <c r="D21" s="4" t="s">
        <v>393</v>
      </c>
      <c r="E21" s="10">
        <v>1.3</v>
      </c>
      <c r="F21" s="39">
        <v>3</v>
      </c>
      <c r="G21" s="41" t="s">
        <v>63</v>
      </c>
      <c r="H21" s="15">
        <v>23.9</v>
      </c>
      <c r="I21" s="4" t="s">
        <v>59</v>
      </c>
      <c r="J21" s="5" t="s">
        <v>66</v>
      </c>
      <c r="K21" s="6"/>
      <c r="L21" s="1">
        <v>1015</v>
      </c>
      <c r="M21" s="7" t="s">
        <v>394</v>
      </c>
      <c r="N21" s="8"/>
      <c r="O21" s="8">
        <v>5</v>
      </c>
      <c r="P21" s="9">
        <v>11</v>
      </c>
      <c r="Q21" s="8">
        <v>45</v>
      </c>
      <c r="R21" s="8">
        <v>64</v>
      </c>
      <c r="S21" s="25" t="s">
        <v>101</v>
      </c>
    </row>
    <row r="22" spans="1:19" ht="42" customHeight="1">
      <c r="A22" s="23">
        <v>37488</v>
      </c>
      <c r="B22" s="13">
        <v>7</v>
      </c>
      <c r="C22" s="12">
        <v>21</v>
      </c>
      <c r="D22" s="4"/>
      <c r="E22" s="10">
        <v>0</v>
      </c>
      <c r="F22" s="39">
        <v>3</v>
      </c>
      <c r="G22" s="41" t="s">
        <v>61</v>
      </c>
      <c r="H22" s="15">
        <v>24.8</v>
      </c>
      <c r="I22" s="4" t="s">
        <v>190</v>
      </c>
      <c r="J22" s="5" t="s">
        <v>87</v>
      </c>
      <c r="K22" s="6"/>
      <c r="L22" s="1">
        <v>1021</v>
      </c>
      <c r="M22" s="7" t="s">
        <v>395</v>
      </c>
      <c r="N22" s="8"/>
      <c r="O22" s="8">
        <v>13.5</v>
      </c>
      <c r="P22" s="9">
        <v>6</v>
      </c>
      <c r="Q22" s="8">
        <v>38</v>
      </c>
      <c r="R22" s="8">
        <v>3</v>
      </c>
      <c r="S22" s="25"/>
    </row>
    <row r="23" spans="1:19" ht="42" customHeight="1">
      <c r="A23" s="23">
        <v>37489</v>
      </c>
      <c r="B23" s="13">
        <v>11</v>
      </c>
      <c r="C23" s="12">
        <v>28</v>
      </c>
      <c r="D23" s="4"/>
      <c r="E23" s="10">
        <v>0</v>
      </c>
      <c r="F23" s="39">
        <v>3</v>
      </c>
      <c r="G23" s="41" t="s">
        <v>63</v>
      </c>
      <c r="H23" s="15">
        <v>21.6</v>
      </c>
      <c r="I23" s="4" t="s">
        <v>190</v>
      </c>
      <c r="J23" s="5" t="s">
        <v>87</v>
      </c>
      <c r="K23" s="6"/>
      <c r="L23" s="1">
        <v>1022</v>
      </c>
      <c r="M23" s="7" t="s">
        <v>396</v>
      </c>
      <c r="N23" s="8"/>
      <c r="O23" s="8">
        <v>13.5</v>
      </c>
      <c r="P23" s="9">
        <v>10</v>
      </c>
      <c r="Q23" s="8">
        <v>35</v>
      </c>
      <c r="R23" s="8">
        <v>5</v>
      </c>
      <c r="S23" s="25"/>
    </row>
    <row r="24" spans="1:19" ht="42" customHeight="1">
      <c r="A24" s="23">
        <v>37490</v>
      </c>
      <c r="B24" s="13">
        <v>15</v>
      </c>
      <c r="C24" s="12">
        <v>30</v>
      </c>
      <c r="D24" s="4" t="s">
        <v>218</v>
      </c>
      <c r="E24" s="10">
        <v>6.7</v>
      </c>
      <c r="F24" s="39">
        <v>3</v>
      </c>
      <c r="G24" s="41" t="s">
        <v>76</v>
      </c>
      <c r="H24" s="15">
        <v>26.4</v>
      </c>
      <c r="I24" s="4" t="s">
        <v>190</v>
      </c>
      <c r="J24" s="5" t="s">
        <v>71</v>
      </c>
      <c r="K24" s="6"/>
      <c r="L24" s="1">
        <v>1012</v>
      </c>
      <c r="M24" s="7" t="s">
        <v>397</v>
      </c>
      <c r="N24" s="8" t="s">
        <v>200</v>
      </c>
      <c r="O24" s="8">
        <v>9</v>
      </c>
      <c r="P24" s="9">
        <v>14</v>
      </c>
      <c r="Q24" s="8">
        <v>41</v>
      </c>
      <c r="R24" s="8">
        <v>35</v>
      </c>
      <c r="S24" s="25" t="s">
        <v>101</v>
      </c>
    </row>
    <row r="25" spans="1:19" ht="42" customHeight="1">
      <c r="A25" s="23">
        <v>37491</v>
      </c>
      <c r="B25" s="13">
        <v>15</v>
      </c>
      <c r="C25" s="12">
        <v>25</v>
      </c>
      <c r="D25" s="4" t="s">
        <v>398</v>
      </c>
      <c r="E25" s="10">
        <v>1.6</v>
      </c>
      <c r="F25" s="39">
        <v>4</v>
      </c>
      <c r="G25" s="41" t="s">
        <v>76</v>
      </c>
      <c r="H25" s="15">
        <v>38.5</v>
      </c>
      <c r="I25" s="4" t="s">
        <v>66</v>
      </c>
      <c r="J25" s="5" t="s">
        <v>93</v>
      </c>
      <c r="K25" s="6"/>
      <c r="L25" s="1">
        <v>1003</v>
      </c>
      <c r="M25" s="7" t="s">
        <v>399</v>
      </c>
      <c r="N25" s="8"/>
      <c r="O25" s="8">
        <v>4</v>
      </c>
      <c r="P25" s="9">
        <v>14</v>
      </c>
      <c r="Q25" s="8">
        <v>61</v>
      </c>
      <c r="R25" s="8">
        <v>75</v>
      </c>
      <c r="S25" s="25" t="s">
        <v>101</v>
      </c>
    </row>
    <row r="26" spans="1:19" ht="42" customHeight="1">
      <c r="A26" s="23">
        <v>37492</v>
      </c>
      <c r="B26" s="13">
        <v>16</v>
      </c>
      <c r="C26" s="12">
        <v>22</v>
      </c>
      <c r="D26" s="4" t="s">
        <v>176</v>
      </c>
      <c r="E26" s="10">
        <v>3</v>
      </c>
      <c r="F26" s="39">
        <v>4</v>
      </c>
      <c r="G26" s="41" t="s">
        <v>63</v>
      </c>
      <c r="H26" s="15">
        <v>40</v>
      </c>
      <c r="I26" s="4" t="s">
        <v>66</v>
      </c>
      <c r="J26" s="5" t="s">
        <v>66</v>
      </c>
      <c r="K26" s="6"/>
      <c r="L26" s="1">
        <v>1004</v>
      </c>
      <c r="M26" s="7" t="s">
        <v>400</v>
      </c>
      <c r="N26" s="8"/>
      <c r="O26" s="8">
        <v>5.5</v>
      </c>
      <c r="P26" s="9">
        <v>15</v>
      </c>
      <c r="Q26" s="8">
        <v>60</v>
      </c>
      <c r="R26" s="8">
        <v>57</v>
      </c>
      <c r="S26" s="25" t="s">
        <v>101</v>
      </c>
    </row>
    <row r="27" spans="1:19" ht="42" customHeight="1">
      <c r="A27" s="23">
        <v>37493</v>
      </c>
      <c r="B27" s="13">
        <v>10</v>
      </c>
      <c r="C27" s="12">
        <v>21</v>
      </c>
      <c r="D27" s="4"/>
      <c r="E27" s="10">
        <v>0</v>
      </c>
      <c r="F27" s="39">
        <v>4</v>
      </c>
      <c r="G27" s="41" t="s">
        <v>63</v>
      </c>
      <c r="H27" s="15">
        <v>38.4</v>
      </c>
      <c r="I27" s="4" t="s">
        <v>66</v>
      </c>
      <c r="J27" s="5" t="s">
        <v>66</v>
      </c>
      <c r="K27" s="6"/>
      <c r="L27" s="1">
        <v>1014</v>
      </c>
      <c r="M27" s="7" t="s">
        <v>401</v>
      </c>
      <c r="N27" s="8"/>
      <c r="O27" s="8">
        <v>7</v>
      </c>
      <c r="P27" s="9">
        <v>9</v>
      </c>
      <c r="Q27" s="8">
        <v>39</v>
      </c>
      <c r="R27" s="8">
        <v>46</v>
      </c>
      <c r="S27" s="25"/>
    </row>
    <row r="28" spans="1:19" ht="42" customHeight="1">
      <c r="A28" s="23">
        <v>37494</v>
      </c>
      <c r="B28" s="13">
        <v>12</v>
      </c>
      <c r="C28" s="12">
        <v>23</v>
      </c>
      <c r="D28" s="4" t="s">
        <v>402</v>
      </c>
      <c r="E28" s="10">
        <v>5</v>
      </c>
      <c r="F28" s="39">
        <v>4</v>
      </c>
      <c r="G28" s="41" t="s">
        <v>76</v>
      </c>
      <c r="H28" s="15">
        <v>38.3</v>
      </c>
      <c r="I28" s="4" t="s">
        <v>66</v>
      </c>
      <c r="J28" s="5" t="s">
        <v>93</v>
      </c>
      <c r="K28" s="6"/>
      <c r="L28" s="1">
        <v>1007</v>
      </c>
      <c r="M28" s="7" t="s">
        <v>403</v>
      </c>
      <c r="N28" s="8"/>
      <c r="O28" s="8">
        <v>1.5</v>
      </c>
      <c r="P28" s="9">
        <v>11</v>
      </c>
      <c r="Q28" s="8">
        <v>61</v>
      </c>
      <c r="R28" s="8">
        <v>83</v>
      </c>
      <c r="S28" s="25" t="s">
        <v>101</v>
      </c>
    </row>
    <row r="29" spans="1:19" ht="42" customHeight="1">
      <c r="A29" s="23">
        <v>37495</v>
      </c>
      <c r="B29" s="13">
        <v>15</v>
      </c>
      <c r="C29" s="12">
        <v>22</v>
      </c>
      <c r="D29" s="4" t="s">
        <v>176</v>
      </c>
      <c r="E29" s="10">
        <v>11</v>
      </c>
      <c r="F29" s="39">
        <v>5</v>
      </c>
      <c r="G29" s="41" t="s">
        <v>63</v>
      </c>
      <c r="H29" s="15">
        <v>48.1</v>
      </c>
      <c r="I29" s="4" t="s">
        <v>66</v>
      </c>
      <c r="J29" s="5" t="s">
        <v>93</v>
      </c>
      <c r="K29" s="6"/>
      <c r="L29" s="1">
        <v>1000</v>
      </c>
      <c r="M29" s="7" t="s">
        <v>404</v>
      </c>
      <c r="N29" s="8"/>
      <c r="O29" s="8">
        <v>2</v>
      </c>
      <c r="P29" s="9">
        <v>14</v>
      </c>
      <c r="Q29" s="8">
        <v>60</v>
      </c>
      <c r="R29" s="8">
        <v>80</v>
      </c>
      <c r="S29" s="25" t="s">
        <v>101</v>
      </c>
    </row>
    <row r="30" spans="1:19" ht="42" customHeight="1">
      <c r="A30" s="23">
        <v>37496</v>
      </c>
      <c r="B30" s="13">
        <v>8</v>
      </c>
      <c r="C30" s="12">
        <v>15</v>
      </c>
      <c r="D30" s="4" t="s">
        <v>402</v>
      </c>
      <c r="E30" s="10">
        <v>21</v>
      </c>
      <c r="F30" s="39">
        <v>3</v>
      </c>
      <c r="G30" s="41" t="s">
        <v>58</v>
      </c>
      <c r="H30" s="15">
        <v>27.4</v>
      </c>
      <c r="I30" s="4" t="s">
        <v>59</v>
      </c>
      <c r="J30" s="5" t="s">
        <v>93</v>
      </c>
      <c r="K30" s="6"/>
      <c r="L30" s="1">
        <v>1013</v>
      </c>
      <c r="M30" s="7" t="s">
        <v>405</v>
      </c>
      <c r="N30" s="8"/>
      <c r="O30" s="8">
        <v>1</v>
      </c>
      <c r="P30" s="9">
        <v>7</v>
      </c>
      <c r="Q30" s="8">
        <v>62</v>
      </c>
      <c r="R30" s="8">
        <v>86</v>
      </c>
      <c r="S30" s="25" t="s">
        <v>101</v>
      </c>
    </row>
    <row r="31" spans="1:19" ht="42" customHeight="1">
      <c r="A31" s="23">
        <v>37497</v>
      </c>
      <c r="B31" s="13">
        <v>8</v>
      </c>
      <c r="C31" s="12">
        <v>14</v>
      </c>
      <c r="D31" s="4" t="s">
        <v>294</v>
      </c>
      <c r="E31" s="10">
        <v>2.7</v>
      </c>
      <c r="F31" s="39">
        <v>4</v>
      </c>
      <c r="G31" s="41" t="s">
        <v>63</v>
      </c>
      <c r="H31" s="15">
        <v>32.7</v>
      </c>
      <c r="I31" s="4" t="s">
        <v>66</v>
      </c>
      <c r="J31" s="5" t="s">
        <v>93</v>
      </c>
      <c r="K31" s="6"/>
      <c r="L31" s="1">
        <v>1010</v>
      </c>
      <c r="M31" s="7" t="s">
        <v>406</v>
      </c>
      <c r="N31" s="8"/>
      <c r="O31" s="8">
        <v>3</v>
      </c>
      <c r="P31" s="9">
        <v>7</v>
      </c>
      <c r="Q31" s="8">
        <v>71</v>
      </c>
      <c r="R31" s="8">
        <v>76</v>
      </c>
      <c r="S31" s="25" t="s">
        <v>101</v>
      </c>
    </row>
    <row r="32" spans="1:19" ht="42" customHeight="1">
      <c r="A32" s="23">
        <v>37498</v>
      </c>
      <c r="B32" s="13">
        <v>8</v>
      </c>
      <c r="C32" s="12">
        <v>11</v>
      </c>
      <c r="D32" s="4" t="s">
        <v>222</v>
      </c>
      <c r="E32" s="10">
        <v>20.5</v>
      </c>
      <c r="F32" s="39">
        <v>3</v>
      </c>
      <c r="G32" s="41" t="s">
        <v>63</v>
      </c>
      <c r="H32" s="15">
        <v>28.5</v>
      </c>
      <c r="I32" s="4" t="s">
        <v>59</v>
      </c>
      <c r="J32" s="5" t="s">
        <v>59</v>
      </c>
      <c r="K32" s="6"/>
      <c r="L32" s="1">
        <v>1002</v>
      </c>
      <c r="M32" s="7" t="s">
        <v>407</v>
      </c>
      <c r="N32" s="8"/>
      <c r="O32" s="8">
        <v>0.5</v>
      </c>
      <c r="P32" s="9">
        <v>6</v>
      </c>
      <c r="Q32" s="8">
        <v>78</v>
      </c>
      <c r="R32" s="8">
        <v>96</v>
      </c>
      <c r="S32" s="25" t="s">
        <v>101</v>
      </c>
    </row>
    <row r="33" spans="1:19" ht="42" customHeight="1">
      <c r="A33" s="26">
        <v>37499</v>
      </c>
      <c r="B33" s="27">
        <v>8</v>
      </c>
      <c r="C33" s="28">
        <v>14</v>
      </c>
      <c r="D33" s="29" t="s">
        <v>176</v>
      </c>
      <c r="E33" s="30">
        <v>6</v>
      </c>
      <c r="F33" s="40">
        <v>4</v>
      </c>
      <c r="G33" s="42" t="s">
        <v>183</v>
      </c>
      <c r="H33" s="31">
        <v>39.8</v>
      </c>
      <c r="I33" s="29" t="s">
        <v>59</v>
      </c>
      <c r="J33" s="32" t="s">
        <v>93</v>
      </c>
      <c r="K33" s="33"/>
      <c r="L33" s="34">
        <v>1015</v>
      </c>
      <c r="M33" s="35" t="s">
        <v>408</v>
      </c>
      <c r="N33" s="36"/>
      <c r="O33" s="36">
        <v>1.5</v>
      </c>
      <c r="P33" s="37">
        <v>7</v>
      </c>
      <c r="Q33" s="36">
        <v>71</v>
      </c>
      <c r="R33" s="36">
        <v>84</v>
      </c>
      <c r="S33" s="38" t="s">
        <v>101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16.43548387096774</v>
      </c>
      <c r="E100" s="65" t="s">
        <v>31</v>
      </c>
      <c r="F100" s="65"/>
      <c r="G100" s="65"/>
      <c r="H100" s="65"/>
      <c r="I100" s="17">
        <f>SUM(E3:E33)</f>
        <v>186.7</v>
      </c>
      <c r="J100" s="65" t="s">
        <v>38</v>
      </c>
      <c r="K100" s="65"/>
      <c r="L100" s="18">
        <f>SUM(O3:O33)</f>
        <v>132.5</v>
      </c>
    </row>
    <row r="101" spans="1:12" ht="30" customHeight="1">
      <c r="A101" s="65" t="s">
        <v>27</v>
      </c>
      <c r="B101" s="65"/>
      <c r="C101" s="65"/>
      <c r="D101" s="16">
        <f>AVERAGE(B3:B33)</f>
        <v>12.225806451612904</v>
      </c>
      <c r="E101" s="65" t="s">
        <v>32</v>
      </c>
      <c r="F101" s="65"/>
      <c r="G101" s="65"/>
      <c r="H101" s="65"/>
      <c r="I101" s="17">
        <f>AVERAGE(E3:E33)</f>
        <v>6.02258064516129</v>
      </c>
      <c r="J101" s="65" t="s">
        <v>39</v>
      </c>
      <c r="K101" s="65"/>
      <c r="L101" s="18">
        <f>COUNTIF(R3:R33,"&lt;31")</f>
        <v>3</v>
      </c>
    </row>
    <row r="102" spans="1:12" ht="30" customHeight="1">
      <c r="A102" s="65" t="s">
        <v>28</v>
      </c>
      <c r="B102" s="65"/>
      <c r="C102" s="65"/>
      <c r="D102" s="16">
        <f>AVERAGE(C3:C33)</f>
        <v>20.64516129032258</v>
      </c>
      <c r="E102" s="65" t="s">
        <v>33</v>
      </c>
      <c r="F102" s="65"/>
      <c r="G102" s="65"/>
      <c r="H102" s="65"/>
      <c r="I102" s="17">
        <f>MAX(E3:E33)</f>
        <v>22</v>
      </c>
      <c r="J102" s="65" t="s">
        <v>41</v>
      </c>
      <c r="K102" s="65"/>
      <c r="L102" s="18">
        <f>COUNTIF(C3:C33,"&gt;19")</f>
        <v>20</v>
      </c>
    </row>
    <row r="103" spans="1:12" ht="30" customHeight="1">
      <c r="A103" s="65" t="s">
        <v>23</v>
      </c>
      <c r="B103" s="65"/>
      <c r="C103" s="65"/>
      <c r="D103" s="18">
        <f>MAX(B3:B33,C3:C33)</f>
        <v>30</v>
      </c>
      <c r="E103" s="65" t="s">
        <v>34</v>
      </c>
      <c r="F103" s="65"/>
      <c r="G103" s="65"/>
      <c r="H103" s="65"/>
      <c r="I103" s="18">
        <f>COUNTA(S3:S33)</f>
        <v>22</v>
      </c>
      <c r="J103" s="65" t="s">
        <v>37</v>
      </c>
      <c r="K103" s="65"/>
      <c r="L103" s="18">
        <f>COUNTA(N3:N33)</f>
        <v>3</v>
      </c>
    </row>
    <row r="104" spans="1:12" ht="30" customHeight="1">
      <c r="A104" s="65" t="s">
        <v>24</v>
      </c>
      <c r="B104" s="65"/>
      <c r="C104" s="65"/>
      <c r="D104" s="18">
        <f>MIN(B3:B33,C3:C33)</f>
        <v>7</v>
      </c>
      <c r="E104" s="65" t="s">
        <v>35</v>
      </c>
      <c r="F104" s="65"/>
      <c r="G104" s="65"/>
      <c r="H104" s="65"/>
      <c r="I104" s="18">
        <f>COUNTIF(S3:S33,"R")</f>
        <v>22</v>
      </c>
      <c r="J104" s="65" t="s">
        <v>47</v>
      </c>
      <c r="K104" s="65"/>
      <c r="L104" s="43">
        <f>AVERAGE(F3:F33)</f>
        <v>3.193548387096774</v>
      </c>
    </row>
    <row r="105" spans="1:12" ht="30" customHeight="1">
      <c r="A105" s="65" t="s">
        <v>26</v>
      </c>
      <c r="B105" s="65"/>
      <c r="C105" s="65"/>
      <c r="D105" s="18">
        <f>MAX(B3:B33)</f>
        <v>17</v>
      </c>
      <c r="E105" s="65" t="s">
        <v>36</v>
      </c>
      <c r="F105" s="65"/>
      <c r="G105" s="65"/>
      <c r="H105" s="65"/>
      <c r="I105" s="18">
        <f>COUNTIF(S3:S33,"S")</f>
        <v>0</v>
      </c>
      <c r="J105" s="65" t="s">
        <v>48</v>
      </c>
      <c r="K105" s="65"/>
      <c r="L105" s="43">
        <f>AVERAGE(H3:H33)</f>
        <v>28.01290322580645</v>
      </c>
    </row>
    <row r="106" spans="1:12" ht="30" customHeight="1">
      <c r="A106" s="65" t="s">
        <v>25</v>
      </c>
      <c r="B106" s="65"/>
      <c r="C106" s="65"/>
      <c r="D106" s="18">
        <f>MIN(C3:C33)</f>
        <v>11</v>
      </c>
      <c r="E106" s="65" t="s">
        <v>52</v>
      </c>
      <c r="F106" s="65"/>
      <c r="G106" s="65"/>
      <c r="H106" s="65"/>
      <c r="I106" s="18">
        <f>COUNTIF(F3:F33,"&gt;5")</f>
        <v>0</v>
      </c>
      <c r="J106" s="65" t="s">
        <v>49</v>
      </c>
      <c r="K106" s="65"/>
      <c r="L106" s="19">
        <v>0</v>
      </c>
    </row>
    <row r="107" spans="1:12" ht="30" customHeight="1">
      <c r="A107" s="65" t="s">
        <v>29</v>
      </c>
      <c r="B107" s="65"/>
      <c r="C107" s="65"/>
      <c r="D107" s="18">
        <f>COUNTIF(B3:B33,"&lt;1")</f>
        <v>0</v>
      </c>
      <c r="E107" s="65" t="s">
        <v>43</v>
      </c>
      <c r="F107" s="65"/>
      <c r="G107" s="65"/>
      <c r="H107" s="65"/>
      <c r="I107" s="17">
        <f>MAX(H3:H33)</f>
        <v>48.1</v>
      </c>
      <c r="J107" s="65" t="s">
        <v>50</v>
      </c>
      <c r="K107" s="65"/>
      <c r="L107" s="19"/>
    </row>
    <row r="108" spans="1:12" ht="30" customHeight="1">
      <c r="A108" s="65" t="s">
        <v>30</v>
      </c>
      <c r="B108" s="65"/>
      <c r="C108" s="65"/>
      <c r="D108" s="18">
        <f>COUNTIF(C3:C33,"&lt;1")</f>
        <v>0</v>
      </c>
      <c r="E108" s="65" t="s">
        <v>44</v>
      </c>
      <c r="F108" s="65"/>
      <c r="G108" s="65"/>
      <c r="H108" s="65"/>
      <c r="I108" s="18">
        <f>MAX(L3:L33)</f>
        <v>1022</v>
      </c>
      <c r="J108" s="65" t="s">
        <v>51</v>
      </c>
      <c r="K108" s="65"/>
      <c r="L108" s="19"/>
    </row>
    <row r="109" spans="1:12" ht="30" customHeight="1">
      <c r="A109" s="65" t="s">
        <v>40</v>
      </c>
      <c r="B109" s="65"/>
      <c r="C109" s="65"/>
      <c r="D109" s="18">
        <f>MIN(P3:P33)</f>
        <v>6</v>
      </c>
      <c r="E109" s="65" t="s">
        <v>45</v>
      </c>
      <c r="F109" s="65"/>
      <c r="G109" s="65"/>
      <c r="H109" s="65"/>
      <c r="I109" s="18">
        <f>MIN(L3:L33)</f>
        <v>1000</v>
      </c>
      <c r="J109" s="65"/>
      <c r="K109" s="65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2" t="s">
        <v>16</v>
      </c>
      <c r="C1" s="53"/>
      <c r="D1" s="52" t="s">
        <v>17</v>
      </c>
      <c r="E1" s="53"/>
      <c r="F1" s="52" t="s">
        <v>15</v>
      </c>
      <c r="G1" s="62"/>
      <c r="H1" s="63"/>
      <c r="I1" s="52" t="s">
        <v>1</v>
      </c>
      <c r="J1" s="53"/>
      <c r="K1" s="58" t="s">
        <v>8</v>
      </c>
      <c r="L1" s="56" t="s">
        <v>10</v>
      </c>
      <c r="M1" s="60" t="s">
        <v>2</v>
      </c>
      <c r="N1" s="47" t="s">
        <v>19</v>
      </c>
      <c r="O1" s="47" t="s">
        <v>20</v>
      </c>
      <c r="P1" s="54" t="s">
        <v>21</v>
      </c>
      <c r="Q1" s="47" t="s">
        <v>14</v>
      </c>
      <c r="R1" s="47" t="s">
        <v>42</v>
      </c>
      <c r="S1" s="49" t="s">
        <v>62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59"/>
      <c r="L2" s="57"/>
      <c r="M2" s="61"/>
      <c r="N2" s="64"/>
      <c r="O2" s="64"/>
      <c r="P2" s="55"/>
      <c r="Q2" s="51"/>
      <c r="R2" s="48"/>
      <c r="S2" s="50"/>
    </row>
    <row r="3" spans="1:19" ht="42" customHeight="1">
      <c r="A3" s="23">
        <v>37500</v>
      </c>
      <c r="B3" s="13">
        <v>8</v>
      </c>
      <c r="C3" s="12">
        <v>14</v>
      </c>
      <c r="D3" s="4" t="s">
        <v>176</v>
      </c>
      <c r="E3" s="10">
        <v>5.5</v>
      </c>
      <c r="F3" s="39">
        <v>3</v>
      </c>
      <c r="G3" s="41" t="s">
        <v>183</v>
      </c>
      <c r="H3" s="15">
        <v>20.6</v>
      </c>
      <c r="I3" s="4" t="s">
        <v>59</v>
      </c>
      <c r="J3" s="5" t="s">
        <v>93</v>
      </c>
      <c r="K3" s="6"/>
      <c r="L3" s="1">
        <v>1015</v>
      </c>
      <c r="M3" s="7" t="s">
        <v>409</v>
      </c>
      <c r="N3" s="8"/>
      <c r="O3" s="8">
        <v>1.5</v>
      </c>
      <c r="P3" s="9">
        <v>7</v>
      </c>
      <c r="Q3" s="8">
        <v>77</v>
      </c>
      <c r="R3" s="20">
        <v>86</v>
      </c>
      <c r="S3" s="24" t="s">
        <v>101</v>
      </c>
    </row>
    <row r="4" spans="1:19" ht="42" customHeight="1">
      <c r="A4" s="23">
        <v>37501</v>
      </c>
      <c r="B4" s="13">
        <v>10</v>
      </c>
      <c r="C4" s="12">
        <v>15</v>
      </c>
      <c r="D4" s="4" t="s">
        <v>176</v>
      </c>
      <c r="E4" s="10">
        <v>2.5</v>
      </c>
      <c r="F4" s="39">
        <v>3</v>
      </c>
      <c r="G4" s="41" t="s">
        <v>58</v>
      </c>
      <c r="H4" s="15">
        <v>20</v>
      </c>
      <c r="I4" s="4" t="s">
        <v>59</v>
      </c>
      <c r="J4" s="5" t="s">
        <v>59</v>
      </c>
      <c r="K4" s="6"/>
      <c r="L4" s="1">
        <v>1015</v>
      </c>
      <c r="M4" s="7" t="s">
        <v>410</v>
      </c>
      <c r="N4" s="8"/>
      <c r="O4" s="8">
        <v>0.5</v>
      </c>
      <c r="P4" s="9">
        <v>9</v>
      </c>
      <c r="Q4" s="8">
        <v>68</v>
      </c>
      <c r="R4" s="8">
        <v>96</v>
      </c>
      <c r="S4" s="25" t="s">
        <v>101</v>
      </c>
    </row>
    <row r="5" spans="1:19" ht="42" customHeight="1">
      <c r="A5" s="23">
        <v>37502</v>
      </c>
      <c r="B5" s="13">
        <v>6</v>
      </c>
      <c r="C5" s="12">
        <v>17</v>
      </c>
      <c r="D5" s="4"/>
      <c r="E5" s="10">
        <v>0</v>
      </c>
      <c r="F5" s="39">
        <v>2</v>
      </c>
      <c r="G5" s="41" t="s">
        <v>183</v>
      </c>
      <c r="H5" s="15">
        <v>17</v>
      </c>
      <c r="I5" s="4" t="s">
        <v>59</v>
      </c>
      <c r="J5" s="5" t="s">
        <v>66</v>
      </c>
      <c r="K5" s="6"/>
      <c r="L5" s="1">
        <v>1017</v>
      </c>
      <c r="M5" s="7" t="s">
        <v>411</v>
      </c>
      <c r="N5" s="8"/>
      <c r="O5" s="8">
        <v>6</v>
      </c>
      <c r="P5" s="9">
        <v>6</v>
      </c>
      <c r="Q5" s="8">
        <v>50</v>
      </c>
      <c r="R5" s="8">
        <v>52</v>
      </c>
      <c r="S5" s="25"/>
    </row>
    <row r="6" spans="1:19" ht="42" customHeight="1">
      <c r="A6" s="23">
        <v>37503</v>
      </c>
      <c r="B6" s="13">
        <v>3</v>
      </c>
      <c r="C6" s="12">
        <v>15</v>
      </c>
      <c r="D6" s="4" t="s">
        <v>211</v>
      </c>
      <c r="E6" s="10">
        <v>1</v>
      </c>
      <c r="F6" s="39">
        <v>3</v>
      </c>
      <c r="G6" s="41" t="s">
        <v>79</v>
      </c>
      <c r="H6" s="15">
        <v>21</v>
      </c>
      <c r="I6" s="4" t="s">
        <v>66</v>
      </c>
      <c r="J6" s="5" t="s">
        <v>93</v>
      </c>
      <c r="K6" s="6"/>
      <c r="L6" s="1">
        <v>1016</v>
      </c>
      <c r="M6" s="7" t="s">
        <v>415</v>
      </c>
      <c r="N6" s="8"/>
      <c r="O6" s="8">
        <v>4</v>
      </c>
      <c r="P6" s="9">
        <v>4</v>
      </c>
      <c r="Q6" s="8">
        <v>65</v>
      </c>
      <c r="R6" s="8">
        <v>76</v>
      </c>
      <c r="S6" s="25" t="s">
        <v>101</v>
      </c>
    </row>
    <row r="7" spans="1:19" ht="42" customHeight="1">
      <c r="A7" s="23">
        <v>37504</v>
      </c>
      <c r="B7" s="13">
        <v>2</v>
      </c>
      <c r="C7" s="12">
        <v>14</v>
      </c>
      <c r="D7" s="4"/>
      <c r="E7" s="10">
        <v>0</v>
      </c>
      <c r="F7" s="39">
        <v>4</v>
      </c>
      <c r="G7" s="41"/>
      <c r="H7" s="15"/>
      <c r="I7" s="4" t="s">
        <v>112</v>
      </c>
      <c r="J7" s="5" t="s">
        <v>66</v>
      </c>
      <c r="K7" s="6"/>
      <c r="L7" s="1">
        <v>1017</v>
      </c>
      <c r="M7" s="7" t="s">
        <v>414</v>
      </c>
      <c r="N7" s="8"/>
      <c r="O7" s="8">
        <v>7</v>
      </c>
      <c r="P7" s="9"/>
      <c r="Q7" s="8"/>
      <c r="R7" s="8">
        <v>45</v>
      </c>
      <c r="S7" s="25"/>
    </row>
    <row r="8" spans="1:19" ht="42" customHeight="1">
      <c r="A8" s="23">
        <v>37505</v>
      </c>
      <c r="B8" s="13">
        <v>0</v>
      </c>
      <c r="C8" s="12">
        <v>14</v>
      </c>
      <c r="D8" s="4"/>
      <c r="E8" s="10">
        <v>0</v>
      </c>
      <c r="F8" s="39">
        <v>3</v>
      </c>
      <c r="G8" s="41"/>
      <c r="H8" s="15"/>
      <c r="I8" s="4" t="s">
        <v>112</v>
      </c>
      <c r="J8" s="5" t="s">
        <v>71</v>
      </c>
      <c r="K8" s="6"/>
      <c r="L8" s="1">
        <v>1020</v>
      </c>
      <c r="M8" s="7"/>
      <c r="N8" s="8"/>
      <c r="O8" s="8">
        <v>8</v>
      </c>
      <c r="P8" s="9"/>
      <c r="Q8" s="8"/>
      <c r="R8" s="8">
        <v>28</v>
      </c>
      <c r="S8" s="25"/>
    </row>
    <row r="9" spans="1:19" ht="42" customHeight="1">
      <c r="A9" s="23">
        <v>37506</v>
      </c>
      <c r="B9" s="13">
        <v>1</v>
      </c>
      <c r="C9" s="12">
        <v>15</v>
      </c>
      <c r="D9" s="4"/>
      <c r="E9" s="10">
        <v>0</v>
      </c>
      <c r="F9" s="39">
        <v>5</v>
      </c>
      <c r="G9" s="41"/>
      <c r="H9" s="15"/>
      <c r="I9" s="4" t="s">
        <v>112</v>
      </c>
      <c r="J9" s="5" t="s">
        <v>71</v>
      </c>
      <c r="K9" s="6"/>
      <c r="L9" s="1">
        <v>1016</v>
      </c>
      <c r="M9" s="7"/>
      <c r="N9" s="8"/>
      <c r="O9" s="8">
        <v>10</v>
      </c>
      <c r="P9" s="9"/>
      <c r="Q9" s="8"/>
      <c r="R9" s="8">
        <v>18</v>
      </c>
      <c r="S9" s="25"/>
    </row>
    <row r="10" spans="1:19" ht="42" customHeight="1">
      <c r="A10" s="23">
        <v>37507</v>
      </c>
      <c r="B10" s="13">
        <v>8</v>
      </c>
      <c r="C10" s="12">
        <v>14</v>
      </c>
      <c r="D10" s="4"/>
      <c r="E10" s="10">
        <v>0</v>
      </c>
      <c r="F10" s="39">
        <v>5</v>
      </c>
      <c r="G10" s="41"/>
      <c r="H10" s="15"/>
      <c r="I10" s="4" t="s">
        <v>59</v>
      </c>
      <c r="J10" s="5" t="s">
        <v>59</v>
      </c>
      <c r="K10" s="6"/>
      <c r="L10" s="1">
        <v>1020</v>
      </c>
      <c r="M10" s="7"/>
      <c r="N10" s="8"/>
      <c r="O10" s="8"/>
      <c r="P10" s="9"/>
      <c r="Q10" s="8"/>
      <c r="R10" s="8">
        <v>96</v>
      </c>
      <c r="S10" s="25"/>
    </row>
    <row r="11" spans="1:19" ht="42" customHeight="1">
      <c r="A11" s="23">
        <v>37508</v>
      </c>
      <c r="B11" s="13">
        <v>10</v>
      </c>
      <c r="C11" s="12">
        <v>15</v>
      </c>
      <c r="D11" s="4" t="s">
        <v>211</v>
      </c>
      <c r="E11" s="10">
        <v>1</v>
      </c>
      <c r="F11" s="39">
        <v>2</v>
      </c>
      <c r="G11" s="41"/>
      <c r="H11" s="15"/>
      <c r="I11" s="4" t="s">
        <v>59</v>
      </c>
      <c r="J11" s="5" t="s">
        <v>59</v>
      </c>
      <c r="K11" s="6"/>
      <c r="L11" s="1">
        <v>1017</v>
      </c>
      <c r="M11" s="7"/>
      <c r="N11" s="8"/>
      <c r="O11" s="8"/>
      <c r="P11" s="9"/>
      <c r="Q11" s="8"/>
      <c r="R11" s="8">
        <v>97</v>
      </c>
      <c r="S11" s="25" t="s">
        <v>101</v>
      </c>
    </row>
    <row r="12" spans="1:19" ht="42" customHeight="1">
      <c r="A12" s="23">
        <v>37509</v>
      </c>
      <c r="B12" s="13">
        <v>11</v>
      </c>
      <c r="C12" s="12">
        <v>18</v>
      </c>
      <c r="D12" s="4" t="s">
        <v>176</v>
      </c>
      <c r="E12" s="10">
        <v>2.6</v>
      </c>
      <c r="F12" s="39">
        <v>3</v>
      </c>
      <c r="G12" s="41"/>
      <c r="H12" s="15"/>
      <c r="I12" s="4" t="s">
        <v>59</v>
      </c>
      <c r="J12" s="5" t="s">
        <v>66</v>
      </c>
      <c r="K12" s="6"/>
      <c r="L12" s="1">
        <v>1021</v>
      </c>
      <c r="M12" s="7"/>
      <c r="N12" s="8"/>
      <c r="O12" s="8">
        <v>7</v>
      </c>
      <c r="P12" s="9"/>
      <c r="Q12" s="8"/>
      <c r="R12" s="8">
        <v>40</v>
      </c>
      <c r="S12" s="25" t="s">
        <v>101</v>
      </c>
    </row>
    <row r="13" spans="1:19" ht="42" customHeight="1">
      <c r="A13" s="23">
        <v>37510</v>
      </c>
      <c r="B13" s="13">
        <v>7</v>
      </c>
      <c r="C13" s="12">
        <v>20</v>
      </c>
      <c r="D13" s="4"/>
      <c r="E13" s="10">
        <v>0</v>
      </c>
      <c r="F13" s="39">
        <v>3</v>
      </c>
      <c r="G13" s="41"/>
      <c r="H13" s="15"/>
      <c r="I13" s="4" t="s">
        <v>112</v>
      </c>
      <c r="J13" s="5" t="s">
        <v>71</v>
      </c>
      <c r="K13" s="6"/>
      <c r="L13" s="1">
        <v>1023</v>
      </c>
      <c r="M13" s="7"/>
      <c r="N13" s="8"/>
      <c r="O13" s="8">
        <v>8</v>
      </c>
      <c r="P13" s="9"/>
      <c r="Q13" s="8"/>
      <c r="R13" s="8">
        <v>17</v>
      </c>
      <c r="S13" s="25"/>
    </row>
    <row r="14" spans="1:19" ht="42" customHeight="1">
      <c r="A14" s="23">
        <v>37511</v>
      </c>
      <c r="B14" s="13">
        <v>7</v>
      </c>
      <c r="C14" s="12">
        <v>22</v>
      </c>
      <c r="D14" s="4"/>
      <c r="E14" s="10">
        <v>0</v>
      </c>
      <c r="F14" s="39">
        <v>3</v>
      </c>
      <c r="G14" s="41"/>
      <c r="H14" s="15"/>
      <c r="I14" s="4" t="s">
        <v>112</v>
      </c>
      <c r="J14" s="5" t="s">
        <v>71</v>
      </c>
      <c r="K14" s="6"/>
      <c r="L14" s="1">
        <v>1022</v>
      </c>
      <c r="M14" s="7"/>
      <c r="N14" s="8"/>
      <c r="O14" s="8">
        <v>9</v>
      </c>
      <c r="P14" s="9"/>
      <c r="Q14" s="8"/>
      <c r="R14" s="8">
        <v>13</v>
      </c>
      <c r="S14" s="25"/>
    </row>
    <row r="15" spans="1:19" ht="42" customHeight="1">
      <c r="A15" s="23">
        <v>37512</v>
      </c>
      <c r="B15" s="13">
        <v>10</v>
      </c>
      <c r="C15" s="12">
        <v>14</v>
      </c>
      <c r="D15" s="4" t="s">
        <v>412</v>
      </c>
      <c r="E15" s="10">
        <v>2</v>
      </c>
      <c r="F15" s="39">
        <v>2</v>
      </c>
      <c r="G15" s="41" t="s">
        <v>63</v>
      </c>
      <c r="H15" s="15">
        <v>18</v>
      </c>
      <c r="I15" s="4" t="s">
        <v>59</v>
      </c>
      <c r="J15" s="5" t="s">
        <v>59</v>
      </c>
      <c r="K15" s="6"/>
      <c r="L15" s="1">
        <v>1021</v>
      </c>
      <c r="M15" s="7" t="s">
        <v>413</v>
      </c>
      <c r="N15" s="8"/>
      <c r="O15" s="8"/>
      <c r="P15" s="9">
        <v>8</v>
      </c>
      <c r="Q15" s="8">
        <v>80</v>
      </c>
      <c r="R15" s="8">
        <v>99</v>
      </c>
      <c r="S15" s="25" t="s">
        <v>101</v>
      </c>
    </row>
    <row r="16" spans="1:19" ht="42" customHeight="1">
      <c r="A16" s="23">
        <v>37513</v>
      </c>
      <c r="B16" s="13">
        <v>8</v>
      </c>
      <c r="C16" s="12">
        <v>13</v>
      </c>
      <c r="D16" s="4" t="s">
        <v>416</v>
      </c>
      <c r="E16" s="10">
        <v>12.8</v>
      </c>
      <c r="F16" s="39">
        <v>4</v>
      </c>
      <c r="G16" s="41" t="s">
        <v>76</v>
      </c>
      <c r="H16" s="15">
        <v>32.7</v>
      </c>
      <c r="I16" s="4" t="s">
        <v>59</v>
      </c>
      <c r="J16" s="5" t="s">
        <v>59</v>
      </c>
      <c r="K16" s="6"/>
      <c r="L16" s="1">
        <v>1014</v>
      </c>
      <c r="M16" s="7" t="s">
        <v>417</v>
      </c>
      <c r="N16" s="8"/>
      <c r="O16" s="8"/>
      <c r="P16" s="9">
        <v>7</v>
      </c>
      <c r="Q16" s="8">
        <v>87</v>
      </c>
      <c r="R16" s="8">
        <v>100</v>
      </c>
      <c r="S16" s="25" t="s">
        <v>101</v>
      </c>
    </row>
    <row r="17" spans="1:19" ht="42" customHeight="1">
      <c r="A17" s="23">
        <v>37514</v>
      </c>
      <c r="B17" s="13">
        <v>11</v>
      </c>
      <c r="C17" s="12">
        <v>16</v>
      </c>
      <c r="D17" s="4" t="s">
        <v>418</v>
      </c>
      <c r="E17" s="10">
        <v>1.1</v>
      </c>
      <c r="F17" s="39">
        <v>4</v>
      </c>
      <c r="G17" s="41" t="s">
        <v>63</v>
      </c>
      <c r="H17" s="15">
        <v>38.4</v>
      </c>
      <c r="I17" s="4" t="s">
        <v>66</v>
      </c>
      <c r="J17" s="5" t="s">
        <v>93</v>
      </c>
      <c r="K17" s="6"/>
      <c r="L17" s="1">
        <v>1006</v>
      </c>
      <c r="M17" s="7" t="s">
        <v>419</v>
      </c>
      <c r="N17" s="8"/>
      <c r="O17" s="8">
        <v>2.5</v>
      </c>
      <c r="P17" s="9">
        <v>10</v>
      </c>
      <c r="Q17" s="8">
        <v>61</v>
      </c>
      <c r="R17" s="8">
        <v>75</v>
      </c>
      <c r="S17" s="25" t="s">
        <v>101</v>
      </c>
    </row>
    <row r="18" spans="1:19" ht="42" customHeight="1">
      <c r="A18" s="23">
        <v>37515</v>
      </c>
      <c r="B18" s="13">
        <v>10</v>
      </c>
      <c r="C18" s="12">
        <v>16</v>
      </c>
      <c r="D18" s="4"/>
      <c r="E18" s="44">
        <v>0</v>
      </c>
      <c r="F18" s="39">
        <v>4</v>
      </c>
      <c r="G18" s="41" t="s">
        <v>76</v>
      </c>
      <c r="H18" s="15">
        <v>39.1</v>
      </c>
      <c r="I18" s="4" t="s">
        <v>66</v>
      </c>
      <c r="J18" s="5" t="s">
        <v>93</v>
      </c>
      <c r="K18" s="6"/>
      <c r="L18" s="1">
        <v>1003</v>
      </c>
      <c r="M18" s="7" t="s">
        <v>420</v>
      </c>
      <c r="N18" s="8"/>
      <c r="O18" s="8">
        <v>3</v>
      </c>
      <c r="P18" s="9">
        <v>9</v>
      </c>
      <c r="Q18" s="8">
        <v>52</v>
      </c>
      <c r="R18" s="8">
        <v>74</v>
      </c>
      <c r="S18" s="25"/>
    </row>
    <row r="19" spans="1:19" ht="42" customHeight="1">
      <c r="A19" s="23">
        <v>37516</v>
      </c>
      <c r="B19" s="13">
        <v>3</v>
      </c>
      <c r="C19" s="12">
        <v>14</v>
      </c>
      <c r="D19" s="4" t="s">
        <v>176</v>
      </c>
      <c r="E19" s="10">
        <v>3</v>
      </c>
      <c r="F19" s="39">
        <v>3</v>
      </c>
      <c r="G19" s="41" t="s">
        <v>58</v>
      </c>
      <c r="H19" s="15"/>
      <c r="I19" s="4" t="s">
        <v>112</v>
      </c>
      <c r="J19" s="5" t="s">
        <v>93</v>
      </c>
      <c r="K19" s="6"/>
      <c r="L19" s="1">
        <v>1008</v>
      </c>
      <c r="M19" s="7"/>
      <c r="N19" s="8"/>
      <c r="O19" s="8">
        <v>4</v>
      </c>
      <c r="P19" s="9">
        <v>2</v>
      </c>
      <c r="Q19" s="8"/>
      <c r="R19" s="8">
        <v>77</v>
      </c>
      <c r="S19" s="25" t="s">
        <v>101</v>
      </c>
    </row>
    <row r="20" spans="1:19" ht="42" customHeight="1">
      <c r="A20" s="23">
        <v>37517</v>
      </c>
      <c r="B20" s="13">
        <v>3</v>
      </c>
      <c r="C20" s="12">
        <v>15</v>
      </c>
      <c r="D20" s="4"/>
      <c r="E20" s="10">
        <v>0</v>
      </c>
      <c r="F20" s="39">
        <v>3</v>
      </c>
      <c r="G20" s="41" t="s">
        <v>58</v>
      </c>
      <c r="H20" s="15"/>
      <c r="I20" s="4" t="s">
        <v>112</v>
      </c>
      <c r="J20" s="5" t="s">
        <v>66</v>
      </c>
      <c r="K20" s="6"/>
      <c r="L20" s="1">
        <v>1015</v>
      </c>
      <c r="M20" s="7"/>
      <c r="N20" s="8"/>
      <c r="O20" s="8">
        <v>5</v>
      </c>
      <c r="P20" s="9">
        <v>2</v>
      </c>
      <c r="Q20" s="8"/>
      <c r="R20" s="8">
        <v>67</v>
      </c>
      <c r="S20" s="25"/>
    </row>
    <row r="21" spans="1:19" ht="42" customHeight="1">
      <c r="A21" s="23">
        <v>37518</v>
      </c>
      <c r="B21" s="13">
        <v>6</v>
      </c>
      <c r="C21" s="12">
        <v>16</v>
      </c>
      <c r="D21" s="4"/>
      <c r="E21" s="10">
        <v>0</v>
      </c>
      <c r="F21" s="39">
        <v>3</v>
      </c>
      <c r="G21" s="41" t="s">
        <v>63</v>
      </c>
      <c r="H21" s="15"/>
      <c r="I21" s="4" t="s">
        <v>66</v>
      </c>
      <c r="J21" s="5" t="s">
        <v>66</v>
      </c>
      <c r="K21" s="6"/>
      <c r="L21" s="1">
        <v>1016</v>
      </c>
      <c r="M21" s="7" t="s">
        <v>314</v>
      </c>
      <c r="N21" s="8"/>
      <c r="O21" s="8">
        <v>6</v>
      </c>
      <c r="P21" s="9">
        <v>5</v>
      </c>
      <c r="Q21" s="8"/>
      <c r="R21" s="8">
        <v>59</v>
      </c>
      <c r="S21" s="25"/>
    </row>
    <row r="22" spans="1:19" ht="42" customHeight="1">
      <c r="A22" s="23">
        <v>37519</v>
      </c>
      <c r="B22" s="13">
        <v>5</v>
      </c>
      <c r="C22" s="12">
        <v>18</v>
      </c>
      <c r="D22" s="4"/>
      <c r="E22" s="10">
        <v>0</v>
      </c>
      <c r="F22" s="39">
        <v>3</v>
      </c>
      <c r="G22" s="41" t="s">
        <v>76</v>
      </c>
      <c r="H22" s="15">
        <v>21.2</v>
      </c>
      <c r="I22" s="4" t="s">
        <v>66</v>
      </c>
      <c r="J22" s="5" t="s">
        <v>93</v>
      </c>
      <c r="K22" s="6"/>
      <c r="L22" s="1">
        <v>1015</v>
      </c>
      <c r="M22" s="7" t="s">
        <v>421</v>
      </c>
      <c r="N22" s="8"/>
      <c r="O22" s="8">
        <v>4</v>
      </c>
      <c r="P22" s="9">
        <v>4</v>
      </c>
      <c r="Q22" s="8">
        <v>53</v>
      </c>
      <c r="R22" s="8">
        <v>75</v>
      </c>
      <c r="S22" s="25"/>
    </row>
    <row r="23" spans="1:19" ht="42" customHeight="1">
      <c r="A23" s="23">
        <v>37520</v>
      </c>
      <c r="B23" s="13">
        <v>7</v>
      </c>
      <c r="C23" s="12">
        <v>20</v>
      </c>
      <c r="D23" s="4"/>
      <c r="E23" s="10">
        <v>0</v>
      </c>
      <c r="F23" s="39">
        <v>3</v>
      </c>
      <c r="G23" s="41" t="s">
        <v>63</v>
      </c>
      <c r="H23" s="15">
        <v>24.1</v>
      </c>
      <c r="I23" s="4" t="s">
        <v>112</v>
      </c>
      <c r="J23" s="5" t="s">
        <v>71</v>
      </c>
      <c r="K23" s="6"/>
      <c r="L23" s="1">
        <v>1020</v>
      </c>
      <c r="M23" s="7" t="s">
        <v>422</v>
      </c>
      <c r="N23" s="8"/>
      <c r="O23" s="8">
        <v>10</v>
      </c>
      <c r="P23" s="9">
        <v>6</v>
      </c>
      <c r="Q23" s="8">
        <v>48</v>
      </c>
      <c r="R23" s="8">
        <v>25</v>
      </c>
      <c r="S23" s="25"/>
    </row>
    <row r="24" spans="1:19" ht="42" customHeight="1">
      <c r="A24" s="23">
        <v>37521</v>
      </c>
      <c r="B24" s="13">
        <v>4</v>
      </c>
      <c r="C24" s="12">
        <v>21</v>
      </c>
      <c r="D24" s="4"/>
      <c r="E24" s="10">
        <v>0</v>
      </c>
      <c r="F24" s="39">
        <v>2</v>
      </c>
      <c r="G24" s="41" t="s">
        <v>129</v>
      </c>
      <c r="H24" s="15">
        <v>20</v>
      </c>
      <c r="I24" s="4" t="s">
        <v>112</v>
      </c>
      <c r="J24" s="5" t="s">
        <v>71</v>
      </c>
      <c r="K24" s="6"/>
      <c r="L24" s="1">
        <v>1021</v>
      </c>
      <c r="M24" s="7" t="s">
        <v>423</v>
      </c>
      <c r="N24" s="8"/>
      <c r="O24" s="8">
        <v>10</v>
      </c>
      <c r="P24" s="9">
        <v>3</v>
      </c>
      <c r="Q24" s="8">
        <v>42</v>
      </c>
      <c r="R24" s="8">
        <v>18</v>
      </c>
      <c r="S24" s="25"/>
    </row>
    <row r="25" spans="1:19" ht="42" customHeight="1">
      <c r="A25" s="23">
        <v>37522</v>
      </c>
      <c r="B25" s="13">
        <v>6</v>
      </c>
      <c r="C25" s="12">
        <v>21</v>
      </c>
      <c r="D25" s="4"/>
      <c r="E25" s="10">
        <v>0</v>
      </c>
      <c r="F25" s="39">
        <v>4</v>
      </c>
      <c r="G25" s="41" t="s">
        <v>61</v>
      </c>
      <c r="H25" s="15">
        <v>31.2</v>
      </c>
      <c r="I25" s="4" t="s">
        <v>112</v>
      </c>
      <c r="J25" s="5" t="s">
        <v>87</v>
      </c>
      <c r="K25" s="6"/>
      <c r="L25" s="1">
        <v>1017</v>
      </c>
      <c r="M25" s="7" t="s">
        <v>424</v>
      </c>
      <c r="N25" s="8"/>
      <c r="O25" s="8">
        <v>11</v>
      </c>
      <c r="P25" s="9">
        <v>5</v>
      </c>
      <c r="Q25" s="8">
        <v>48</v>
      </c>
      <c r="R25" s="8">
        <v>8</v>
      </c>
      <c r="S25" s="25"/>
    </row>
    <row r="26" spans="1:19" ht="42" customHeight="1">
      <c r="A26" s="23">
        <v>37523</v>
      </c>
      <c r="B26" s="13">
        <v>13</v>
      </c>
      <c r="C26" s="12">
        <v>19</v>
      </c>
      <c r="D26" s="4"/>
      <c r="E26" s="10">
        <v>0</v>
      </c>
      <c r="F26" s="39">
        <v>4</v>
      </c>
      <c r="G26" s="41" t="s">
        <v>61</v>
      </c>
      <c r="H26" s="15">
        <v>31</v>
      </c>
      <c r="I26" s="4" t="s">
        <v>112</v>
      </c>
      <c r="J26" s="5" t="s">
        <v>71</v>
      </c>
      <c r="K26" s="6"/>
      <c r="L26" s="1">
        <v>999</v>
      </c>
      <c r="M26" s="7" t="s">
        <v>426</v>
      </c>
      <c r="N26" s="8"/>
      <c r="O26" s="8">
        <v>8</v>
      </c>
      <c r="P26" s="9">
        <v>12</v>
      </c>
      <c r="Q26" s="8">
        <v>55</v>
      </c>
      <c r="R26" s="8">
        <v>25</v>
      </c>
      <c r="S26" s="25"/>
    </row>
    <row r="27" spans="1:19" ht="42" customHeight="1">
      <c r="A27" s="23">
        <v>37524</v>
      </c>
      <c r="B27" s="13">
        <v>8</v>
      </c>
      <c r="C27" s="12">
        <v>13</v>
      </c>
      <c r="D27" s="4" t="s">
        <v>425</v>
      </c>
      <c r="E27" s="10">
        <v>14</v>
      </c>
      <c r="F27" s="39">
        <v>2</v>
      </c>
      <c r="G27" s="41" t="s">
        <v>58</v>
      </c>
      <c r="H27" s="15">
        <v>14</v>
      </c>
      <c r="I27" s="4" t="s">
        <v>59</v>
      </c>
      <c r="J27" s="5" t="s">
        <v>59</v>
      </c>
      <c r="K27" s="6"/>
      <c r="L27" s="1">
        <v>1000</v>
      </c>
      <c r="M27" s="7" t="s">
        <v>427</v>
      </c>
      <c r="N27" s="8"/>
      <c r="O27" s="8"/>
      <c r="P27" s="9">
        <v>7</v>
      </c>
      <c r="Q27" s="8">
        <v>89</v>
      </c>
      <c r="R27" s="8">
        <v>100</v>
      </c>
      <c r="S27" s="25" t="s">
        <v>101</v>
      </c>
    </row>
    <row r="28" spans="1:19" ht="42" customHeight="1">
      <c r="A28" s="23">
        <v>37525</v>
      </c>
      <c r="B28" s="13">
        <v>7</v>
      </c>
      <c r="C28" s="12">
        <v>8</v>
      </c>
      <c r="D28" s="4" t="s">
        <v>277</v>
      </c>
      <c r="E28" s="10">
        <v>16</v>
      </c>
      <c r="F28" s="39">
        <v>2</v>
      </c>
      <c r="G28" s="41" t="s">
        <v>63</v>
      </c>
      <c r="H28" s="15">
        <v>14.7</v>
      </c>
      <c r="I28" s="4" t="s">
        <v>59</v>
      </c>
      <c r="J28" s="5" t="s">
        <v>59</v>
      </c>
      <c r="K28" s="6"/>
      <c r="L28" s="1">
        <v>1004</v>
      </c>
      <c r="M28" s="7" t="s">
        <v>428</v>
      </c>
      <c r="N28" s="8"/>
      <c r="O28" s="8"/>
      <c r="P28" s="9">
        <v>7</v>
      </c>
      <c r="Q28" s="8">
        <v>91</v>
      </c>
      <c r="R28" s="8">
        <v>100</v>
      </c>
      <c r="S28" s="25" t="s">
        <v>101</v>
      </c>
    </row>
    <row r="29" spans="1:19" ht="42" customHeight="1">
      <c r="A29" s="23">
        <v>37526</v>
      </c>
      <c r="B29" s="13">
        <v>7</v>
      </c>
      <c r="C29" s="12">
        <v>8</v>
      </c>
      <c r="D29" s="4" t="s">
        <v>277</v>
      </c>
      <c r="E29" s="10">
        <v>48</v>
      </c>
      <c r="F29" s="39">
        <v>4</v>
      </c>
      <c r="G29" s="41" t="s">
        <v>63</v>
      </c>
      <c r="H29" s="15">
        <v>34.6</v>
      </c>
      <c r="I29" s="4" t="s">
        <v>59</v>
      </c>
      <c r="J29" s="5" t="s">
        <v>59</v>
      </c>
      <c r="K29" s="6"/>
      <c r="L29" s="1">
        <v>1003</v>
      </c>
      <c r="M29" s="7" t="s">
        <v>429</v>
      </c>
      <c r="N29" s="8"/>
      <c r="O29" s="8"/>
      <c r="P29" s="9">
        <v>6</v>
      </c>
      <c r="Q29" s="8">
        <v>96</v>
      </c>
      <c r="R29" s="8">
        <v>100</v>
      </c>
      <c r="S29" s="25" t="s">
        <v>101</v>
      </c>
    </row>
    <row r="30" spans="1:19" ht="42" customHeight="1">
      <c r="A30" s="23">
        <v>37527</v>
      </c>
      <c r="B30" s="13">
        <v>7</v>
      </c>
      <c r="C30" s="12">
        <v>9</v>
      </c>
      <c r="D30" s="4" t="s">
        <v>430</v>
      </c>
      <c r="E30" s="10">
        <v>23</v>
      </c>
      <c r="F30" s="39">
        <v>3</v>
      </c>
      <c r="G30" s="41" t="s">
        <v>183</v>
      </c>
      <c r="H30" s="15">
        <v>26.1</v>
      </c>
      <c r="I30" s="4" t="s">
        <v>59</v>
      </c>
      <c r="J30" s="5" t="s">
        <v>59</v>
      </c>
      <c r="K30" s="6"/>
      <c r="L30" s="1">
        <v>1013</v>
      </c>
      <c r="M30" s="7" t="s">
        <v>431</v>
      </c>
      <c r="N30" s="8"/>
      <c r="O30" s="8"/>
      <c r="P30" s="9">
        <v>7</v>
      </c>
      <c r="Q30" s="8">
        <v>96</v>
      </c>
      <c r="R30" s="8">
        <v>100</v>
      </c>
      <c r="S30" s="25" t="s">
        <v>101</v>
      </c>
    </row>
    <row r="31" spans="1:19" ht="42" customHeight="1">
      <c r="A31" s="23">
        <v>37528</v>
      </c>
      <c r="B31" s="13">
        <v>6</v>
      </c>
      <c r="C31" s="12">
        <v>9</v>
      </c>
      <c r="D31" s="4" t="s">
        <v>432</v>
      </c>
      <c r="E31" s="10">
        <v>5.1</v>
      </c>
      <c r="F31" s="39">
        <v>2</v>
      </c>
      <c r="G31" s="41" t="s">
        <v>183</v>
      </c>
      <c r="H31" s="15">
        <v>19.2</v>
      </c>
      <c r="I31" s="4" t="s">
        <v>59</v>
      </c>
      <c r="J31" s="5" t="s">
        <v>59</v>
      </c>
      <c r="K31" s="6"/>
      <c r="L31" s="1">
        <v>1016</v>
      </c>
      <c r="M31" s="7" t="s">
        <v>433</v>
      </c>
      <c r="N31" s="8"/>
      <c r="O31" s="8"/>
      <c r="P31" s="9">
        <v>5</v>
      </c>
      <c r="Q31" s="8">
        <v>86</v>
      </c>
      <c r="R31" s="8">
        <v>99</v>
      </c>
      <c r="S31" s="25" t="s">
        <v>101</v>
      </c>
    </row>
    <row r="32" spans="1:19" ht="42" customHeight="1">
      <c r="A32" s="23">
        <v>37529</v>
      </c>
      <c r="B32" s="13">
        <v>5</v>
      </c>
      <c r="C32" s="12">
        <v>11</v>
      </c>
      <c r="D32" s="4" t="s">
        <v>434</v>
      </c>
      <c r="E32" s="10">
        <v>1.3</v>
      </c>
      <c r="F32" s="39">
        <v>2</v>
      </c>
      <c r="G32" s="41" t="s">
        <v>79</v>
      </c>
      <c r="H32" s="15">
        <v>12.2</v>
      </c>
      <c r="I32" s="4" t="s">
        <v>59</v>
      </c>
      <c r="J32" s="5" t="s">
        <v>93</v>
      </c>
      <c r="K32" s="6"/>
      <c r="L32" s="1">
        <v>1016</v>
      </c>
      <c r="M32" s="7" t="s">
        <v>435</v>
      </c>
      <c r="N32" s="8"/>
      <c r="O32" s="8">
        <v>1</v>
      </c>
      <c r="P32" s="9">
        <v>4</v>
      </c>
      <c r="Q32" s="8">
        <v>55</v>
      </c>
      <c r="R32" s="8">
        <v>92</v>
      </c>
      <c r="S32" s="25" t="s">
        <v>101</v>
      </c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5" t="s">
        <v>22</v>
      </c>
      <c r="B100" s="65"/>
      <c r="C100" s="65"/>
      <c r="D100" s="16">
        <f>AVERAGE(B3:B33,C3:C33)</f>
        <v>10.883333333333333</v>
      </c>
      <c r="E100" s="65" t="s">
        <v>31</v>
      </c>
      <c r="F100" s="65"/>
      <c r="G100" s="65"/>
      <c r="H100" s="65"/>
      <c r="I100" s="17">
        <f>SUM(E3:E33)</f>
        <v>138.9</v>
      </c>
      <c r="J100" s="65" t="s">
        <v>38</v>
      </c>
      <c r="K100" s="65"/>
      <c r="L100" s="18">
        <f>SUM(O3:O33)</f>
        <v>125.5</v>
      </c>
    </row>
    <row r="101" spans="1:12" ht="30" customHeight="1">
      <c r="A101" s="65" t="s">
        <v>27</v>
      </c>
      <c r="B101" s="65"/>
      <c r="C101" s="65"/>
      <c r="D101" s="16">
        <f>AVERAGE(B3:B33)</f>
        <v>6.633333333333334</v>
      </c>
      <c r="E101" s="65" t="s">
        <v>32</v>
      </c>
      <c r="F101" s="65"/>
      <c r="G101" s="65"/>
      <c r="H101" s="65"/>
      <c r="I101" s="17">
        <f>AVERAGE(E3:E33)</f>
        <v>4.63</v>
      </c>
      <c r="J101" s="65" t="s">
        <v>39</v>
      </c>
      <c r="K101" s="65"/>
      <c r="L101" s="18">
        <f>COUNTIF(R3:R33,"&lt;31")</f>
        <v>8</v>
      </c>
    </row>
    <row r="102" spans="1:12" ht="30" customHeight="1">
      <c r="A102" s="65" t="s">
        <v>28</v>
      </c>
      <c r="B102" s="65"/>
      <c r="C102" s="65"/>
      <c r="D102" s="16">
        <f>AVERAGE(C3:C33)</f>
        <v>15.133333333333333</v>
      </c>
      <c r="E102" s="65" t="s">
        <v>33</v>
      </c>
      <c r="F102" s="65"/>
      <c r="G102" s="65"/>
      <c r="H102" s="65"/>
      <c r="I102" s="17">
        <f>MAX(E3:E33)</f>
        <v>48</v>
      </c>
      <c r="J102" s="65" t="s">
        <v>41</v>
      </c>
      <c r="K102" s="65"/>
      <c r="L102" s="18">
        <f>COUNTIF(C3:C33,"&gt;19")</f>
        <v>5</v>
      </c>
    </row>
    <row r="103" spans="1:12" ht="30" customHeight="1">
      <c r="A103" s="65" t="s">
        <v>23</v>
      </c>
      <c r="B103" s="65"/>
      <c r="C103" s="65"/>
      <c r="D103" s="18">
        <f>MAX(B3:B33,C3:C33)</f>
        <v>22</v>
      </c>
      <c r="E103" s="65" t="s">
        <v>34</v>
      </c>
      <c r="F103" s="65"/>
      <c r="G103" s="65"/>
      <c r="H103" s="65"/>
      <c r="I103" s="18">
        <f>COUNTA(S3:S33)</f>
        <v>15</v>
      </c>
      <c r="J103" s="65" t="s">
        <v>37</v>
      </c>
      <c r="K103" s="65"/>
      <c r="L103" s="18">
        <f>COUNTA(N3:N33)</f>
        <v>0</v>
      </c>
    </row>
    <row r="104" spans="1:12" ht="30" customHeight="1">
      <c r="A104" s="65" t="s">
        <v>24</v>
      </c>
      <c r="B104" s="65"/>
      <c r="C104" s="65"/>
      <c r="D104" s="18">
        <f>MIN(B3:B33,C3:C33)</f>
        <v>0</v>
      </c>
      <c r="E104" s="65" t="s">
        <v>35</v>
      </c>
      <c r="F104" s="65"/>
      <c r="G104" s="65"/>
      <c r="H104" s="65"/>
      <c r="I104" s="18">
        <f>COUNTIF(S3:S33,"R")</f>
        <v>15</v>
      </c>
      <c r="J104" s="65" t="s">
        <v>47</v>
      </c>
      <c r="K104" s="65"/>
      <c r="L104" s="43">
        <f>AVERAGE(F3:F33)</f>
        <v>3.1</v>
      </c>
    </row>
    <row r="105" spans="1:12" ht="30" customHeight="1">
      <c r="A105" s="65" t="s">
        <v>26</v>
      </c>
      <c r="B105" s="65"/>
      <c r="C105" s="65"/>
      <c r="D105" s="18">
        <f>MAX(B3:B33)</f>
        <v>13</v>
      </c>
      <c r="E105" s="65" t="s">
        <v>36</v>
      </c>
      <c r="F105" s="65"/>
      <c r="G105" s="65"/>
      <c r="H105" s="65"/>
      <c r="I105" s="18">
        <f>COUNTIF(S3:S33,"S")</f>
        <v>0</v>
      </c>
      <c r="J105" s="65" t="s">
        <v>48</v>
      </c>
      <c r="K105" s="65"/>
      <c r="L105" s="43">
        <f>AVERAGE(H3:H33)</f>
        <v>23.95263157894737</v>
      </c>
    </row>
    <row r="106" spans="1:12" ht="30" customHeight="1">
      <c r="A106" s="65" t="s">
        <v>25</v>
      </c>
      <c r="B106" s="65"/>
      <c r="C106" s="65"/>
      <c r="D106" s="18">
        <f>MIN(C3:C33)</f>
        <v>8</v>
      </c>
      <c r="E106" s="65" t="s">
        <v>52</v>
      </c>
      <c r="F106" s="65"/>
      <c r="G106" s="65"/>
      <c r="H106" s="65"/>
      <c r="I106" s="18">
        <f>COUNTIF(F3:F33,"&gt;5")</f>
        <v>0</v>
      </c>
      <c r="J106" s="65" t="s">
        <v>49</v>
      </c>
      <c r="K106" s="65"/>
      <c r="L106" s="19">
        <v>0</v>
      </c>
    </row>
    <row r="107" spans="1:12" ht="30" customHeight="1">
      <c r="A107" s="65" t="s">
        <v>29</v>
      </c>
      <c r="B107" s="65"/>
      <c r="C107" s="65"/>
      <c r="D107" s="18">
        <f>COUNTIF(B3:B33,"&lt;1")</f>
        <v>1</v>
      </c>
      <c r="E107" s="65" t="s">
        <v>43</v>
      </c>
      <c r="F107" s="65"/>
      <c r="G107" s="65"/>
      <c r="H107" s="65"/>
      <c r="I107" s="17">
        <f>MAX(H3:H33)</f>
        <v>39.1</v>
      </c>
      <c r="J107" s="65" t="s">
        <v>50</v>
      </c>
      <c r="K107" s="65"/>
      <c r="L107" s="19"/>
    </row>
    <row r="108" spans="1:12" ht="30" customHeight="1">
      <c r="A108" s="65" t="s">
        <v>30</v>
      </c>
      <c r="B108" s="65"/>
      <c r="C108" s="65"/>
      <c r="D108" s="18">
        <f>COUNTIF(C3:C33,"&lt;1")</f>
        <v>0</v>
      </c>
      <c r="E108" s="65" t="s">
        <v>44</v>
      </c>
      <c r="F108" s="65"/>
      <c r="G108" s="65"/>
      <c r="H108" s="65"/>
      <c r="I108" s="18">
        <f>MAX(L3:L33)</f>
        <v>1023</v>
      </c>
      <c r="J108" s="65" t="s">
        <v>51</v>
      </c>
      <c r="K108" s="65"/>
      <c r="L108" s="19"/>
    </row>
    <row r="109" spans="1:12" ht="30" customHeight="1">
      <c r="A109" s="65" t="s">
        <v>40</v>
      </c>
      <c r="B109" s="65"/>
      <c r="C109" s="65"/>
      <c r="D109" s="18">
        <f>MIN(P3:P33)</f>
        <v>2</v>
      </c>
      <c r="E109" s="65" t="s">
        <v>45</v>
      </c>
      <c r="F109" s="65"/>
      <c r="G109" s="65"/>
      <c r="H109" s="65"/>
      <c r="I109" s="18">
        <f>MIN(L3:L33)</f>
        <v>999</v>
      </c>
      <c r="J109" s="65"/>
      <c r="K109" s="65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sn</cp:lastModifiedBy>
  <cp:lastPrinted>2011-01-01T08:44:10Z</cp:lastPrinted>
  <dcterms:created xsi:type="dcterms:W3CDTF">2000-12-13T16:36:36Z</dcterms:created>
  <dcterms:modified xsi:type="dcterms:W3CDTF">2011-01-01T09:42:22Z</dcterms:modified>
  <cp:category/>
  <cp:version/>
  <cp:contentType/>
  <cp:contentStatus/>
</cp:coreProperties>
</file>