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65" windowHeight="5535" tabRatio="838" activeTab="11"/>
  </bookViews>
  <sheets>
    <sheet name="JAN-2008" sheetId="1" r:id="rId1"/>
    <sheet name="FEB-2008" sheetId="2" r:id="rId2"/>
    <sheet name="MAR-2008" sheetId="3" r:id="rId3"/>
    <sheet name="APR-2008" sheetId="4" r:id="rId4"/>
    <sheet name="MAI-2008" sheetId="5" r:id="rId5"/>
    <sheet name="JUN-2008" sheetId="6" r:id="rId6"/>
    <sheet name="JUL-2008" sheetId="7" r:id="rId7"/>
    <sheet name="AUG-2008" sheetId="8" r:id="rId8"/>
    <sheet name="SEP-2008" sheetId="9" r:id="rId9"/>
    <sheet name="OCT-2008" sheetId="10" r:id="rId10"/>
    <sheet name="NOV-2008" sheetId="11" r:id="rId11"/>
    <sheet name="DEC-2008" sheetId="12" r:id="rId12"/>
  </sheets>
  <definedNames/>
  <calcPr fullCalcOnLoad="1"/>
</workbook>
</file>

<file path=xl/sharedStrings.xml><?xml version="1.0" encoding="utf-8"?>
<sst xmlns="http://schemas.openxmlformats.org/spreadsheetml/2006/main" count="2437" uniqueCount="536">
  <si>
    <t>DATUM</t>
  </si>
  <si>
    <t>BEWÖLKUNG</t>
  </si>
  <si>
    <t>WETTEREREIGNISSE / NATURKALENDER</t>
  </si>
  <si>
    <t>MIN °C</t>
  </si>
  <si>
    <t>MAX °C</t>
  </si>
  <si>
    <t>ART</t>
  </si>
  <si>
    <t>NACHT</t>
  </si>
  <si>
    <t>TAG</t>
  </si>
  <si>
    <t>SYMBOL</t>
  </si>
  <si>
    <t>JAN</t>
  </si>
  <si>
    <t>LUFTDRUCK        hPa</t>
  </si>
  <si>
    <t>B</t>
  </si>
  <si>
    <t>KM /H</t>
  </si>
  <si>
    <t>RICHT.</t>
  </si>
  <si>
    <t>FEUCHTE           %</t>
  </si>
  <si>
    <t>WIND / B-RICHT.-MAX</t>
  </si>
  <si>
    <t>TEMP °C</t>
  </si>
  <si>
    <t xml:space="preserve">NIEDERSCHLAG </t>
  </si>
  <si>
    <t>MM</t>
  </si>
  <si>
    <t>GEWITTER TAGE</t>
  </si>
  <si>
    <t>SONNEN STUNDEN</t>
  </si>
  <si>
    <t>BODEN        TEMP °C</t>
  </si>
  <si>
    <t>DURCHSCHNITT - T°C</t>
  </si>
  <si>
    <t>MAX-TEMPERATUR °C</t>
  </si>
  <si>
    <t>MIN-TEMPERATUR °C</t>
  </si>
  <si>
    <t>MIN-TAG TEMP °C</t>
  </si>
  <si>
    <t>MAX-NACHT TEMP °C</t>
  </si>
  <si>
    <t>D-NACHT TEMP °C</t>
  </si>
  <si>
    <t>D-TAG TEMP °C</t>
  </si>
  <si>
    <t>NACHTFRÖSTE</t>
  </si>
  <si>
    <t>EISTAGE</t>
  </si>
  <si>
    <t>NIEDERSCHLAGMENGE - MM</t>
  </si>
  <si>
    <t>NL-DURCHSCHNITT / TAG</t>
  </si>
  <si>
    <t>MAX-NIEDERSCHLAG / TAG</t>
  </si>
  <si>
    <t>NIEDERSCHLAGSTAGE</t>
  </si>
  <si>
    <t>REGENTAGE</t>
  </si>
  <si>
    <t>TAGE MIT SCHNEEFALL</t>
  </si>
  <si>
    <t>GEWITTERTAGE</t>
  </si>
  <si>
    <t>SONNENSTUNDEN</t>
  </si>
  <si>
    <t>SONNENTAGE</t>
  </si>
  <si>
    <t>MIN-BODEN T°C</t>
  </si>
  <si>
    <t>TAGE T°C =&gt;20°C</t>
  </si>
  <si>
    <t xml:space="preserve"> BEDECKUNG %</t>
  </si>
  <si>
    <t>MAX-WINDGESCHW. KM / H</t>
  </si>
  <si>
    <t>LUFTDRUCK - MAX  H / PA</t>
  </si>
  <si>
    <t>LUFTDRUCK - MIN  H / PA</t>
  </si>
  <si>
    <t>NIEDERS. TAGE</t>
  </si>
  <si>
    <t>WIND-DURCHSCHN.</t>
  </si>
  <si>
    <t>WIND-MAX-DURCHS.</t>
  </si>
  <si>
    <t>TAGE MIT SCHNEED.</t>
  </si>
  <si>
    <t>REGENMENGE</t>
  </si>
  <si>
    <t>SCHNEEMENGE</t>
  </si>
  <si>
    <t>STURMTAGE  BEAUFORT=&gt;6</t>
  </si>
  <si>
    <t>MAR</t>
  </si>
  <si>
    <t>FEB</t>
  </si>
  <si>
    <t>APR</t>
  </si>
  <si>
    <t>MAI</t>
  </si>
  <si>
    <t>zeitweise Schnee (4cm)</t>
  </si>
  <si>
    <t>NW</t>
  </si>
  <si>
    <t>bedeckt</t>
  </si>
  <si>
    <t>winterlich mit Schnee / Schneehöhe 4cm</t>
  </si>
  <si>
    <t>S</t>
  </si>
  <si>
    <t>O</t>
  </si>
  <si>
    <t>aufklarend</t>
  </si>
  <si>
    <t>wolkig</t>
  </si>
  <si>
    <t>kalte Nacht, tags Sonne+Hochnebelartige Bewölkung</t>
  </si>
  <si>
    <t>SO</t>
  </si>
  <si>
    <t>aufkommender böhmischer Wind, kalt und ungemütlich</t>
  </si>
  <si>
    <t xml:space="preserve">S </t>
  </si>
  <si>
    <t>kalter Wind / es weht / Schneehöhe 3cm</t>
  </si>
  <si>
    <t>stark bewölkt</t>
  </si>
  <si>
    <t>stürmischer Böhmischer Wind</t>
  </si>
  <si>
    <t xml:space="preserve">Schneeregen </t>
  </si>
  <si>
    <t>SW</t>
  </si>
  <si>
    <t>Milderung mit Matschwetter / Restschnee 3cm</t>
  </si>
  <si>
    <t>Ab vormittag     Regen</t>
  </si>
  <si>
    <t>klar</t>
  </si>
  <si>
    <t>erst kalte Nacht, dann Front mit Regen, windig , Tauwetter+Westlage</t>
  </si>
  <si>
    <t>R</t>
  </si>
  <si>
    <t>heiter</t>
  </si>
  <si>
    <t>sonniger Tag, es taut aber kaum, viel Eis auf Wegen</t>
  </si>
  <si>
    <t>abends Spritzer</t>
  </si>
  <si>
    <t>mild, windig, Sonne+Wolken</t>
  </si>
  <si>
    <t>früh gefrierende Nässe, tags Sonne+Wolken / kaum noch Schnee</t>
  </si>
  <si>
    <t>ruhiger milder aber windiger Tag / Schnee fast weg</t>
  </si>
  <si>
    <t>ruhiger Tag / kaum Schnee, viel Eis</t>
  </si>
  <si>
    <t>sonnig</t>
  </si>
  <si>
    <t xml:space="preserve">sonniger klarer Tag </t>
  </si>
  <si>
    <t>Böhmischer Wind, diesig</t>
  </si>
  <si>
    <t>Böhmischer kalter Wind / diesige Sonne / Resteis + Schnee</t>
  </si>
  <si>
    <t>mittags etwas       Regen</t>
  </si>
  <si>
    <t>windig und wechselhaft+mild / Abends schönes Abendrot</t>
  </si>
  <si>
    <t>sonnig milder Tag</t>
  </si>
  <si>
    <t>kurze Schauer</t>
  </si>
  <si>
    <t>mild, windig und der Schnee ist weg</t>
  </si>
  <si>
    <t>nachts viel Regen, tags schauer</t>
  </si>
  <si>
    <t>milder stürmischer Tag</t>
  </si>
  <si>
    <t>stürmisch und kein Eis+Schnee mehr</t>
  </si>
  <si>
    <t>wenig Regen</t>
  </si>
  <si>
    <t>W</t>
  </si>
  <si>
    <t>windig+mild</t>
  </si>
  <si>
    <t>Kaltfrontdurchgang mit Temp-sturz</t>
  </si>
  <si>
    <t>erst Regen, dann Schnee</t>
  </si>
  <si>
    <t>Zwischenhoch mit viel Sonne</t>
  </si>
  <si>
    <t>mild+windig, kaum Sonne</t>
  </si>
  <si>
    <t>nachts Regen</t>
  </si>
  <si>
    <t>tags keine Wolke / aufkommender Wind</t>
  </si>
  <si>
    <t>zunehmender Wind / Sonne+Wolken</t>
  </si>
  <si>
    <t>Dauerregen</t>
  </si>
  <si>
    <t>Dauerregen, Wind und das im Januar</t>
  </si>
  <si>
    <t>Nieselregen</t>
  </si>
  <si>
    <t>grau, nass + mild</t>
  </si>
  <si>
    <t>ruhiger milder Tag / Schnee 0</t>
  </si>
  <si>
    <t>ruhiger Tag / Flüsse führen viel Wasser</t>
  </si>
  <si>
    <t>nachts etwas   Schnee (1cm)</t>
  </si>
  <si>
    <t>Nachts Schnee, tags kühle Luft mit Sonne (Schneedecke 1cm)</t>
  </si>
  <si>
    <t>abends Regen</t>
  </si>
  <si>
    <t>sehr stürmisch, abends Regen, kein Schnee</t>
  </si>
  <si>
    <t>etwas Schnee   (1cm)</t>
  </si>
  <si>
    <t>es wird kühler und etwas Schnee / abends aufklarend</t>
  </si>
  <si>
    <t>sonniger Tag nach kalter Nacht</t>
  </si>
  <si>
    <t>etwas diesig, zunehmend mehr Wolken / Böhmischer Wind</t>
  </si>
  <si>
    <t>abends Tropfen</t>
  </si>
  <si>
    <t>mild, windig, leicht föhnig</t>
  </si>
  <si>
    <t>kräftige Schauer (zeitweise)</t>
  </si>
  <si>
    <t>viel warmer Regen und kaum Sonne / windig</t>
  </si>
  <si>
    <t>zunehmend sonnig, kalter NW-Wind mit klarer Luft</t>
  </si>
  <si>
    <t>ruhiger wolkenverhangener Tag / abneds kommt die Sonne+Abendrot</t>
  </si>
  <si>
    <t>NO</t>
  </si>
  <si>
    <t>erst wolkenverhangen, abends Sonne , kein Wind / frühlingshaft</t>
  </si>
  <si>
    <t>N</t>
  </si>
  <si>
    <t>ruhiger milder Tag</t>
  </si>
  <si>
    <t>frühlingshaft, kaum Wind + viel Sonne</t>
  </si>
  <si>
    <t>bedeckt-neblig</t>
  </si>
  <si>
    <t>grau und Hochnebel</t>
  </si>
  <si>
    <t>erst Hochnebel, dann kam die Sonne raus, trotzdem neblig</t>
  </si>
  <si>
    <t>hochnebelartige Bewölkung und es wird kälter</t>
  </si>
  <si>
    <t>paar   Schneeflocken</t>
  </si>
  <si>
    <t>Kaltluft aus Nord / kaum Schnee / klare Luft</t>
  </si>
  <si>
    <t>sehr hoher Luftdruck, Sonne-WolkenMix, kalt-kein Schnee</t>
  </si>
  <si>
    <t>paar Schleierwolken, Kahlfrost und kalte Luft</t>
  </si>
  <si>
    <t>Eisregen schwach</t>
  </si>
  <si>
    <t>sehr ungemütlich, nassklat, gefrierender Regen</t>
  </si>
  <si>
    <t>Sprühregen</t>
  </si>
  <si>
    <t>nasskalt, abends klart es auf</t>
  </si>
  <si>
    <t>schwache Schneeschauer</t>
  </si>
  <si>
    <t>Sonne+Wolken Mix mit kalter nordischer Luft / etwas Schnee, kaum Schneedecke</t>
  </si>
  <si>
    <t>erst kalt und sonnig, dann mild + wolken, kein Schnee</t>
  </si>
  <si>
    <t>Urlaub Lappland 20.2. bis 4.3.</t>
  </si>
  <si>
    <t>paar Tropfen    nachts</t>
  </si>
  <si>
    <t>früh trüb, abends kälter</t>
  </si>
  <si>
    <t>Schnee, Graupel, Regen</t>
  </si>
  <si>
    <t>Wintergewitter mit Sturm</t>
  </si>
  <si>
    <t>X</t>
  </si>
  <si>
    <t>Regen</t>
  </si>
  <si>
    <t>Regenschauer</t>
  </si>
  <si>
    <t>vormittags etwas Regen</t>
  </si>
  <si>
    <t>erst regnerisch, abends trocken, kaum Sonne</t>
  </si>
  <si>
    <t>früh Schauer</t>
  </si>
  <si>
    <t>Frühlingstag</t>
  </si>
  <si>
    <t>mild &amp; freundlich</t>
  </si>
  <si>
    <t>zunehmender Sturm &amp; föhnig / viel Sonne + mild</t>
  </si>
  <si>
    <t>abends Schauer</t>
  </si>
  <si>
    <t>nachts Schauer</t>
  </si>
  <si>
    <t>zunehmend mehr Wolken / erster Regenbogen des Jahres</t>
  </si>
  <si>
    <t>Sturm mit Sonne+Wolken Mix</t>
  </si>
  <si>
    <t>Schneeregen- schauer</t>
  </si>
  <si>
    <t>Aprilwetter und viel Wind</t>
  </si>
  <si>
    <t>Regen+ Graupel- schauer</t>
  </si>
  <si>
    <t>wechselhaftes Aprilwetter</t>
  </si>
  <si>
    <t>nach frostiger Nacht &gt; Frühlingstag mit viel Sonne</t>
  </si>
  <si>
    <t>zeitweise Regenschauer</t>
  </si>
  <si>
    <t>wechselhaft, windig, mild+regnerisch</t>
  </si>
  <si>
    <t>Kaltfront und Wind dreht auf Nord</t>
  </si>
  <si>
    <t>Schneeschauer (4cm)</t>
  </si>
  <si>
    <t>winterlich mit Schnee+etwas Sonne / Schneehöhe 8cm</t>
  </si>
  <si>
    <t>winterlich, nasskalt, geschlossene Schneedecke / kurzes Gewitter 15Uhr</t>
  </si>
  <si>
    <t>Schneeschauer (5cm)</t>
  </si>
  <si>
    <t>winterlich, wenn die Sonne kommt taut es</t>
  </si>
  <si>
    <t>früh heftiger Schneefall (5cm)</t>
  </si>
  <si>
    <t>winterlich früh, tags Tauwetter, Schneehöhe 10cm</t>
  </si>
  <si>
    <t>abends Graupelschauer</t>
  </si>
  <si>
    <t>Tauwetter, wenig Sonne</t>
  </si>
  <si>
    <t>Dauerschneefall (6cm)</t>
  </si>
  <si>
    <t xml:space="preserve">N </t>
  </si>
  <si>
    <t>nasskaltes Schmuddelwetter, nasser Schnee, Boden warm &gt; es taut,       Schneehöhe 13cm / weiße Ostern</t>
  </si>
  <si>
    <t>nachts paar     Flocken (2cm)</t>
  </si>
  <si>
    <t>erst Wolken früh, dannSonne, Skiwetter / Skitour in Satzung zum Haßberg (993m) Schneehöhe 14cm</t>
  </si>
  <si>
    <t>Schneeschauer</t>
  </si>
  <si>
    <t>Schneeschauer / Schneehöhe 12cm</t>
  </si>
  <si>
    <t>nachts Schnee+tags Schauer (5cm)</t>
  </si>
  <si>
    <t>winterlich kalt, Schneehöhe früh 16cm</t>
  </si>
  <si>
    <t>kalte Nacht, tags mehr Sonne, Schneehöhe 8cm</t>
  </si>
  <si>
    <t>frühlingshaft, Schnee taut weg</t>
  </si>
  <si>
    <t>Regen+Graupel- schauer</t>
  </si>
  <si>
    <t>wechselhaft, abends mehr Sonne</t>
  </si>
  <si>
    <t>föhniger Südwind, Schleierwolken, Schnee taut weg</t>
  </si>
  <si>
    <t>sehr mild und erst viel Sonne, später mehr Wolken</t>
  </si>
  <si>
    <t>milder Frühlingstag</t>
  </si>
  <si>
    <t>Abkühlung mit Regen, kaum Sonne</t>
  </si>
  <si>
    <t>Regen mit Schnee vermischt teilweise</t>
  </si>
  <si>
    <t>kaltes Aprilwetter, kaum Sonne, früh Schneeflocken unterm Regen</t>
  </si>
  <si>
    <t>früh Regen</t>
  </si>
  <si>
    <t>erst regnerisch, abends etwas schöner</t>
  </si>
  <si>
    <t>erst viel Sonne, dann wolkig</t>
  </si>
  <si>
    <t>Schneeregen</t>
  </si>
  <si>
    <t>früh nasskalt mit Schnee, abends mehr Sonne, kühl</t>
  </si>
  <si>
    <t>nasskaltes Schmuddelwetter , sehr ungemütlich</t>
  </si>
  <si>
    <t>erst dicke Wolken, dann Sonne, kühl</t>
  </si>
  <si>
    <t>etwas Nieseln</t>
  </si>
  <si>
    <t>grauer Tag, kaum Sonne</t>
  </si>
  <si>
    <t>ruhiger bedeckter Tag, leicht nass</t>
  </si>
  <si>
    <t>gewittriger Regen</t>
  </si>
  <si>
    <t>erst nass, dann schwül, dann Gewitter, gegen 23 Uhr extrem starkes Gewitter</t>
  </si>
  <si>
    <t>früh nasser Schnee (3cm)</t>
  </si>
  <si>
    <t>früh weiss, dann wird es wärmer und sonniger</t>
  </si>
  <si>
    <t>paar Tropfen nachmittags</t>
  </si>
  <si>
    <t>frühlingshafter Sonne-Wolken Mix</t>
  </si>
  <si>
    <t>paar   Gewittertropfen</t>
  </si>
  <si>
    <t>erst sonnig, nachmittags Gewitter</t>
  </si>
  <si>
    <t>Dauernieselregen</t>
  </si>
  <si>
    <t>grau, nass , kalt</t>
  </si>
  <si>
    <t>früh noch etwas Regen</t>
  </si>
  <si>
    <t>kühl, abends etwas freundlicher</t>
  </si>
  <si>
    <t>nach frostiger Nacht, viel Sonne</t>
  </si>
  <si>
    <t>kühl, aber freundlich</t>
  </si>
  <si>
    <t>früh noch Niesel</t>
  </si>
  <si>
    <t>ruhig und noch grau</t>
  </si>
  <si>
    <t>freundlich, abends mehr Wolken</t>
  </si>
  <si>
    <t>grauer kühler Tag , noch kein Frühling da</t>
  </si>
  <si>
    <t>zunehmend freundlich und warm</t>
  </si>
  <si>
    <t>nach kalter Nacht herrlicher Frühlingstag / Natur+Bäume wird langsam grün</t>
  </si>
  <si>
    <t>herrlicher Frühlingstag / Bäume schlagen aus</t>
  </si>
  <si>
    <t>zeitweise Regen</t>
  </si>
  <si>
    <t>wechselhaft und kühl, abends freundlicher</t>
  </si>
  <si>
    <t>sonnig milder Frühlingstag, frischer Südwind</t>
  </si>
  <si>
    <t>wärmster Tag 2008 / böiger Wind, viel Sonne, Beginn der Kirschblüte</t>
  </si>
  <si>
    <t>regnerisch, bedeckt, wenig Wind, alles wird grün</t>
  </si>
  <si>
    <t>nachts    Regenschauer</t>
  </si>
  <si>
    <t>erst regnerisch, dann zunehmend sonniger und wärmer zu Himmelfahrt</t>
  </si>
  <si>
    <t>Gewitterschauer</t>
  </si>
  <si>
    <t>Sonne-Wolken Mix, nachmittags schwaches Gewitter</t>
  </si>
  <si>
    <t>kurzer Schauer</t>
  </si>
  <si>
    <t>leicht unbeständig, Nebel, Sonne, Wolken</t>
  </si>
  <si>
    <t>Minischauer</t>
  </si>
  <si>
    <t>viel Sonne nach kalter Nacht, nachmittags Mini-CBs mit Schauer</t>
  </si>
  <si>
    <t>früh etwas Regen</t>
  </si>
  <si>
    <t>erst grau, nachmittags etwas Sonne, Kirschblüte jetzt voll</t>
  </si>
  <si>
    <t xml:space="preserve">sonnig und mild </t>
  </si>
  <si>
    <t>sonnig milder Tag / früh etwas Bodennebel</t>
  </si>
  <si>
    <t>wärmster Tag, viel Sonne</t>
  </si>
  <si>
    <t>Sonne pur und stahlblauer Himmel / Rapsblüte beginnt</t>
  </si>
  <si>
    <t>viel Sonne, nachmittags paar Quellwolken / Badesaison eröffnet (W15°C)</t>
  </si>
  <si>
    <t>sonnig + trocken , etwas Wind</t>
  </si>
  <si>
    <t>Sonne-Wolken Mix</t>
  </si>
  <si>
    <t>heiter, nachmittags Ferngewitter übern Kamm, paar Tropfen+Blitze</t>
  </si>
  <si>
    <t>paar Tropfen</t>
  </si>
  <si>
    <t>sonnig, nachmittags Ferngewitter</t>
  </si>
  <si>
    <t xml:space="preserve"> </t>
  </si>
  <si>
    <t>erst Sonne, dann mehr Wolken, nur paar Minitropfen, alles trocken, Raps         jetzt in voller Blüte, wie auch die Apfelbäume</t>
  </si>
  <si>
    <t>Gewitterregen</t>
  </si>
  <si>
    <t>wechselhaft mild, nachmittags schwache Gewitter+kräftiger Regen</t>
  </si>
  <si>
    <t>gewittrige Schauer</t>
  </si>
  <si>
    <t>wechselhaft mit Schauer und Minigewitter, schwülwarm</t>
  </si>
  <si>
    <t>früh+vormittags Regen</t>
  </si>
  <si>
    <t>grauer kühler regnerischer Sonntag</t>
  </si>
  <si>
    <t>früh etwas Niesel</t>
  </si>
  <si>
    <t>erst grau, dann abends etwas Sonne, kühl</t>
  </si>
  <si>
    <t>Bodenfrost nach klarer Nacht, später Wolken kühl</t>
  </si>
  <si>
    <t>früh Niesel und bedeckt, abends etwas Sonne, kühl</t>
  </si>
  <si>
    <t>bedeckter ruhiger Tag</t>
  </si>
  <si>
    <t>kaum Sonne, etwas Niesel</t>
  </si>
  <si>
    <t>zunehmend freundlicher</t>
  </si>
  <si>
    <t xml:space="preserve">Sonne-Wolken Mix </t>
  </si>
  <si>
    <t>viele Wolken, kaum Sonne, Rapsblüte geht zu Ende</t>
  </si>
  <si>
    <t>erst Nebel, dann etwas Sonne, kühler Wind</t>
  </si>
  <si>
    <t>sonnig-diesig</t>
  </si>
  <si>
    <t>windig, diesig, sonnig und zunehmend sehr trocken</t>
  </si>
  <si>
    <t>sommerlich + sehr trocken</t>
  </si>
  <si>
    <t>sonnig mit Saharastaub, Trockenheit</t>
  </si>
  <si>
    <t>N / SW</t>
  </si>
  <si>
    <t>erst Sonne+heiß, dann Gewitteraufzug der nur streift / schwere Gewitter nachmittags im Erzgebirge</t>
  </si>
  <si>
    <t>S / N</t>
  </si>
  <si>
    <t>sommerlich, abends Ferngewitter</t>
  </si>
  <si>
    <t>heißer wolkenloser Tag / sehr sommerlich, Rapsblüte fast vorbei</t>
  </si>
  <si>
    <t>sonniger Beginn, nachmittags Gewitter, dann stark bewölkt</t>
  </si>
  <si>
    <t>zunehmend wieder sonniger / Rapsblüte vorbei</t>
  </si>
  <si>
    <t>es fließt kühlere klare Luft aus NO ein. Kalter Wind, trotzdem sommerlich</t>
  </si>
  <si>
    <t>kühler Wind, Sonne-Wolken Mix</t>
  </si>
  <si>
    <t>wolkig - Ferngewitter</t>
  </si>
  <si>
    <t>Heiter,dann mehr Wolken und Gewitter in der Nähe nachmittags</t>
  </si>
  <si>
    <t>Sonne-Wolken Mix  / nachmittags viele Quellungen</t>
  </si>
  <si>
    <t>heiß, sonnig, und nachmittags einzelne CB`s / Trockenheit / 1.Erdbeeren reif</t>
  </si>
  <si>
    <t>nachmittags Gewitterregen</t>
  </si>
  <si>
    <t>Super Sommer-Sonnentag</t>
  </si>
  <si>
    <t>merklich kühler</t>
  </si>
  <si>
    <t>bedeckt, Wolken und kühl</t>
  </si>
  <si>
    <t>kräftige Schauer</t>
  </si>
  <si>
    <t>Schauerwetter mit viel Regen, etwas Sonne + Wind</t>
  </si>
  <si>
    <t>kleine Schauer</t>
  </si>
  <si>
    <t>wechselhaft, nicht unfreundlich, verhalten warm</t>
  </si>
  <si>
    <t>Sonne-Wolken-Gewitter-Schauer Mix</t>
  </si>
  <si>
    <t>16.06.2008 bis 22.06.2008 Öland / Urlaub</t>
  </si>
  <si>
    <t>nach milder Nacht, erst Wolken, dann Sonne pur und blauer Himmel</t>
  </si>
  <si>
    <t>erst sonnig, dann viele Wolken, trocken+ruhig</t>
  </si>
  <si>
    <t>Gewitterregen 2x</t>
  </si>
  <si>
    <t>erst Sonne, dann viele leichte Gewitter ab Mittag</t>
  </si>
  <si>
    <t>zunehmend sonniger, warm</t>
  </si>
  <si>
    <t>sehr windig mit Sonne+Wolken</t>
  </si>
  <si>
    <t>windig+viele Wolken und paar wenige Tropfen / abends freundlicher</t>
  </si>
  <si>
    <t>sonniger Sommertag</t>
  </si>
  <si>
    <t>sonniger Tag - frische Luft aus Nord</t>
  </si>
  <si>
    <t>warmer Sommertag nach kühler Nacht, Kirschen reif</t>
  </si>
  <si>
    <t>sonnig heißer Tag, Wasser +22°C</t>
  </si>
  <si>
    <t>erst sehr heiß, dann gewittrig</t>
  </si>
  <si>
    <t>Dauerregen bis Mittags</t>
  </si>
  <si>
    <t>erst Dauerregen und kalt, dann trocken und etwas Sonne</t>
  </si>
  <si>
    <t>zunehmend sonnig + wärmer / sommerlich abends</t>
  </si>
  <si>
    <t>erst warm und Sonne, dann Regengebiet aus west</t>
  </si>
  <si>
    <t>wechselhaft, aber trocken</t>
  </si>
  <si>
    <t>2x Regensch.</t>
  </si>
  <si>
    <t>windiges Schauerwetter</t>
  </si>
  <si>
    <t>kurze Regenschauer</t>
  </si>
  <si>
    <t>kühler und Schauerwetter</t>
  </si>
  <si>
    <t>vormittags Regen</t>
  </si>
  <si>
    <t>früh Morgenrot+Regenbogen, dann Regen und später warm mit Sonne</t>
  </si>
  <si>
    <t>schwülheiß, ab 13Uhr Schauer+Gewitter (3x)</t>
  </si>
  <si>
    <t>trüber kühler Tag mit dicken Wolken und einzelnen Regentropfen</t>
  </si>
  <si>
    <t>zeitweise Dauerregen</t>
  </si>
  <si>
    <t>kühl und ab früh leichter Dauerregen bis nachmittags</t>
  </si>
  <si>
    <t>kühl und kaum Sonne, trotzdem angenehm</t>
  </si>
  <si>
    <t>freundlich ruhiger Sommertag</t>
  </si>
  <si>
    <t>Wolken+etwas Sonne, abends Kaltfront mit Regen / Beginn der Kornernte</t>
  </si>
  <si>
    <t xml:space="preserve">ruhiger kühler Sommertag mit viele Wolken </t>
  </si>
  <si>
    <t>paar Nieseltropfen</t>
  </si>
  <si>
    <t>wechselhaft und kühl</t>
  </si>
  <si>
    <t>viele Schauer und abends schwache Gewitter</t>
  </si>
  <si>
    <t>abends Gewitter- regen</t>
  </si>
  <si>
    <t>SW-N</t>
  </si>
  <si>
    <t>Sonne-Wolken Mix / spätabends Gewitter</t>
  </si>
  <si>
    <t>sehr kühl und kaum Sonne</t>
  </si>
  <si>
    <t>vormittags viel Regen</t>
  </si>
  <si>
    <t>Regen, ab nachmittags Wolkenlücken, sehr kühl</t>
  </si>
  <si>
    <t>erst bedeckt mit Nebel, dann schöner und wärmer</t>
  </si>
  <si>
    <t>kaum Sonne, abends Regen aus Ost</t>
  </si>
  <si>
    <t>Regen+gewittrige Schauer</t>
  </si>
  <si>
    <t>erst Wolken+Regen,dann Sonne+schwül / Ferngewitter (FG)</t>
  </si>
  <si>
    <t>Sommer pur, in der Ferne paar CBs / Wasser 18°C</t>
  </si>
  <si>
    <t>sternenklar</t>
  </si>
  <si>
    <t>heißer Sommertag mit Ostwind</t>
  </si>
  <si>
    <t>sommerlich heiß+trockene Luft / Korn reif</t>
  </si>
  <si>
    <t>sehr heiß</t>
  </si>
  <si>
    <t>früh schwacher gewittr. Schauer</t>
  </si>
  <si>
    <t>früh schwaches Restgewitter, tags wird es wieder sonnig und heiß</t>
  </si>
  <si>
    <t>heiß, abends paar Wolken</t>
  </si>
  <si>
    <t>gewittrige Schauer nachmittags</t>
  </si>
  <si>
    <t>erst heiß und sonnig, ab 14Uhr Gewitter, abends ruhiger</t>
  </si>
  <si>
    <t>erst bedeckt &amp; regnerisch, dann sonniger und sehr schwül</t>
  </si>
  <si>
    <t>windiger Sonne-Wolken Mix mit mehr Wolken</t>
  </si>
  <si>
    <t>Durchzug einer Kaltfront vormittags, stürmisch, nachmittags klare Luft und sonniger</t>
  </si>
  <si>
    <t>ruhiger,etwas windiger Sommertag , verhaltene Temps</t>
  </si>
  <si>
    <t>nach kühler Nacht zunehmend heiß</t>
  </si>
  <si>
    <t xml:space="preserve">klare Nacht &amp; Tag - starker Südwind, abends Wolken von West </t>
  </si>
  <si>
    <t>nachts Gewitterregen</t>
  </si>
  <si>
    <t>erst Gewitter &amp; Regen, im Laufe des Tages freundlicher</t>
  </si>
  <si>
    <t>nachts etwas    Regen</t>
  </si>
  <si>
    <t>ruhiger Tag, abends zunehmend schöner + sonniger</t>
  </si>
  <si>
    <t>ruhig mit viele Wolken, kaum Regen</t>
  </si>
  <si>
    <t>freundlich + warm / Kornernte im vollen Gange</t>
  </si>
  <si>
    <t>regnerischer Tag</t>
  </si>
  <si>
    <t>nachts noch Regen</t>
  </si>
  <si>
    <t>erst regnerisch, dann mehr Sonne, sehr windig+klare Luft</t>
  </si>
  <si>
    <t>sommerlich windiger Tag / verhalten warm</t>
  </si>
  <si>
    <t>VB-Tief von Süd bringt Dauerregen+Kälte</t>
  </si>
  <si>
    <t>nachmittags Dauerregen</t>
  </si>
  <si>
    <t xml:space="preserve">regnerisch, kühl + ungemütlich </t>
  </si>
  <si>
    <t>partitielle Mofi um Mitternacht ist zu sehen, kalter Morgen, tags Sonne-Wolken Mix, Kornernte im Rückstand</t>
  </si>
  <si>
    <t>sommerlicher Sonne-Wolken Mix, Wasser +18,5°C</t>
  </si>
  <si>
    <t>gewittrige Schauer nachm.+abends</t>
  </si>
  <si>
    <t>erst etwas Sonne+schwül, ab Nachmittags Gewitter + Schauer</t>
  </si>
  <si>
    <t>freundlich + sonnig mit weniger Wolken</t>
  </si>
  <si>
    <t>erst sommerlich, abends Wolken</t>
  </si>
  <si>
    <t>nachts+vormittags Regen</t>
  </si>
  <si>
    <t>erst Regen, dann freundlicher, kühl</t>
  </si>
  <si>
    <t>erst Regen, dann Sonne-Wolken Mix</t>
  </si>
  <si>
    <t xml:space="preserve">nach kalter klarer Nacht, zunehmend trüb </t>
  </si>
  <si>
    <t>zunehmend spätsommerlich, kaum Wind und abends viel Sonne</t>
  </si>
  <si>
    <t>spätsommerlich</t>
  </si>
  <si>
    <t>kühl+bedeckt, etwas Niesel, wenig Sonne</t>
  </si>
  <si>
    <t>trüb und kühl</t>
  </si>
  <si>
    <t>sonnig klarer Spätsommertag, kaum Wind</t>
  </si>
  <si>
    <t>herrlicher, aber windiger Spätsommertag nach kühler Nacht, blauer Himmel</t>
  </si>
  <si>
    <t>Regenschauer ab Mittag</t>
  </si>
  <si>
    <t>erst Sonne, dann Kalttfront mit Regenschauer</t>
  </si>
  <si>
    <t>spätsommerlich schön, Kornernte fast aber sehr spät abgeschlossen</t>
  </si>
  <si>
    <t>ab Abend Gewitterregen</t>
  </si>
  <si>
    <t>erst warmund wolkig, abends Front mit schwachem Gewitter+Starkregen</t>
  </si>
  <si>
    <t>paar Tropfen noch</t>
  </si>
  <si>
    <t>wechselhaft, viele wolken, wenig Sonne</t>
  </si>
  <si>
    <t>wechselhaft aber mild</t>
  </si>
  <si>
    <t>kaum Wind, heiß+schwül, abends mehr Wolken</t>
  </si>
  <si>
    <t>nachts Regen, tags Tropfen</t>
  </si>
  <si>
    <t>kühl und grau</t>
  </si>
  <si>
    <t>freundlicher Sonne-Wolken Mix / es wird langsam bunt / Kastanien krank</t>
  </si>
  <si>
    <t>spätsommerlich schön, viel Sonne, Wasser noch 18,5°C</t>
  </si>
  <si>
    <t>ruhig warmer Tag mit vielen Wolken</t>
  </si>
  <si>
    <t>mild und schöner Tag / ruhig</t>
  </si>
  <si>
    <t>kühlere windig-diesige Luft</t>
  </si>
  <si>
    <t>kaletr klarer NO-Wind / blauer Himmel</t>
  </si>
  <si>
    <t>sehr kalte Nacht, tags Wolken, kalt und herbstlich</t>
  </si>
  <si>
    <t>früh Sprühregen</t>
  </si>
  <si>
    <t>sehr kühl + regnerisch</t>
  </si>
  <si>
    <t>abends+nachts Schauer</t>
  </si>
  <si>
    <t>zunehmend windig, viele Wolken</t>
  </si>
  <si>
    <t>herbstlich, Sonne-Wolkenfelder</t>
  </si>
  <si>
    <t>paar Schauer</t>
  </si>
  <si>
    <t>stürmisch / erster Herbststurm / noch mild</t>
  </si>
  <si>
    <t>kühl, viele Wolken, abends aufklarend</t>
  </si>
  <si>
    <t>kühl nach Frostnacht, tags etwas Sonne und paar Nieseltropfen</t>
  </si>
  <si>
    <t>stürmisch, frische klare Luft, viel Sonne, Ahorns sehr bunt</t>
  </si>
  <si>
    <t>Schmuddelwetter und nass</t>
  </si>
  <si>
    <t>etwas Niesel</t>
  </si>
  <si>
    <t>erst nieslig, abends Wolkenlücken</t>
  </si>
  <si>
    <t>nach klarer Nacht, etwas Frühnebel, sonnig und herrlicher Herbsttag</t>
  </si>
  <si>
    <t>Nieseln</t>
  </si>
  <si>
    <t>Nieseltag / dichte Wolken</t>
  </si>
  <si>
    <t>Frühnebel, dann mehr Sonne / herbstlich</t>
  </si>
  <si>
    <t>goldener Oktobertag, kaum Frühnebel</t>
  </si>
  <si>
    <t>herrlicher Herbsstag / grandiose Laubfärbung</t>
  </si>
  <si>
    <t>sehr milder schöner Herbstag</t>
  </si>
  <si>
    <t>Bedeckt mit etwas Regen</t>
  </si>
  <si>
    <t>windig, kaum Sonne, viele Wolken</t>
  </si>
  <si>
    <t>leichter      Dauerregen</t>
  </si>
  <si>
    <t>herbstlich nass</t>
  </si>
  <si>
    <t>Urlaub Lappland 2008 / 16.09. bis 30.09.2008</t>
  </si>
  <si>
    <t xml:space="preserve">Regen </t>
  </si>
  <si>
    <t xml:space="preserve">Regenschauer </t>
  </si>
  <si>
    <t xml:space="preserve"> Nieselregen</t>
  </si>
  <si>
    <t>windig, kühl. Zunehmend mehr Sonne</t>
  </si>
  <si>
    <t>sonnig nach Bodenfrost / herlicher Herbststag</t>
  </si>
  <si>
    <t>diesig, aber schön</t>
  </si>
  <si>
    <t>sonnig warmer Tag nach Bodenfrost in der Nacht</t>
  </si>
  <si>
    <t>windig, mild, sonnig</t>
  </si>
  <si>
    <t>nasskalt + grau</t>
  </si>
  <si>
    <t>freundlicher Herbsttag</t>
  </si>
  <si>
    <t>frostige Nacht, schöner sonniger Tag</t>
  </si>
  <si>
    <t>S - N</t>
  </si>
  <si>
    <t>sonnig , wenig Wind , herrliches Herbstwetter</t>
  </si>
  <si>
    <t>regnerisch, kühl</t>
  </si>
  <si>
    <t>mild, föhnig, abends mehr Wolken</t>
  </si>
  <si>
    <t>grau + nasskalt</t>
  </si>
  <si>
    <t>nasskalt und nachmittags Übergang in Schnee</t>
  </si>
  <si>
    <t>viel Regen, etwas Schnee</t>
  </si>
  <si>
    <t>kalt , nass und ungemütlich</t>
  </si>
  <si>
    <t>erst Sonne nach kalter nacht, nachmittags bedeckt, ruhiger Tag</t>
  </si>
  <si>
    <t>neblig</t>
  </si>
  <si>
    <t>sonnig-neblig</t>
  </si>
  <si>
    <t>nach Nebel Nacht+Morgen, Sonne+warm, abends wieder Nebel</t>
  </si>
  <si>
    <t>nachts Nebel, tags erst Sonne, dann Wolken</t>
  </si>
  <si>
    <t>viele Wolken-Hochnebel, wenig Sonne, mild</t>
  </si>
  <si>
    <t>dicker Nebel, nur Mittags 3 Stunden etwas Sonne</t>
  </si>
  <si>
    <t>dichter Nebel, nur nachmittags etwas Sonne</t>
  </si>
  <si>
    <t>ganzen Tag Nebel, nachts etwas Niesel, sehr grau</t>
  </si>
  <si>
    <t>grau + ruhig</t>
  </si>
  <si>
    <t>grauer ruhiger Tag</t>
  </si>
  <si>
    <t>abends etwas      Regen</t>
  </si>
  <si>
    <t>erst Sonne+mild, nachmittags Wolken + paar Spritzer / windig</t>
  </si>
  <si>
    <t>mild+leicht föhnig</t>
  </si>
  <si>
    <t>ruhig milder Herbsttag</t>
  </si>
  <si>
    <t>erst schön, später mehr Wolken</t>
  </si>
  <si>
    <t>freundlich, abends aufklarend und kalt</t>
  </si>
  <si>
    <t>klare kalte Vollmondnacht mit Nebelschwaden / nachmittags mehr Wolken</t>
  </si>
  <si>
    <t>schöner milder Novembertag / klare Luft</t>
  </si>
  <si>
    <t>grau + nass / nachmittags trocken</t>
  </si>
  <si>
    <t>früh + abends Nieselregen</t>
  </si>
  <si>
    <t>Wind +Strömung dreht auf Nord / kalte Luft fließt ein</t>
  </si>
  <si>
    <t>kühler schöner Novembertag mit Nordluft</t>
  </si>
  <si>
    <t>regnerisch, windig + kühl</t>
  </si>
  <si>
    <t>erst regen dann Schnee (2cm)</t>
  </si>
  <si>
    <t>erst Regen, dann Front mit Kaltluftgewitter und Minusgraden / Wintereinbruch</t>
  </si>
  <si>
    <t>stürmisch, regnerisch, ungemütlich</t>
  </si>
  <si>
    <t>zeitweise Schnee (14cm)</t>
  </si>
  <si>
    <t xml:space="preserve">Schnee, Verwehungen </t>
  </si>
  <si>
    <t>Schneehöhe 12cm, windig+Verwehungen, winterlich</t>
  </si>
  <si>
    <t>leichter Schneefall</t>
  </si>
  <si>
    <t>nasskalt</t>
  </si>
  <si>
    <t>etwas Schnee</t>
  </si>
  <si>
    <t>nasskalt / Schneehöhe 12cm</t>
  </si>
  <si>
    <t>zeitweise Schnee (3cm)</t>
  </si>
  <si>
    <t>winterlich</t>
  </si>
  <si>
    <t>früh Nieseln</t>
  </si>
  <si>
    <t>Tauwetter, nasskalt, nachmittags paar Sonnenstrahlen</t>
  </si>
  <si>
    <t>winterlich, freundlich, kalter Wind</t>
  </si>
  <si>
    <t>früh etwas Schnee</t>
  </si>
  <si>
    <t>nachts noch Sturm, tags Wind fast null / trüb-nasskalt</t>
  </si>
  <si>
    <t>vormittags kurzer Schneeschauer</t>
  </si>
  <si>
    <t>windig+kalt, nachmittags etwas Sonne</t>
  </si>
  <si>
    <t>grauer Schmuddeltag</t>
  </si>
  <si>
    <t>Schnee+Regen</t>
  </si>
  <si>
    <t>nasskalt, nachmittags wenig Sonne</t>
  </si>
  <si>
    <t xml:space="preserve"> erst Sonne, dann Wolken, Front zieht rein</t>
  </si>
  <si>
    <t>nachts etwas    Schnee</t>
  </si>
  <si>
    <t>nasskalt, noch Schneerester</t>
  </si>
  <si>
    <t>zeitweise Schneeregen</t>
  </si>
  <si>
    <t>nasskalt, grau</t>
  </si>
  <si>
    <t>zunehmend freundlicher / Schneereste</t>
  </si>
  <si>
    <t>freundlicher Tag nach kalter Nacht, kalter Wind, abends Wolken ,      Schneereste gefroren</t>
  </si>
  <si>
    <t>ab nachmittag Schnee (1cm)</t>
  </si>
  <si>
    <t>ab Mittag leichter Schneegriesel, nasskalt</t>
  </si>
  <si>
    <t>leichter Schneefall (2cm)</t>
  </si>
  <si>
    <t>winterlich, leicht nasskalt</t>
  </si>
  <si>
    <t xml:space="preserve"> Schnee (4cm)</t>
  </si>
  <si>
    <t>winterlich, grau, Schneehöhe 10cm</t>
  </si>
  <si>
    <t>Tauwetter und Böhmischer Wind</t>
  </si>
  <si>
    <t>windiges Tauwetter</t>
  </si>
  <si>
    <t>mild+freundlich, nur noch Schneereste</t>
  </si>
  <si>
    <t>grau, mild, fostfrei</t>
  </si>
  <si>
    <t>erst Niesel, dann Schneeregen</t>
  </si>
  <si>
    <t>nasskalt, neblig, Temp-rückgang</t>
  </si>
  <si>
    <t>nachts Schnee   (3cm)</t>
  </si>
  <si>
    <t>Neuschnee und tags grau, Nebel, nasskalt</t>
  </si>
  <si>
    <t>nasskaltes Schmuddelwetter</t>
  </si>
  <si>
    <t>Tauwetter, nass und sehr ungemütlich</t>
  </si>
  <si>
    <t>nachmittags Nieseln</t>
  </si>
  <si>
    <t>erst etwas Sonne, nachmittags milder + Regen</t>
  </si>
  <si>
    <t>sehr windig+mild / Schnee weggetaut</t>
  </si>
  <si>
    <t>grau, windig, zu mild</t>
  </si>
  <si>
    <t>grauer, nasser Weihnachtstag</t>
  </si>
  <si>
    <t>Abkühlung mit Frost, kein Schhnee, Schnee ab 750m</t>
  </si>
  <si>
    <t>nach Sonnenaufgang schwappt Hochnebelartige Bewölkung rein. Kahlfrost</t>
  </si>
  <si>
    <t>Hochnebel + kalt</t>
  </si>
  <si>
    <t>klar-neblig</t>
  </si>
  <si>
    <t>kalter sonniger Tag</t>
  </si>
  <si>
    <t>sonnig kalter Wintertag</t>
  </si>
  <si>
    <t>windig, klar, kalt</t>
  </si>
  <si>
    <t>sonnig, kalt , lecht diesig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</si>
</sst>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d/\ mmm"/>
    <numFmt numFmtId="174" formatCode="#\ \°\C"/>
    <numFmt numFmtId="175" formatCode="0\ \°\C"/>
    <numFmt numFmtId="176" formatCode="0.0"/>
    <numFmt numFmtId="177" formatCode="\1\1"/>
    <numFmt numFmtId="178" formatCode="0.00\ \°\C"/>
  </numFmts>
  <fonts count="17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sz val="11"/>
      <color indexed="20"/>
      <name val="Times New Roman"/>
      <family val="1"/>
    </font>
    <font>
      <sz val="13"/>
      <color indexed="16"/>
      <name val="Times New Roman"/>
      <family val="1"/>
    </font>
    <font>
      <sz val="8"/>
      <name val="Arial"/>
      <family val="2"/>
    </font>
    <font>
      <sz val="11.75"/>
      <name val="Times New Roman"/>
      <family val="1"/>
    </font>
    <font>
      <sz val="11.25"/>
      <name val="Times New Roman"/>
      <family val="1"/>
    </font>
    <font>
      <sz val="9.5"/>
      <name val="Times New Roman"/>
      <family val="1"/>
    </font>
    <font>
      <sz val="11.5"/>
      <name val="Times New Roman"/>
      <family val="1"/>
    </font>
    <font>
      <sz val="9.25"/>
      <name val="Times New Roman"/>
      <family val="1"/>
    </font>
    <font>
      <sz val="1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Times New Roman"/>
      <family val="1"/>
    </font>
    <font>
      <sz val="12"/>
      <color indexed="6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center" vertical="center" wrapText="1"/>
      <protection/>
    </xf>
    <xf numFmtId="49" fontId="2" fillId="0" borderId="4" xfId="20" applyNumberFormat="1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" fontId="11" fillId="0" borderId="4" xfId="20" applyNumberFormat="1" applyFont="1" applyBorder="1" applyAlignment="1">
      <alignment horizontal="center" vertical="center"/>
      <protection/>
    </xf>
    <xf numFmtId="1" fontId="11" fillId="0" borderId="3" xfId="20" applyNumberFormat="1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6" fontId="2" fillId="0" borderId="0" xfId="20" applyNumberFormat="1" applyFont="1" applyBorder="1" applyAlignment="1">
      <alignment horizontal="center" vertical="center" wrapText="1"/>
      <protection/>
    </xf>
    <xf numFmtId="2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73" fontId="4" fillId="0" borderId="11" xfId="2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4" fillId="0" borderId="10" xfId="20" applyNumberFormat="1" applyFont="1" applyBorder="1" applyAlignment="1">
      <alignment horizontal="center" vertical="center"/>
      <protection/>
    </xf>
    <xf numFmtId="1" fontId="11" fillId="0" borderId="2" xfId="20" applyNumberFormat="1" applyFont="1" applyBorder="1" applyAlignment="1">
      <alignment horizontal="center" vertical="center"/>
      <protection/>
    </xf>
    <xf numFmtId="1" fontId="11" fillId="0" borderId="1" xfId="20" applyNumberFormat="1" applyFont="1" applyBorder="1" applyAlignment="1">
      <alignment horizontal="center" vertical="center"/>
      <protection/>
    </xf>
    <xf numFmtId="49" fontId="2" fillId="0" borderId="2" xfId="20" applyNumberFormat="1" applyFont="1" applyBorder="1" applyAlignment="1">
      <alignment horizontal="center" vertical="center" wrapText="1"/>
      <protection/>
    </xf>
    <xf numFmtId="176" fontId="2" fillId="0" borderId="1" xfId="20" applyNumberFormat="1" applyFont="1" applyBorder="1" applyAlignment="1">
      <alignment horizontal="center" vertical="center"/>
      <protection/>
    </xf>
    <xf numFmtId="176" fontId="2" fillId="0" borderId="6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49" fontId="2" fillId="0" borderId="14" xfId="20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1" fillId="0" borderId="0" xfId="20" applyNumberFormat="1" applyFont="1" applyBorder="1" applyAlignment="1">
      <alignment horizontal="center" vertical="center"/>
      <protection/>
    </xf>
    <xf numFmtId="1" fontId="11" fillId="0" borderId="6" xfId="20" applyNumberFormat="1" applyFont="1" applyBorder="1" applyAlignment="1">
      <alignment horizontal="center" vertical="center"/>
      <protection/>
    </xf>
    <xf numFmtId="0" fontId="2" fillId="0" borderId="0" xfId="20" applyNumberFormat="1" applyFont="1" applyBorder="1" applyAlignment="1">
      <alignment horizontal="center" vertical="center"/>
      <protection/>
    </xf>
    <xf numFmtId="0" fontId="2" fillId="0" borderId="6" xfId="20" applyNumberFormat="1" applyFont="1" applyBorder="1" applyAlignment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176" fontId="16" fillId="0" borderId="4" xfId="20" applyNumberFormat="1" applyFont="1" applyBorder="1" applyAlignment="1">
      <alignment horizontal="center" vertical="center"/>
      <protection/>
    </xf>
    <xf numFmtId="49" fontId="2" fillId="0" borderId="0" xfId="20" applyNumberFormat="1" applyFont="1" applyBorder="1" applyAlignment="1">
      <alignment horizontal="center" vertical="center" wrapText="1"/>
      <protection/>
    </xf>
    <xf numFmtId="49" fontId="15" fillId="0" borderId="5" xfId="20" applyNumberFormat="1" applyFont="1" applyBorder="1" applyAlignment="1">
      <alignment horizontal="center" vertical="center" wrapText="1"/>
      <protection/>
    </xf>
    <xf numFmtId="176" fontId="2" fillId="0" borderId="4" xfId="20" applyNumberFormat="1" applyFont="1" applyBorder="1" applyAlignment="1">
      <alignment horizontal="center" vertical="center" wrapText="1"/>
      <protection/>
    </xf>
    <xf numFmtId="0" fontId="3" fillId="0" borderId="8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3" fillId="0" borderId="8" xfId="20" applyFont="1" applyBorder="1" applyAlignment="1">
      <alignment horizontal="center" vertical="center" textRotation="90" wrapText="1"/>
      <protection/>
    </xf>
    <xf numFmtId="0" fontId="3" fillId="0" borderId="14" xfId="20" applyFont="1" applyBorder="1" applyAlignment="1">
      <alignment horizontal="center" vertical="center" textRotation="90" wrapText="1"/>
      <protection/>
    </xf>
    <xf numFmtId="0" fontId="3" fillId="0" borderId="8" xfId="20" applyFont="1" applyBorder="1" applyAlignment="1">
      <alignment horizontal="center" vertical="center" textRotation="90"/>
      <protection/>
    </xf>
    <xf numFmtId="0" fontId="3" fillId="0" borderId="14" xfId="20" applyFont="1" applyBorder="1" applyAlignment="1">
      <alignment horizontal="center" vertical="center" textRotation="90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ec-00" xfId="20"/>
    <cellStyle name="Currency" xfId="21"/>
    <cellStyle name="Currency [0]" xfId="22"/>
  </cellStyles>
  <dxfs count="3">
    <dxf>
      <font>
        <color rgb="FF003366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Relationship Id="rId2" Type="http://schemas.openxmlformats.org/officeDocument/2006/relationships/image" Target="../media/image35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Relationship Id="rId2" Type="http://schemas.openxmlformats.org/officeDocument/2006/relationships/image" Target="../media/image37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8.jpeg" /><Relationship Id="rId2" Type="http://schemas.openxmlformats.org/officeDocument/2006/relationships/image" Target="../media/image39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43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Relationship Id="rId2" Type="http://schemas.openxmlformats.org/officeDocument/2006/relationships/image" Target="../media/image45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jpeg" /><Relationship Id="rId2" Type="http://schemas.openxmlformats.org/officeDocument/2006/relationships/image" Target="../media/image47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jpeg" /><Relationship Id="rId2" Type="http://schemas.openxmlformats.org/officeDocument/2006/relationships/image" Target="../media/image49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0.jpeg" /><Relationship Id="rId2" Type="http://schemas.openxmlformats.org/officeDocument/2006/relationships/image" Target="../media/image51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2.jpeg" /><Relationship Id="rId2" Type="http://schemas.openxmlformats.org/officeDocument/2006/relationships/image" Target="../media/image5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27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54.jpeg" /><Relationship Id="rId2" Type="http://schemas.openxmlformats.org/officeDocument/2006/relationships/image" Target="../media/image55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56.jpeg" /><Relationship Id="rId2" Type="http://schemas.openxmlformats.org/officeDocument/2006/relationships/image" Target="../media/image57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58.jpeg" /><Relationship Id="rId2" Type="http://schemas.openxmlformats.org/officeDocument/2006/relationships/image" Target="../media/image59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60.jpeg" /><Relationship Id="rId2" Type="http://schemas.openxmlformats.org/officeDocument/2006/relationships/image" Target="../media/image61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62.jpeg" /><Relationship Id="rId2" Type="http://schemas.openxmlformats.org/officeDocument/2006/relationships/image" Target="../media/image6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64.jpeg" /><Relationship Id="rId2" Type="http://schemas.openxmlformats.org/officeDocument/2006/relationships/image" Target="../media/image65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66.jpeg" /><Relationship Id="rId2" Type="http://schemas.openxmlformats.org/officeDocument/2006/relationships/image" Target="../media/image67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68.jpeg" /><Relationship Id="rId2" Type="http://schemas.openxmlformats.org/officeDocument/2006/relationships/image" Target="../media/image69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70.jpeg" /><Relationship Id="rId2" Type="http://schemas.openxmlformats.org/officeDocument/2006/relationships/image" Target="../media/image71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72.jpeg" /><Relationship Id="rId2" Type="http://schemas.openxmlformats.org/officeDocument/2006/relationships/image" Target="../media/image73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jpeg" /><Relationship Id="rId2" Type="http://schemas.openxmlformats.org/officeDocument/2006/relationships/image" Target="../media/image3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313"/>
          <c:y val="0.49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5525"/>
          <c:w val="0.9385"/>
          <c:h val="0.93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'JAN-2008'!$B$3:$B$33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'JAN-2008'!$C$3:$C$33</c:f>
              <c:numCache/>
            </c:numRef>
          </c:val>
          <c:smooth val="0"/>
        </c:ser>
        <c:marker val="1"/>
        <c:axId val="64212676"/>
        <c:axId val="41043173"/>
      </c:lineChart>
      <c:catAx>
        <c:axId val="64212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93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43173"/>
        <c:crosses val="autoZero"/>
        <c:auto val="1"/>
        <c:lblOffset val="100"/>
        <c:tickLblSkip val="2"/>
        <c:noMultiLvlLbl val="0"/>
      </c:catAx>
      <c:valAx>
        <c:axId val="41043173"/>
        <c:scaling>
          <c:orientation val="minMax"/>
          <c:max val="12"/>
          <c:min val="-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267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1525"/>
          <c:y val="0.26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'MAR-2008'!$L$3:$L$33</c:f>
              <c:numCache/>
            </c:numRef>
          </c:val>
          <c:smooth val="0"/>
        </c:ser>
        <c:axId val="5086942"/>
        <c:axId val="45782479"/>
      </c:line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2479"/>
        <c:crossesAt val="975"/>
        <c:auto val="1"/>
        <c:lblOffset val="100"/>
        <c:tickLblSkip val="2"/>
        <c:noMultiLvlLbl val="0"/>
      </c:catAx>
      <c:valAx>
        <c:axId val="45782479"/>
        <c:scaling>
          <c:orientation val="minMax"/>
          <c:max val="1025"/>
          <c:min val="97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694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69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'MAR-2008'!$E$3:$E$33</c:f>
              <c:numCache/>
            </c:numRef>
          </c:val>
        </c:ser>
        <c:gapWidth val="80"/>
        <c:axId val="9389128"/>
        <c:axId val="17393289"/>
      </c:barChart>
      <c:catAx>
        <c:axId val="938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393289"/>
        <c:crosses val="autoZero"/>
        <c:auto val="1"/>
        <c:lblOffset val="100"/>
        <c:noMultiLvlLbl val="0"/>
      </c:catAx>
      <c:valAx>
        <c:axId val="1739328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912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905"/>
          <c:y val="0.09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'MAR-2008'!$O$3:$O$33</c:f>
              <c:numCache/>
            </c:numRef>
          </c:val>
        </c:ser>
        <c:gapWidth val="80"/>
        <c:axId val="22321874"/>
        <c:axId val="66679139"/>
      </c:bar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679139"/>
        <c:crosses val="autoZero"/>
        <c:auto val="1"/>
        <c:lblOffset val="100"/>
        <c:noMultiLvlLbl val="0"/>
      </c:catAx>
      <c:valAx>
        <c:axId val="6667913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2321874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585"/>
          <c:y val="0.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35"/>
          <c:w val="0.92875"/>
          <c:h val="0.9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'APR-2008'!$B$3:$B$33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'APR-2008'!$C$3:$C$33</c:f>
              <c:numCache/>
            </c:numRef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301149"/>
        <c:crosses val="autoZero"/>
        <c:auto val="1"/>
        <c:lblOffset val="100"/>
        <c:tickLblSkip val="2"/>
        <c:noMultiLvlLbl val="0"/>
      </c:catAx>
      <c:valAx>
        <c:axId val="32301149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134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145"/>
          <c:y val="0.26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25"/>
          <c:w val="0.94225"/>
          <c:h val="0.95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'APR-2008'!$L$3:$L$33</c:f>
              <c:numCache/>
            </c:numRef>
          </c:val>
          <c:smooth val="0"/>
        </c:ser>
        <c:axId val="22274886"/>
        <c:axId val="66256247"/>
      </c:line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6247"/>
        <c:crosses val="autoZero"/>
        <c:auto val="1"/>
        <c:lblOffset val="100"/>
        <c:tickLblSkip val="2"/>
        <c:noMultiLvlLbl val="0"/>
      </c:catAx>
      <c:valAx>
        <c:axId val="66256247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7488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67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25"/>
          <c:w val="0.938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'APR-2008'!$E$3:$E$33</c:f>
              <c:numCache/>
            </c:numRef>
          </c:val>
        </c:ser>
        <c:gapWidth val="80"/>
        <c:axId val="59435312"/>
        <c:axId val="65155761"/>
      </c:bar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155761"/>
        <c:crosses val="autoZero"/>
        <c:auto val="1"/>
        <c:lblOffset val="100"/>
        <c:noMultiLvlLbl val="0"/>
      </c:catAx>
      <c:valAx>
        <c:axId val="65155761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3531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135"/>
          <c:y val="0.0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"/>
          <c:w val="0.942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'APR-2008'!$O$3:$O$33</c:f>
              <c:numCache/>
            </c:numRef>
          </c:val>
        </c:ser>
        <c:gapWidth val="80"/>
        <c:axId val="49530938"/>
        <c:axId val="43125259"/>
      </c:bar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9530938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6275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775"/>
          <c:w val="0.929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'MAI-2008'!$B$3:$B$33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'MAI-2008'!$C$3:$C$33</c:f>
              <c:numCache/>
            </c:numRef>
          </c:val>
          <c:smooth val="0"/>
        </c:ser>
        <c:marker val="1"/>
        <c:axId val="52583012"/>
        <c:axId val="3485061"/>
      </c:lineChart>
      <c:catAx>
        <c:axId val="52583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93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85061"/>
        <c:crossesAt val="0"/>
        <c:auto val="1"/>
        <c:lblOffset val="100"/>
        <c:tickLblSkip val="2"/>
        <c:noMultiLvlLbl val="0"/>
      </c:catAx>
      <c:valAx>
        <c:axId val="3485061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8301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5675"/>
          <c:y val="0.3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445"/>
          <c:w val="0.942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'MAI-2008'!$L$3:$L$33</c:f>
              <c:numCache/>
            </c:numRef>
          </c:val>
          <c:smooth val="0"/>
        </c:ser>
        <c:axId val="31365550"/>
        <c:axId val="13854495"/>
      </c:lineChart>
      <c:cat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622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4495"/>
        <c:crossesAt val="1000"/>
        <c:auto val="1"/>
        <c:lblOffset val="100"/>
        <c:tickLblSkip val="2"/>
        <c:noMultiLvlLbl val="0"/>
      </c:catAx>
      <c:valAx>
        <c:axId val="13854495"/>
        <c:scaling>
          <c:orientation val="minMax"/>
          <c:max val="103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hPa</a:t>
                </a:r>
              </a:p>
            </c:rich>
          </c:tx>
          <c:layout>
            <c:manualLayout>
              <c:xMode val="factor"/>
              <c:yMode val="factor"/>
              <c:x val="0.0265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55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7225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33"/>
          <c:w val="0.9387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'MAI-2008'!$E$3:$E$33</c:f>
              <c:numCache/>
            </c:numRef>
          </c:val>
        </c:ser>
        <c:gapWidth val="80"/>
        <c:axId val="57581592"/>
        <c:axId val="48472281"/>
      </c:bar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472281"/>
        <c:crosses val="autoZero"/>
        <c:auto val="1"/>
        <c:lblOffset val="100"/>
        <c:noMultiLvlLbl val="0"/>
      </c:catAx>
      <c:valAx>
        <c:axId val="4847228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MM </a:t>
                </a:r>
              </a:p>
            </c:rich>
          </c:tx>
          <c:layout>
            <c:manualLayout>
              <c:xMode val="factor"/>
              <c:yMode val="factor"/>
              <c:x val="0.02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8159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4025"/>
          <c:y val="0.2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3875"/>
          <c:w val="0.945"/>
          <c:h val="0.95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'JAN-2008'!$L$3:$L$33</c:f>
              <c:numCache/>
            </c:numRef>
          </c:val>
          <c:smooth val="0"/>
        </c:ser>
        <c:axId val="33844238"/>
        <c:axId val="36162687"/>
      </c:lineChart>
      <c:catAx>
        <c:axId val="3384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2687"/>
        <c:crosses val="autoZero"/>
        <c:auto val="1"/>
        <c:lblOffset val="100"/>
        <c:tickLblSkip val="2"/>
        <c:noMultiLvlLbl val="0"/>
      </c:catAx>
      <c:valAx>
        <c:axId val="36162687"/>
        <c:scaling>
          <c:orientation val="minMax"/>
          <c:max val="1032"/>
          <c:min val="9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hPa</a:t>
                </a:r>
              </a:p>
            </c:rich>
          </c:tx>
          <c:layout>
            <c:manualLayout>
              <c:xMode val="factor"/>
              <c:yMode val="factor"/>
              <c:x val="0.0247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4423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73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"/>
          <c:w val="0.9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'MAI-2008'!$O$3:$O$33</c:f>
              <c:numCache/>
            </c:numRef>
          </c:val>
        </c:ser>
        <c:gapWidth val="80"/>
        <c:axId val="33597346"/>
        <c:axId val="33940659"/>
      </c:bar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940659"/>
        <c:crosses val="autoZero"/>
        <c:auto val="1"/>
        <c:lblOffset val="100"/>
        <c:noMultiLvlLbl val="0"/>
      </c:catAx>
      <c:valAx>
        <c:axId val="33940659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359734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185"/>
          <c:y val="0.2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1"/>
          <c:w val="0.9295"/>
          <c:h val="0.92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'JUN-2008'!$B$3:$B$33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'JUN-2008'!$C$3:$C$33</c:f>
              <c:numCache/>
            </c:numRef>
          </c:val>
          <c:smooth val="0"/>
        </c:ser>
        <c:marker val="1"/>
        <c:axId val="37030476"/>
        <c:axId val="64838829"/>
      </c:lineChart>
      <c:catAx>
        <c:axId val="3703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997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838829"/>
        <c:crossesAt val="0"/>
        <c:auto val="1"/>
        <c:lblOffset val="100"/>
        <c:tickLblSkip val="2"/>
        <c:noMultiLvlLbl val="0"/>
      </c:catAx>
      <c:valAx>
        <c:axId val="64838829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047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17925"/>
          <c:y val="0.49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55"/>
          <c:w val="0.944"/>
          <c:h val="0.954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'JUN-2008'!$L$3:$L$33</c:f>
              <c:numCache/>
            </c:numRef>
          </c:val>
          <c:smooth val="0"/>
        </c:ser>
        <c:axId val="46678550"/>
        <c:axId val="17453767"/>
      </c:line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767"/>
        <c:crosses val="autoZero"/>
        <c:auto val="1"/>
        <c:lblOffset val="100"/>
        <c:tickLblSkip val="2"/>
        <c:noMultiLvlLbl val="0"/>
      </c:catAx>
      <c:valAx>
        <c:axId val="17453767"/>
        <c:scaling>
          <c:orientation val="minMax"/>
          <c:max val="1026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855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442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25"/>
          <c:w val="0.939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'JUN-2008'!$E$3:$E$33</c:f>
              <c:numCache/>
            </c:numRef>
          </c:val>
        </c:ser>
        <c:gapWidth val="80"/>
        <c:axId val="22866176"/>
        <c:axId val="4468993"/>
      </c:bar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68993"/>
        <c:crosses val="autoZero"/>
        <c:auto val="1"/>
        <c:lblOffset val="100"/>
        <c:noMultiLvlLbl val="0"/>
      </c:catAx>
      <c:valAx>
        <c:axId val="4468993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617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2875"/>
          <c:y val="0.2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"/>
          <c:w val="0.9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'JUN-2008'!$O$3:$O$33</c:f>
              <c:numCache/>
            </c:numRef>
          </c:val>
        </c:ser>
        <c:gapWidth val="80"/>
        <c:axId val="40220938"/>
        <c:axId val="26444123"/>
      </c:bar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444123"/>
        <c:crosses val="autoZero"/>
        <c:auto val="1"/>
        <c:lblOffset val="100"/>
        <c:noMultiLvlLbl val="0"/>
      </c:catAx>
      <c:valAx>
        <c:axId val="26444123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022093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25325"/>
          <c:y val="0.2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8"/>
          <c:w val="0.9305"/>
          <c:h val="0.92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'JUL-2008'!$B$3:$B$33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'JUL-2008'!$C$3:$C$33</c:f>
              <c:numCache/>
            </c:numRef>
          </c:val>
          <c:smooth val="0"/>
        </c:ser>
        <c:marker val="1"/>
        <c:axId val="36670516"/>
        <c:axId val="61599189"/>
      </c:lineChart>
      <c:catAx>
        <c:axId val="3667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61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599189"/>
        <c:crosses val="autoZero"/>
        <c:auto val="1"/>
        <c:lblOffset val="100"/>
        <c:tickLblSkip val="2"/>
        <c:noMultiLvlLbl val="0"/>
      </c:catAx>
      <c:valAx>
        <c:axId val="61599189"/>
        <c:scaling>
          <c:orientation val="minMax"/>
          <c:max val="3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051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1472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25"/>
          <c:w val="0.94325"/>
          <c:h val="0.95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'JUL-2008'!$L$3:$L$33</c:f>
              <c:numCache/>
            </c:numRef>
          </c:val>
          <c:smooth val="0"/>
        </c:ser>
        <c:axId val="17521790"/>
        <c:axId val="23478383"/>
      </c:line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8383"/>
        <c:crosses val="autoZero"/>
        <c:auto val="1"/>
        <c:lblOffset val="100"/>
        <c:tickLblSkip val="2"/>
        <c:noMultiLvlLbl val="0"/>
      </c:catAx>
      <c:valAx>
        <c:axId val="23478383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179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299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'JUL-2008'!$E$3:$E$33</c:f>
              <c:numCache/>
            </c:numRef>
          </c:val>
        </c:ser>
        <c:gapWidth val="80"/>
        <c:axId val="9978856"/>
        <c:axId val="22700841"/>
      </c:barChart>
      <c:catAx>
        <c:axId val="99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700841"/>
        <c:crosses val="autoZero"/>
        <c:auto val="1"/>
        <c:lblOffset val="100"/>
        <c:noMultiLvlLbl val="0"/>
      </c:catAx>
      <c:valAx>
        <c:axId val="22700841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885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4225"/>
          <c:y val="0.2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"/>
          <c:w val="0.9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'JUL-2008'!$O$3:$O$33</c:f>
              <c:numCache/>
            </c:numRef>
          </c:val>
        </c:ser>
        <c:gapWidth val="80"/>
        <c:axId val="2980978"/>
        <c:axId val="26828803"/>
      </c:barChart>
      <c:catAx>
        <c:axId val="298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828803"/>
        <c:crosses val="autoZero"/>
        <c:auto val="1"/>
        <c:lblOffset val="100"/>
        <c:noMultiLvlLbl val="0"/>
      </c:catAx>
      <c:valAx>
        <c:axId val="26828803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3"/>
              <c:y val="0.09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98097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4325"/>
          <c:y val="0.4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'AUG-2008'!$B$3:$B$33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'AUG-2008'!$C$3:$C$33</c:f>
              <c:numCache/>
            </c:numRef>
          </c:val>
          <c:smooth val="0"/>
        </c:ser>
        <c:marker val="1"/>
        <c:axId val="40132636"/>
        <c:axId val="25649405"/>
      </c:lineChart>
      <c:catAx>
        <c:axId val="4013263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649405"/>
        <c:crosses val="autoZero"/>
        <c:auto val="1"/>
        <c:lblOffset val="100"/>
        <c:tickLblSkip val="2"/>
        <c:noMultiLvlLbl val="0"/>
      </c:catAx>
      <c:valAx>
        <c:axId val="25649405"/>
        <c:scaling>
          <c:orientation val="minMax"/>
          <c:max val="30"/>
          <c:min val="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3263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14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2875"/>
          <c:w val="0.941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'JAN-2008'!$E$3:$E$33</c:f>
              <c:numCache/>
            </c:numRef>
          </c:val>
        </c:ser>
        <c:gapWidth val="80"/>
        <c:axId val="57028728"/>
        <c:axId val="43496505"/>
      </c:bar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MM </a:t>
                </a:r>
              </a:p>
            </c:rich>
          </c:tx>
          <c:layout>
            <c:manualLayout>
              <c:xMode val="factor"/>
              <c:yMode val="factor"/>
              <c:x val="0.02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2872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5675"/>
          <c:y val="0.2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25"/>
          <c:w val="0.94325"/>
          <c:h val="0.95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'AUG-2008'!$L$3:$L$33</c:f>
              <c:numCache/>
            </c:numRef>
          </c:val>
          <c:smooth val="0"/>
        </c:ser>
        <c:axId val="29518054"/>
        <c:axId val="64335895"/>
      </c:line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35895"/>
        <c:crossesAt val="995"/>
        <c:auto val="1"/>
        <c:lblOffset val="100"/>
        <c:tickLblSkip val="2"/>
        <c:noMultiLvlLbl val="0"/>
      </c:catAx>
      <c:valAx>
        <c:axId val="64335895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805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382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25"/>
          <c:w val="0.9402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'AUG-2008'!$E$3:$E$33</c:f>
              <c:numCache/>
            </c:numRef>
          </c:val>
        </c:ser>
        <c:gapWidth val="80"/>
        <c:axId val="42152144"/>
        <c:axId val="43824977"/>
      </c:bar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824977"/>
        <c:crosses val="autoZero"/>
        <c:auto val="1"/>
        <c:lblOffset val="100"/>
        <c:noMultiLvlLbl val="0"/>
      </c:catAx>
      <c:valAx>
        <c:axId val="43824977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52144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8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'AUG-2008'!$O$3:$O$33</c:f>
              <c:numCache/>
            </c:numRef>
          </c:val>
        </c:ser>
        <c:gapWidth val="80"/>
        <c:axId val="58880474"/>
        <c:axId val="60162219"/>
      </c:bar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62219"/>
        <c:crosses val="autoZero"/>
        <c:auto val="1"/>
        <c:lblOffset val="100"/>
        <c:noMultiLvlLbl val="0"/>
      </c:catAx>
      <c:valAx>
        <c:axId val="60162219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888047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06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'SEP-2008'!$B$3:$B$33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'SEP-2008'!$C$3:$C$33</c:f>
              <c:numCache/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301541"/>
        <c:crossesAt val="0"/>
        <c:auto val="1"/>
        <c:lblOffset val="100"/>
        <c:tickLblSkip val="2"/>
        <c:noMultiLvlLbl val="0"/>
      </c:catAx>
      <c:valAx>
        <c:axId val="41301541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06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71"/>
          <c:y val="0.48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'SEP-2008'!$L$3:$L$33</c:f>
              <c:numCache/>
            </c:numRef>
          </c:val>
          <c:smooth val="0"/>
        </c:ser>
        <c:axId val="36169550"/>
        <c:axId val="57090495"/>
      </c:line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0495"/>
        <c:crossesAt val="1000"/>
        <c:auto val="1"/>
        <c:lblOffset val="100"/>
        <c:tickLblSkip val="2"/>
        <c:noMultiLvlLbl val="0"/>
      </c:catAx>
      <c:valAx>
        <c:axId val="57090495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95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02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'SEP-2008'!$E$3:$E$33</c:f>
              <c:numCache/>
            </c:numRef>
          </c:val>
        </c:ser>
        <c:gapWidth val="80"/>
        <c:axId val="44052408"/>
        <c:axId val="60927353"/>
      </c:bar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927353"/>
        <c:crosses val="autoZero"/>
        <c:auto val="1"/>
        <c:lblOffset val="100"/>
        <c:noMultiLvlLbl val="0"/>
      </c:catAx>
      <c:valAx>
        <c:axId val="60927353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240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39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'SEP-2008'!$O$3:$O$33</c:f>
              <c:numCache/>
            </c:numRef>
          </c:val>
        </c:ser>
        <c:gapWidth val="80"/>
        <c:axId val="11475266"/>
        <c:axId val="36168531"/>
      </c:bar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168531"/>
        <c:crosses val="autoZero"/>
        <c:auto val="1"/>
        <c:lblOffset val="100"/>
        <c:noMultiLvlLbl val="0"/>
      </c:catAx>
      <c:valAx>
        <c:axId val="36168531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1475266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955"/>
          <c:y val="0.2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'OCT-2008'!$B$3:$B$33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'OCT-2008'!$C$3:$C$33</c:f>
              <c:numCache/>
            </c:numRef>
          </c:val>
          <c:smooth val="0"/>
        </c:ser>
        <c:marker val="1"/>
        <c:axId val="57081324"/>
        <c:axId val="43969869"/>
      </c:lineChart>
      <c:catAx>
        <c:axId val="5708132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69869"/>
        <c:crossesAt val="0"/>
        <c:auto val="1"/>
        <c:lblOffset val="100"/>
        <c:tickLblSkip val="2"/>
        <c:noMultiLvlLbl val="0"/>
      </c:catAx>
      <c:valAx>
        <c:axId val="43969869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132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205"/>
          <c:y val="0.4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25"/>
          <c:w val="0.94325"/>
          <c:h val="0.95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'OCT-2008'!$L$3:$L$33</c:f>
              <c:numCache/>
            </c:numRef>
          </c:val>
          <c:smooth val="0"/>
        </c:ser>
        <c:axId val="60184502"/>
        <c:axId val="4789607"/>
      </c:line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9607"/>
        <c:crossesAt val="990"/>
        <c:auto val="1"/>
        <c:lblOffset val="100"/>
        <c:tickLblSkip val="2"/>
        <c:noMultiLvlLbl val="0"/>
      </c:catAx>
      <c:valAx>
        <c:axId val="4789607"/>
        <c:scaling>
          <c:orientation val="minMax"/>
          <c:max val="1032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84502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20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2875"/>
          <c:w val="0.939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'OCT-2008'!$E$3:$E$33</c:f>
              <c:numCache/>
            </c:numRef>
          </c:val>
        </c:ser>
        <c:gapWidth val="80"/>
        <c:axId val="43106464"/>
        <c:axId val="52413857"/>
      </c:bar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06464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7925"/>
          <c:y val="0.07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"/>
          <c:w val="0.923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'JAN-2008'!$O$3:$O$33</c:f>
              <c:numCache/>
            </c:numRef>
          </c:val>
        </c:ser>
        <c:gapWidth val="80"/>
        <c:axId val="55924226"/>
        <c:axId val="33555987"/>
      </c:bar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592422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347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'OCT-2008'!$O$3:$O$33</c:f>
              <c:numCache/>
            </c:numRef>
          </c:val>
        </c:ser>
        <c:gapWidth val="80"/>
        <c:axId val="1962666"/>
        <c:axId val="17663995"/>
      </c:barChart>
      <c:cat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663995"/>
        <c:crosses val="autoZero"/>
        <c:auto val="1"/>
        <c:lblOffset val="100"/>
        <c:noMultiLvlLbl val="0"/>
      </c:catAx>
      <c:valAx>
        <c:axId val="17663995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96266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245"/>
          <c:y val="0.6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'NOV-2008'!$B$3:$B$33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'NOV-2008'!$C$3:$C$33</c:f>
              <c:numCache/>
            </c:numRef>
          </c:val>
          <c:smooth val="0"/>
        </c:ser>
        <c:marker val="1"/>
        <c:axId val="24758228"/>
        <c:axId val="21497461"/>
      </c:lineChart>
      <c:catAx>
        <c:axId val="2475822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97461"/>
        <c:crosses val="autoZero"/>
        <c:auto val="1"/>
        <c:lblOffset val="100"/>
        <c:tickLblSkip val="2"/>
        <c:noMultiLvlLbl val="0"/>
      </c:catAx>
      <c:valAx>
        <c:axId val="21497461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5822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6275"/>
          <c:y val="0.5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25"/>
          <c:w val="0.94325"/>
          <c:h val="0.95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'NOV-2008'!$L$3:$L$33</c:f>
              <c:numCache/>
            </c:numRef>
          </c:val>
          <c:smooth val="0"/>
        </c:ser>
        <c:axId val="59259422"/>
        <c:axId val="63572751"/>
      </c:line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2751"/>
        <c:crossesAt val="985"/>
        <c:auto val="1"/>
        <c:lblOffset val="100"/>
        <c:tickLblSkip val="2"/>
        <c:noMultiLvlLbl val="0"/>
      </c:catAx>
      <c:valAx>
        <c:axId val="63572751"/>
        <c:scaling>
          <c:orientation val="minMax"/>
          <c:max val="1030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59422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257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25"/>
          <c:w val="0.939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'NOV-2008'!$E$3:$E$33</c:f>
              <c:numCache/>
            </c:numRef>
          </c:val>
        </c:ser>
        <c:gapWidth val="80"/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119177"/>
        <c:crosses val="autoZero"/>
        <c:auto val="1"/>
        <c:lblOffset val="100"/>
        <c:noMultiLvlLbl val="0"/>
      </c:catAx>
      <c:valAx>
        <c:axId val="49119177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8384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3175"/>
          <c:y val="0.2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045"/>
          <c:w val="0.930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'NOV-2008'!$O$3:$O$33</c:f>
              <c:numCache/>
            </c:numRef>
          </c:val>
        </c:ser>
        <c:gapWidth val="80"/>
        <c:axId val="39419410"/>
        <c:axId val="19230371"/>
      </c:bar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230371"/>
        <c:crosses val="autoZero"/>
        <c:auto val="1"/>
        <c:lblOffset val="100"/>
        <c:noMultiLvlLbl val="0"/>
      </c:catAx>
      <c:valAx>
        <c:axId val="19230371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9419410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5775"/>
          <c:y val="0.48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775"/>
          <c:w val="0.9365"/>
          <c:h val="0.92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'DEC-2008'!$B$3:$B$33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'DEC-2008'!$C$3:$C$33</c:f>
              <c:numCache/>
            </c:numRef>
          </c:val>
          <c:smooth val="0"/>
        </c:ser>
        <c:marker val="1"/>
        <c:axId val="38855612"/>
        <c:axId val="14156189"/>
      </c:lineChart>
      <c:catAx>
        <c:axId val="388556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156189"/>
        <c:crosses val="autoZero"/>
        <c:auto val="1"/>
        <c:lblOffset val="100"/>
        <c:tickLblSkip val="2"/>
        <c:noMultiLvlLbl val="0"/>
      </c:catAx>
      <c:valAx>
        <c:axId val="14156189"/>
        <c:scaling>
          <c:orientation val="minMax"/>
          <c:max val="8"/>
          <c:min val="-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61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08"/>
          <c:y val="0.3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25"/>
          <c:w val="0.94325"/>
          <c:h val="0.95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'DEC-2008'!$L$3:$L$33</c:f>
              <c:numCache/>
            </c:numRef>
          </c:val>
          <c:smooth val="0"/>
        </c:ser>
        <c:axId val="60296838"/>
        <c:axId val="5800631"/>
      </c:line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631"/>
        <c:crossesAt val="985"/>
        <c:auto val="1"/>
        <c:lblOffset val="100"/>
        <c:tickLblSkip val="2"/>
        <c:noMultiLvlLbl val="0"/>
      </c:catAx>
      <c:valAx>
        <c:axId val="5800631"/>
        <c:scaling>
          <c:orientation val="minMax"/>
          <c:max val="1039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6838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25"/>
          <c:w val="0.939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'DEC-2008'!$E$3:$E$33</c:f>
              <c:numCache/>
            </c:numRef>
          </c:val>
        </c:ser>
        <c:gapWidth val="80"/>
        <c:axId val="52205680"/>
        <c:axId val="89073"/>
      </c:bar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9073"/>
        <c:crosses val="autoZero"/>
        <c:auto val="1"/>
        <c:lblOffset val="100"/>
        <c:noMultiLvlLbl val="0"/>
      </c:catAx>
      <c:valAx>
        <c:axId val="89073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0568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0075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"/>
          <c:w val="0.920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'DEC-2008'!$O$3:$O$33</c:f>
              <c:numCache/>
            </c:numRef>
          </c:val>
        </c:ser>
        <c:gapWidth val="80"/>
        <c:axId val="801658"/>
        <c:axId val="7214923"/>
      </c:barChart>
      <c:catAx>
        <c:axId val="8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80165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505"/>
          <c:y val="0.2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775"/>
          <c:w val="0.9355"/>
          <c:h val="0.92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'FEB-2008'!$B$3:$B$33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'FEB-2008'!$C$3:$C$33</c:f>
              <c:numCache/>
            </c:numRef>
          </c:val>
          <c:smooth val="0"/>
        </c:ser>
        <c:marker val="1"/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680397"/>
        <c:crosses val="autoZero"/>
        <c:auto val="1"/>
        <c:lblOffset val="100"/>
        <c:tickLblSkip val="2"/>
        <c:noMultiLvlLbl val="0"/>
      </c:catAx>
      <c:valAx>
        <c:axId val="33680397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6842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0625"/>
          <c:y val="0.5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25"/>
          <c:w val="0.94225"/>
          <c:h val="0.95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'FEB-2008'!$L$3:$L$33</c:f>
              <c:numCache/>
            </c:numRef>
          </c:val>
          <c:smooth val="0"/>
        </c:ser>
        <c:axId val="34688118"/>
        <c:axId val="43757607"/>
      </c:line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7607"/>
        <c:crossesAt val="990"/>
        <c:auto val="1"/>
        <c:lblOffset val="100"/>
        <c:tickLblSkip val="2"/>
        <c:noMultiLvlLbl val="0"/>
      </c:catAx>
      <c:valAx>
        <c:axId val="43757607"/>
        <c:scaling>
          <c:orientation val="minMax"/>
          <c:max val="104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11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465"/>
          <c:y val="0.3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25"/>
          <c:w val="0.938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'FEB-2008'!$E$3:$E$33</c:f>
              <c:numCache/>
            </c:numRef>
          </c:val>
        </c:ser>
        <c:gapWidth val="80"/>
        <c:axId val="58274144"/>
        <c:axId val="54705249"/>
      </c:bar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74144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515"/>
          <c:y val="0.3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6575"/>
          <c:w val="0.930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'FEB-2008'!$O$3:$O$33</c:f>
              <c:numCache/>
            </c:numRef>
          </c:val>
        </c:ser>
        <c:gapWidth val="80"/>
        <c:axId val="22585194"/>
        <c:axId val="1940155"/>
      </c:bar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40155"/>
        <c:crosses val="autoZero"/>
        <c:auto val="1"/>
        <c:lblOffset val="100"/>
        <c:noMultiLvlLbl val="0"/>
      </c:catAx>
      <c:valAx>
        <c:axId val="1940155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2585194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26975"/>
          <c:y val="0.2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'MAR-2008'!$B$3:$B$33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'MAR-2008'!$C$3:$C$33</c:f>
              <c:numCache/>
            </c:numRef>
          </c:val>
          <c:smooth val="0"/>
        </c:ser>
        <c:marker val="1"/>
        <c:axId val="17461396"/>
        <c:axId val="22934837"/>
      </c:lineChart>
      <c:catAx>
        <c:axId val="1746139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934837"/>
        <c:crosses val="autoZero"/>
        <c:auto val="1"/>
        <c:lblOffset val="100"/>
        <c:tickLblSkip val="2"/>
        <c:noMultiLvlLbl val="0"/>
      </c:catAx>
      <c:valAx>
        <c:axId val="22934837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139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Relationship Id="rId11" Type="http://schemas.openxmlformats.org/officeDocument/2006/relationships/image" Target="../media/image7.jpeg" /><Relationship Id="rId12" Type="http://schemas.openxmlformats.org/officeDocument/2006/relationships/image" Target="../media/image8.jpeg" /><Relationship Id="rId13" Type="http://schemas.openxmlformats.org/officeDocument/2006/relationships/image" Target="../media/image9.jpeg" /><Relationship Id="rId14" Type="http://schemas.openxmlformats.org/officeDocument/2006/relationships/image" Target="../media/image10.jpeg" /><Relationship Id="rId15" Type="http://schemas.openxmlformats.org/officeDocument/2006/relationships/image" Target="../media/image11.jpeg" /><Relationship Id="rId16" Type="http://schemas.openxmlformats.org/officeDocument/2006/relationships/image" Target="../media/image1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image" Target="../media/image6.jpeg" /><Relationship Id="rId6" Type="http://schemas.openxmlformats.org/officeDocument/2006/relationships/image" Target="../media/image4.jpeg" /><Relationship Id="rId7" Type="http://schemas.openxmlformats.org/officeDocument/2006/relationships/image" Target="../media/image2.jpeg" /><Relationship Id="rId8" Type="http://schemas.openxmlformats.org/officeDocument/2006/relationships/image" Target="../media/image10.jpeg" /><Relationship Id="rId9" Type="http://schemas.openxmlformats.org/officeDocument/2006/relationships/image" Target="../media/image7.jpeg" /><Relationship Id="rId10" Type="http://schemas.openxmlformats.org/officeDocument/2006/relationships/image" Target="../media/image14.jpeg" /><Relationship Id="rId11" Type="http://schemas.openxmlformats.org/officeDocument/2006/relationships/image" Target="../media/image8.jpeg" /><Relationship Id="rId12" Type="http://schemas.openxmlformats.org/officeDocument/2006/relationships/image" Target="../media/image11.jpeg" /><Relationship Id="rId13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image" Target="../media/image24.jpeg" /><Relationship Id="rId6" Type="http://schemas.openxmlformats.org/officeDocument/2006/relationships/image" Target="../media/image14.jpeg" /><Relationship Id="rId7" Type="http://schemas.openxmlformats.org/officeDocument/2006/relationships/image" Target="../media/image4.jpeg" /><Relationship Id="rId8" Type="http://schemas.openxmlformats.org/officeDocument/2006/relationships/image" Target="../media/image13.jpeg" /><Relationship Id="rId9" Type="http://schemas.openxmlformats.org/officeDocument/2006/relationships/image" Target="../media/image3.jpeg" /><Relationship Id="rId10" Type="http://schemas.openxmlformats.org/officeDocument/2006/relationships/image" Target="../media/image15.jpeg" /><Relationship Id="rId11" Type="http://schemas.openxmlformats.org/officeDocument/2006/relationships/image" Target="../media/image2.jpeg" /><Relationship Id="rId12" Type="http://schemas.openxmlformats.org/officeDocument/2006/relationships/image" Target="../media/image7.jpeg" /><Relationship Id="rId13" Type="http://schemas.openxmlformats.org/officeDocument/2006/relationships/image" Target="../media/image10.jpeg" /><Relationship Id="rId14" Type="http://schemas.openxmlformats.org/officeDocument/2006/relationships/image" Target="../media/image11.jpeg" /><Relationship Id="rId15" Type="http://schemas.openxmlformats.org/officeDocument/2006/relationships/image" Target="../media/image5.jpeg" /><Relationship Id="rId16" Type="http://schemas.openxmlformats.org/officeDocument/2006/relationships/image" Target="../media/image19.jpeg" /><Relationship Id="rId17" Type="http://schemas.openxmlformats.org/officeDocument/2006/relationships/image" Target="../media/image1.jpeg" /><Relationship Id="rId18" Type="http://schemas.openxmlformats.org/officeDocument/2006/relationships/image" Target="../media/image6.jpeg" /><Relationship Id="rId19" Type="http://schemas.openxmlformats.org/officeDocument/2006/relationships/image" Target="../media/image1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image" Target="../media/image3.jpeg" /><Relationship Id="rId6" Type="http://schemas.openxmlformats.org/officeDocument/2006/relationships/image" Target="../media/image16.jpeg" /><Relationship Id="rId7" Type="http://schemas.openxmlformats.org/officeDocument/2006/relationships/image" Target="../media/image2.jpeg" /><Relationship Id="rId8" Type="http://schemas.openxmlformats.org/officeDocument/2006/relationships/image" Target="../media/image5.jpeg" /><Relationship Id="rId9" Type="http://schemas.openxmlformats.org/officeDocument/2006/relationships/image" Target="../media/image1.jpeg" /><Relationship Id="rId10" Type="http://schemas.openxmlformats.org/officeDocument/2006/relationships/image" Target="../media/image7.jpeg" /><Relationship Id="rId11" Type="http://schemas.openxmlformats.org/officeDocument/2006/relationships/image" Target="../media/image4.jpeg" /><Relationship Id="rId12" Type="http://schemas.openxmlformats.org/officeDocument/2006/relationships/image" Target="../media/image25.jpeg" /><Relationship Id="rId13" Type="http://schemas.openxmlformats.org/officeDocument/2006/relationships/image" Target="../media/image10.jpeg" /><Relationship Id="rId14" Type="http://schemas.openxmlformats.org/officeDocument/2006/relationships/image" Target="../media/image6.jpeg" /><Relationship Id="rId15" Type="http://schemas.openxmlformats.org/officeDocument/2006/relationships/image" Target="../media/image11.jpeg" /><Relationship Id="rId16" Type="http://schemas.openxmlformats.org/officeDocument/2006/relationships/image" Target="../media/image24.jpeg" /><Relationship Id="rId17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0.jpeg" /><Relationship Id="rId6" Type="http://schemas.openxmlformats.org/officeDocument/2006/relationships/image" Target="../media/image1.jpeg" /><Relationship Id="rId7" Type="http://schemas.openxmlformats.org/officeDocument/2006/relationships/image" Target="../media/image8.jpeg" /><Relationship Id="rId8" Type="http://schemas.openxmlformats.org/officeDocument/2006/relationships/image" Target="../media/image2.jpeg" /><Relationship Id="rId9" Type="http://schemas.openxmlformats.org/officeDocument/2006/relationships/image" Target="../media/image9.jpeg" /><Relationship Id="rId10" Type="http://schemas.openxmlformats.org/officeDocument/2006/relationships/image" Target="../media/image4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7.jpeg" /><Relationship Id="rId14" Type="http://schemas.openxmlformats.org/officeDocument/2006/relationships/image" Target="../media/image5.jpeg" /><Relationship Id="rId15" Type="http://schemas.openxmlformats.org/officeDocument/2006/relationships/image" Target="../media/image15.jpeg" /><Relationship Id="rId16" Type="http://schemas.openxmlformats.org/officeDocument/2006/relationships/image" Target="../media/image6.jpeg" /><Relationship Id="rId17" Type="http://schemas.openxmlformats.org/officeDocument/2006/relationships/image" Target="../media/image3.jpeg" /><Relationship Id="rId18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12.jpeg" /><Relationship Id="rId6" Type="http://schemas.openxmlformats.org/officeDocument/2006/relationships/image" Target="../media/image2.jpeg" /><Relationship Id="rId7" Type="http://schemas.openxmlformats.org/officeDocument/2006/relationships/image" Target="../media/image3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4.jpeg" /><Relationship Id="rId11" Type="http://schemas.openxmlformats.org/officeDocument/2006/relationships/image" Target="../media/image7.jpeg" /><Relationship Id="rId12" Type="http://schemas.openxmlformats.org/officeDocument/2006/relationships/image" Target="../media/image6.jpeg" /><Relationship Id="rId13" Type="http://schemas.openxmlformats.org/officeDocument/2006/relationships/image" Target="../media/image18.jpeg" /><Relationship Id="rId14" Type="http://schemas.openxmlformats.org/officeDocument/2006/relationships/image" Target="../media/image16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2.jpeg" /><Relationship Id="rId6" Type="http://schemas.openxmlformats.org/officeDocument/2006/relationships/image" Target="../media/image21.jpeg" /><Relationship Id="rId7" Type="http://schemas.openxmlformats.org/officeDocument/2006/relationships/image" Target="../media/image10.jpeg" /><Relationship Id="rId8" Type="http://schemas.openxmlformats.org/officeDocument/2006/relationships/image" Target="../media/image16.jpeg" /><Relationship Id="rId9" Type="http://schemas.openxmlformats.org/officeDocument/2006/relationships/image" Target="../media/image5.jpeg" /><Relationship Id="rId10" Type="http://schemas.openxmlformats.org/officeDocument/2006/relationships/image" Target="../media/image3.jpeg" /><Relationship Id="rId11" Type="http://schemas.openxmlformats.org/officeDocument/2006/relationships/image" Target="../media/image22.jpeg" /><Relationship Id="rId12" Type="http://schemas.openxmlformats.org/officeDocument/2006/relationships/image" Target="../media/image6.jpeg" /><Relationship Id="rId13" Type="http://schemas.openxmlformats.org/officeDocument/2006/relationships/image" Target="../media/image7.jpeg" /><Relationship Id="rId14" Type="http://schemas.openxmlformats.org/officeDocument/2006/relationships/image" Target="../media/image4.jpeg" /><Relationship Id="rId15" Type="http://schemas.openxmlformats.org/officeDocument/2006/relationships/image" Target="../media/image8.jpeg" /><Relationship Id="rId16" Type="http://schemas.openxmlformats.org/officeDocument/2006/relationships/image" Target="../media/image1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5.jpeg" /><Relationship Id="rId6" Type="http://schemas.openxmlformats.org/officeDocument/2006/relationships/image" Target="../media/image22.jpeg" /><Relationship Id="rId7" Type="http://schemas.openxmlformats.org/officeDocument/2006/relationships/image" Target="../media/image17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23.jpeg" /><Relationship Id="rId12" Type="http://schemas.openxmlformats.org/officeDocument/2006/relationships/image" Target="../media/image2.jpeg" /><Relationship Id="rId13" Type="http://schemas.openxmlformats.org/officeDocument/2006/relationships/image" Target="../media/image10.jpeg" /><Relationship Id="rId14" Type="http://schemas.openxmlformats.org/officeDocument/2006/relationships/image" Target="../media/image4.jpeg" /><Relationship Id="rId15" Type="http://schemas.openxmlformats.org/officeDocument/2006/relationships/image" Target="../media/image3.jpeg" /><Relationship Id="rId16" Type="http://schemas.openxmlformats.org/officeDocument/2006/relationships/image" Target="../media/image14.jpeg" /><Relationship Id="rId17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22.jpeg" /><Relationship Id="rId8" Type="http://schemas.openxmlformats.org/officeDocument/2006/relationships/image" Target="../media/image6.jpeg" /><Relationship Id="rId9" Type="http://schemas.openxmlformats.org/officeDocument/2006/relationships/image" Target="../media/image2.jpeg" /><Relationship Id="rId10" Type="http://schemas.openxmlformats.org/officeDocument/2006/relationships/image" Target="../media/image4.jpeg" /><Relationship Id="rId11" Type="http://schemas.openxmlformats.org/officeDocument/2006/relationships/image" Target="../media/image3.jpeg" /><Relationship Id="rId12" Type="http://schemas.openxmlformats.org/officeDocument/2006/relationships/image" Target="../media/image21.jpeg" /><Relationship Id="rId13" Type="http://schemas.openxmlformats.org/officeDocument/2006/relationships/image" Target="../media/image10.jpeg" /><Relationship Id="rId14" Type="http://schemas.openxmlformats.org/officeDocument/2006/relationships/image" Target="../media/image1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8.jpeg" /><Relationship Id="rId6" Type="http://schemas.openxmlformats.org/officeDocument/2006/relationships/image" Target="../media/image7.jpeg" /><Relationship Id="rId7" Type="http://schemas.openxmlformats.org/officeDocument/2006/relationships/image" Target="../media/image22.jpeg" /><Relationship Id="rId8" Type="http://schemas.openxmlformats.org/officeDocument/2006/relationships/image" Target="../media/image21.jpeg" /><Relationship Id="rId9" Type="http://schemas.openxmlformats.org/officeDocument/2006/relationships/image" Target="../media/image2.jpeg" /><Relationship Id="rId10" Type="http://schemas.openxmlformats.org/officeDocument/2006/relationships/image" Target="../media/image15.jpeg" /><Relationship Id="rId11" Type="http://schemas.openxmlformats.org/officeDocument/2006/relationships/image" Target="../media/image4.jpeg" /><Relationship Id="rId12" Type="http://schemas.openxmlformats.org/officeDocument/2006/relationships/image" Target="../media/image6.jpeg" /><Relationship Id="rId13" Type="http://schemas.openxmlformats.org/officeDocument/2006/relationships/image" Target="../media/image3.jpeg" /><Relationship Id="rId14" Type="http://schemas.openxmlformats.org/officeDocument/2006/relationships/image" Target="../media/image11.jpeg" /><Relationship Id="rId15" Type="http://schemas.openxmlformats.org/officeDocument/2006/relationships/image" Target="../media/image14.jpeg" /><Relationship Id="rId16" Type="http://schemas.openxmlformats.org/officeDocument/2006/relationships/image" Target="../media/image10.jpeg" /><Relationship Id="rId17" Type="http://schemas.openxmlformats.org/officeDocument/2006/relationships/image" Target="../media/image2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22.jpeg" /><Relationship Id="rId6" Type="http://schemas.openxmlformats.org/officeDocument/2006/relationships/image" Target="../media/image6.jpeg" /><Relationship Id="rId7" Type="http://schemas.openxmlformats.org/officeDocument/2006/relationships/image" Target="../media/image4.jpeg" /><Relationship Id="rId8" Type="http://schemas.openxmlformats.org/officeDocument/2006/relationships/image" Target="../media/image2.jpeg" /><Relationship Id="rId9" Type="http://schemas.openxmlformats.org/officeDocument/2006/relationships/image" Target="../media/image7.jpeg" /><Relationship Id="rId10" Type="http://schemas.openxmlformats.org/officeDocument/2006/relationships/image" Target="../media/image17.jpeg" /><Relationship Id="rId11" Type="http://schemas.openxmlformats.org/officeDocument/2006/relationships/image" Target="../media/image9.jpeg" /><Relationship Id="rId12" Type="http://schemas.openxmlformats.org/officeDocument/2006/relationships/image" Target="../media/image15.jpeg" /><Relationship Id="rId13" Type="http://schemas.openxmlformats.org/officeDocument/2006/relationships/image" Target="../media/image11.jpeg" /><Relationship Id="rId14" Type="http://schemas.openxmlformats.org/officeDocument/2006/relationships/image" Target="../media/image3.jpeg" /><Relationship Id="rId15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6.jpeg" /><Relationship Id="rId6" Type="http://schemas.openxmlformats.org/officeDocument/2006/relationships/image" Target="../media/image2.jpeg" /><Relationship Id="rId7" Type="http://schemas.openxmlformats.org/officeDocument/2006/relationships/image" Target="../media/image22.jpeg" /><Relationship Id="rId8" Type="http://schemas.openxmlformats.org/officeDocument/2006/relationships/image" Target="../media/image4.jpeg" /><Relationship Id="rId9" Type="http://schemas.openxmlformats.org/officeDocument/2006/relationships/image" Target="../media/image10.jpeg" /><Relationship Id="rId10" Type="http://schemas.openxmlformats.org/officeDocument/2006/relationships/image" Target="../media/image7.jpeg" /><Relationship Id="rId1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514350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28575</xdr:rowOff>
    </xdr:from>
    <xdr:to>
      <xdr:col>10</xdr:col>
      <xdr:colOff>733425</xdr:colOff>
      <xdr:row>6</xdr:row>
      <xdr:rowOff>514350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19050</xdr:rowOff>
    </xdr:from>
    <xdr:to>
      <xdr:col>10</xdr:col>
      <xdr:colOff>742950</xdr:colOff>
      <xdr:row>7</xdr:row>
      <xdr:rowOff>504825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28575</xdr:rowOff>
    </xdr:from>
    <xdr:to>
      <xdr:col>10</xdr:col>
      <xdr:colOff>742950</xdr:colOff>
      <xdr:row>9</xdr:row>
      <xdr:rowOff>514350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28575</xdr:rowOff>
    </xdr:from>
    <xdr:to>
      <xdr:col>10</xdr:col>
      <xdr:colOff>733425</xdr:colOff>
      <xdr:row>12</xdr:row>
      <xdr:rowOff>514350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13</xdr:row>
      <xdr:rowOff>28575</xdr:rowOff>
    </xdr:from>
    <xdr:to>
      <xdr:col>10</xdr:col>
      <xdr:colOff>733425</xdr:colOff>
      <xdr:row>13</xdr:row>
      <xdr:rowOff>514350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28575</xdr:rowOff>
    </xdr:from>
    <xdr:to>
      <xdr:col>10</xdr:col>
      <xdr:colOff>733425</xdr:colOff>
      <xdr:row>14</xdr:row>
      <xdr:rowOff>514350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28575</xdr:rowOff>
    </xdr:from>
    <xdr:to>
      <xdr:col>10</xdr:col>
      <xdr:colOff>742950</xdr:colOff>
      <xdr:row>16</xdr:row>
      <xdr:rowOff>514350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28575</xdr:rowOff>
    </xdr:from>
    <xdr:to>
      <xdr:col>10</xdr:col>
      <xdr:colOff>742950</xdr:colOff>
      <xdr:row>17</xdr:row>
      <xdr:rowOff>514350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504825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504825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504825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514350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28575</xdr:rowOff>
    </xdr:from>
    <xdr:to>
      <xdr:col>10</xdr:col>
      <xdr:colOff>733425</xdr:colOff>
      <xdr:row>25</xdr:row>
      <xdr:rowOff>514350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28575</xdr:rowOff>
    </xdr:from>
    <xdr:to>
      <xdr:col>10</xdr:col>
      <xdr:colOff>733425</xdr:colOff>
      <xdr:row>26</xdr:row>
      <xdr:rowOff>514350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742950</xdr:colOff>
      <xdr:row>27</xdr:row>
      <xdr:rowOff>514350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504825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2" name="Picture 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28575</xdr:rowOff>
    </xdr:from>
    <xdr:to>
      <xdr:col>10</xdr:col>
      <xdr:colOff>733425</xdr:colOff>
      <xdr:row>30</xdr:row>
      <xdr:rowOff>514350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28575</xdr:rowOff>
    </xdr:from>
    <xdr:to>
      <xdr:col>10</xdr:col>
      <xdr:colOff>733425</xdr:colOff>
      <xdr:row>31</xdr:row>
      <xdr:rowOff>514350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32</xdr:row>
      <xdr:rowOff>19050</xdr:rowOff>
    </xdr:from>
    <xdr:to>
      <xdr:col>10</xdr:col>
      <xdr:colOff>733425</xdr:colOff>
      <xdr:row>32</xdr:row>
      <xdr:rowOff>504825</xdr:rowOff>
    </xdr:to>
    <xdr:pic>
      <xdr:nvPicPr>
        <xdr:cNvPr id="35" name="Picture 6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96225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514350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</xdr:row>
      <xdr:rowOff>28575</xdr:rowOff>
    </xdr:from>
    <xdr:to>
      <xdr:col>10</xdr:col>
      <xdr:colOff>752475</xdr:colOff>
      <xdr:row>2</xdr:row>
      <xdr:rowOff>514350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10</xdr:col>
      <xdr:colOff>752475</xdr:colOff>
      <xdr:row>5</xdr:row>
      <xdr:rowOff>514350</xdr:rowOff>
    </xdr:to>
    <xdr:pic>
      <xdr:nvPicPr>
        <xdr:cNvPr id="8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19050</xdr:rowOff>
    </xdr:from>
    <xdr:to>
      <xdr:col>10</xdr:col>
      <xdr:colOff>733425</xdr:colOff>
      <xdr:row>6</xdr:row>
      <xdr:rowOff>504825</xdr:rowOff>
    </xdr:to>
    <xdr:pic>
      <xdr:nvPicPr>
        <xdr:cNvPr id="9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28575</xdr:rowOff>
    </xdr:from>
    <xdr:to>
      <xdr:col>10</xdr:col>
      <xdr:colOff>723900</xdr:colOff>
      <xdr:row>7</xdr:row>
      <xdr:rowOff>514350</xdr:rowOff>
    </xdr:to>
    <xdr:pic>
      <xdr:nvPicPr>
        <xdr:cNvPr id="10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8670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8</xdr:row>
      <xdr:rowOff>28575</xdr:rowOff>
    </xdr:from>
    <xdr:to>
      <xdr:col>10</xdr:col>
      <xdr:colOff>723900</xdr:colOff>
      <xdr:row>8</xdr:row>
      <xdr:rowOff>514350</xdr:rowOff>
    </xdr:to>
    <xdr:pic>
      <xdr:nvPicPr>
        <xdr:cNvPr id="11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8670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19050</xdr:rowOff>
    </xdr:from>
    <xdr:to>
      <xdr:col>10</xdr:col>
      <xdr:colOff>752475</xdr:colOff>
      <xdr:row>9</xdr:row>
      <xdr:rowOff>504825</xdr:rowOff>
    </xdr:to>
    <xdr:pic>
      <xdr:nvPicPr>
        <xdr:cNvPr id="12" name="Picture 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10</xdr:row>
      <xdr:rowOff>28575</xdr:rowOff>
    </xdr:from>
    <xdr:to>
      <xdr:col>10</xdr:col>
      <xdr:colOff>723900</xdr:colOff>
      <xdr:row>10</xdr:row>
      <xdr:rowOff>514350</xdr:rowOff>
    </xdr:to>
    <xdr:pic>
      <xdr:nvPicPr>
        <xdr:cNvPr id="13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8670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19050</xdr:rowOff>
    </xdr:from>
    <xdr:to>
      <xdr:col>10</xdr:col>
      <xdr:colOff>742950</xdr:colOff>
      <xdr:row>11</xdr:row>
      <xdr:rowOff>504825</xdr:rowOff>
    </xdr:to>
    <xdr:pic>
      <xdr:nvPicPr>
        <xdr:cNvPr id="14" name="Picture 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10</xdr:col>
      <xdr:colOff>742950</xdr:colOff>
      <xdr:row>12</xdr:row>
      <xdr:rowOff>504825</xdr:rowOff>
    </xdr:to>
    <xdr:pic>
      <xdr:nvPicPr>
        <xdr:cNvPr id="15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19050</xdr:rowOff>
    </xdr:from>
    <xdr:to>
      <xdr:col>10</xdr:col>
      <xdr:colOff>742950</xdr:colOff>
      <xdr:row>13</xdr:row>
      <xdr:rowOff>504825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504825</xdr:rowOff>
    </xdr:to>
    <xdr:pic>
      <xdr:nvPicPr>
        <xdr:cNvPr id="17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28575</xdr:rowOff>
    </xdr:from>
    <xdr:to>
      <xdr:col>10</xdr:col>
      <xdr:colOff>723900</xdr:colOff>
      <xdr:row>15</xdr:row>
      <xdr:rowOff>514350</xdr:rowOff>
    </xdr:to>
    <xdr:pic>
      <xdr:nvPicPr>
        <xdr:cNvPr id="18" name="Picture 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8670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28575</xdr:rowOff>
    </xdr:from>
    <xdr:to>
      <xdr:col>10</xdr:col>
      <xdr:colOff>752475</xdr:colOff>
      <xdr:row>16</xdr:row>
      <xdr:rowOff>514350</xdr:rowOff>
    </xdr:to>
    <xdr:pic>
      <xdr:nvPicPr>
        <xdr:cNvPr id="19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0" name="Picture 5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504825</xdr:rowOff>
    </xdr:to>
    <xdr:pic>
      <xdr:nvPicPr>
        <xdr:cNvPr id="22" name="Picture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19050</xdr:rowOff>
    </xdr:from>
    <xdr:to>
      <xdr:col>10</xdr:col>
      <xdr:colOff>733425</xdr:colOff>
      <xdr:row>20</xdr:row>
      <xdr:rowOff>504825</xdr:rowOff>
    </xdr:to>
    <xdr:pic>
      <xdr:nvPicPr>
        <xdr:cNvPr id="23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504825</xdr:rowOff>
    </xdr:to>
    <xdr:pic>
      <xdr:nvPicPr>
        <xdr:cNvPr id="24" name="Picture 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22</xdr:row>
      <xdr:rowOff>19050</xdr:rowOff>
    </xdr:from>
    <xdr:to>
      <xdr:col>10</xdr:col>
      <xdr:colOff>752475</xdr:colOff>
      <xdr:row>22</xdr:row>
      <xdr:rowOff>504825</xdr:rowOff>
    </xdr:to>
    <xdr:pic>
      <xdr:nvPicPr>
        <xdr:cNvPr id="25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28575</xdr:rowOff>
    </xdr:from>
    <xdr:to>
      <xdr:col>10</xdr:col>
      <xdr:colOff>723900</xdr:colOff>
      <xdr:row>23</xdr:row>
      <xdr:rowOff>514350</xdr:rowOff>
    </xdr:to>
    <xdr:pic>
      <xdr:nvPicPr>
        <xdr:cNvPr id="26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8670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19050</xdr:rowOff>
    </xdr:from>
    <xdr:to>
      <xdr:col>10</xdr:col>
      <xdr:colOff>752475</xdr:colOff>
      <xdr:row>24</xdr:row>
      <xdr:rowOff>504825</xdr:rowOff>
    </xdr:to>
    <xdr:pic>
      <xdr:nvPicPr>
        <xdr:cNvPr id="27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25</xdr:row>
      <xdr:rowOff>19050</xdr:rowOff>
    </xdr:from>
    <xdr:to>
      <xdr:col>10</xdr:col>
      <xdr:colOff>752475</xdr:colOff>
      <xdr:row>25</xdr:row>
      <xdr:rowOff>504825</xdr:rowOff>
    </xdr:to>
    <xdr:pic>
      <xdr:nvPicPr>
        <xdr:cNvPr id="28" name="Picture 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752475</xdr:colOff>
      <xdr:row>26</xdr:row>
      <xdr:rowOff>504825</xdr:rowOff>
    </xdr:to>
    <xdr:pic>
      <xdr:nvPicPr>
        <xdr:cNvPr id="29" name="Picture 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504825</xdr:rowOff>
    </xdr:to>
    <xdr:pic>
      <xdr:nvPicPr>
        <xdr:cNvPr id="30" name="Picture 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19050</xdr:rowOff>
    </xdr:from>
    <xdr:to>
      <xdr:col>10</xdr:col>
      <xdr:colOff>733425</xdr:colOff>
      <xdr:row>27</xdr:row>
      <xdr:rowOff>504825</xdr:rowOff>
    </xdr:to>
    <xdr:pic>
      <xdr:nvPicPr>
        <xdr:cNvPr id="31" name="Picture 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28575</xdr:rowOff>
    </xdr:from>
    <xdr:to>
      <xdr:col>10</xdr:col>
      <xdr:colOff>723900</xdr:colOff>
      <xdr:row>29</xdr:row>
      <xdr:rowOff>514350</xdr:rowOff>
    </xdr:to>
    <xdr:pic>
      <xdr:nvPicPr>
        <xdr:cNvPr id="32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8670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514350</xdr:rowOff>
    </xdr:to>
    <xdr:pic>
      <xdr:nvPicPr>
        <xdr:cNvPr id="33" name="Picture 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742950</xdr:colOff>
      <xdr:row>31</xdr:row>
      <xdr:rowOff>514350</xdr:rowOff>
    </xdr:to>
    <xdr:pic>
      <xdr:nvPicPr>
        <xdr:cNvPr id="34" name="Picture 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32</xdr:row>
      <xdr:rowOff>19050</xdr:rowOff>
    </xdr:from>
    <xdr:to>
      <xdr:col>10</xdr:col>
      <xdr:colOff>733425</xdr:colOff>
      <xdr:row>32</xdr:row>
      <xdr:rowOff>504825</xdr:rowOff>
    </xdr:to>
    <xdr:pic>
      <xdr:nvPicPr>
        <xdr:cNvPr id="35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28575</xdr:rowOff>
    </xdr:from>
    <xdr:to>
      <xdr:col>10</xdr:col>
      <xdr:colOff>752475</xdr:colOff>
      <xdr:row>2</xdr:row>
      <xdr:rowOff>514350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28575</xdr:rowOff>
    </xdr:from>
    <xdr:to>
      <xdr:col>10</xdr:col>
      <xdr:colOff>752475</xdr:colOff>
      <xdr:row>4</xdr:row>
      <xdr:rowOff>514350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514350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742950</xdr:colOff>
      <xdr:row>7</xdr:row>
      <xdr:rowOff>514350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19050</xdr:rowOff>
    </xdr:from>
    <xdr:to>
      <xdr:col>10</xdr:col>
      <xdr:colOff>742950</xdr:colOff>
      <xdr:row>9</xdr:row>
      <xdr:rowOff>504825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28575</xdr:rowOff>
    </xdr:from>
    <xdr:to>
      <xdr:col>10</xdr:col>
      <xdr:colOff>752475</xdr:colOff>
      <xdr:row>13</xdr:row>
      <xdr:rowOff>514350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28575</xdr:rowOff>
    </xdr:from>
    <xdr:to>
      <xdr:col>10</xdr:col>
      <xdr:colOff>742950</xdr:colOff>
      <xdr:row>14</xdr:row>
      <xdr:rowOff>514350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504825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504825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504825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19050</xdr:rowOff>
    </xdr:from>
    <xdr:to>
      <xdr:col>10</xdr:col>
      <xdr:colOff>742950</xdr:colOff>
      <xdr:row>22</xdr:row>
      <xdr:rowOff>504825</xdr:rowOff>
    </xdr:to>
    <xdr:pic>
      <xdr:nvPicPr>
        <xdr:cNvPr id="24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504825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504825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19050</xdr:rowOff>
    </xdr:from>
    <xdr:to>
      <xdr:col>10</xdr:col>
      <xdr:colOff>742950</xdr:colOff>
      <xdr:row>24</xdr:row>
      <xdr:rowOff>504825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19050</xdr:rowOff>
    </xdr:from>
    <xdr:to>
      <xdr:col>10</xdr:col>
      <xdr:colOff>733425</xdr:colOff>
      <xdr:row>25</xdr:row>
      <xdr:rowOff>504825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96225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19050</xdr:rowOff>
    </xdr:from>
    <xdr:to>
      <xdr:col>10</xdr:col>
      <xdr:colOff>733425</xdr:colOff>
      <xdr:row>26</xdr:row>
      <xdr:rowOff>504825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96225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19050</xdr:rowOff>
    </xdr:from>
    <xdr:to>
      <xdr:col>10</xdr:col>
      <xdr:colOff>733425</xdr:colOff>
      <xdr:row>27</xdr:row>
      <xdr:rowOff>504825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96225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28575</xdr:rowOff>
    </xdr:from>
    <xdr:to>
      <xdr:col>10</xdr:col>
      <xdr:colOff>733425</xdr:colOff>
      <xdr:row>28</xdr:row>
      <xdr:rowOff>514350</xdr:rowOff>
    </xdr:to>
    <xdr:pic>
      <xdr:nvPicPr>
        <xdr:cNvPr id="31" name="Picture 6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896225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2" name="Picture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19050</xdr:rowOff>
    </xdr:from>
    <xdr:to>
      <xdr:col>10</xdr:col>
      <xdr:colOff>733425</xdr:colOff>
      <xdr:row>30</xdr:row>
      <xdr:rowOff>504825</xdr:rowOff>
    </xdr:to>
    <xdr:pic>
      <xdr:nvPicPr>
        <xdr:cNvPr id="33" name="Picture 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96225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19050</xdr:rowOff>
    </xdr:from>
    <xdr:to>
      <xdr:col>10</xdr:col>
      <xdr:colOff>733425</xdr:colOff>
      <xdr:row>31</xdr:row>
      <xdr:rowOff>504825</xdr:rowOff>
    </xdr:to>
    <xdr:pic>
      <xdr:nvPicPr>
        <xdr:cNvPr id="34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896225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38100</xdr:rowOff>
    </xdr:from>
    <xdr:to>
      <xdr:col>10</xdr:col>
      <xdr:colOff>752475</xdr:colOff>
      <xdr:row>2</xdr:row>
      <xdr:rowOff>523875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1049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19050</xdr:rowOff>
    </xdr:from>
    <xdr:to>
      <xdr:col>10</xdr:col>
      <xdr:colOff>742950</xdr:colOff>
      <xdr:row>3</xdr:row>
      <xdr:rowOff>504825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19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19050</xdr:rowOff>
    </xdr:from>
    <xdr:to>
      <xdr:col>10</xdr:col>
      <xdr:colOff>752475</xdr:colOff>
      <xdr:row>6</xdr:row>
      <xdr:rowOff>504825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514350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19050</xdr:rowOff>
    </xdr:from>
    <xdr:to>
      <xdr:col>10</xdr:col>
      <xdr:colOff>752475</xdr:colOff>
      <xdr:row>7</xdr:row>
      <xdr:rowOff>504825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19050</xdr:rowOff>
    </xdr:from>
    <xdr:to>
      <xdr:col>10</xdr:col>
      <xdr:colOff>752475</xdr:colOff>
      <xdr:row>8</xdr:row>
      <xdr:rowOff>504825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38100</xdr:rowOff>
    </xdr:from>
    <xdr:to>
      <xdr:col>10</xdr:col>
      <xdr:colOff>752475</xdr:colOff>
      <xdr:row>9</xdr:row>
      <xdr:rowOff>523875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48387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504825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19050</xdr:rowOff>
    </xdr:from>
    <xdr:to>
      <xdr:col>10</xdr:col>
      <xdr:colOff>752475</xdr:colOff>
      <xdr:row>15</xdr:row>
      <xdr:rowOff>504825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16</xdr:row>
      <xdr:rowOff>28575</xdr:rowOff>
    </xdr:from>
    <xdr:to>
      <xdr:col>10</xdr:col>
      <xdr:colOff>733425</xdr:colOff>
      <xdr:row>16</xdr:row>
      <xdr:rowOff>514350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38100</xdr:rowOff>
    </xdr:from>
    <xdr:to>
      <xdr:col>10</xdr:col>
      <xdr:colOff>752475</xdr:colOff>
      <xdr:row>17</xdr:row>
      <xdr:rowOff>523875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91059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19050</xdr:rowOff>
    </xdr:from>
    <xdr:to>
      <xdr:col>10</xdr:col>
      <xdr:colOff>752475</xdr:colOff>
      <xdr:row>18</xdr:row>
      <xdr:rowOff>504825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19050</xdr:rowOff>
    </xdr:from>
    <xdr:to>
      <xdr:col>10</xdr:col>
      <xdr:colOff>752475</xdr:colOff>
      <xdr:row>20</xdr:row>
      <xdr:rowOff>504825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28575</xdr:rowOff>
    </xdr:from>
    <xdr:to>
      <xdr:col>10</xdr:col>
      <xdr:colOff>742950</xdr:colOff>
      <xdr:row>21</xdr:row>
      <xdr:rowOff>514350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19050</xdr:rowOff>
    </xdr:from>
    <xdr:to>
      <xdr:col>10</xdr:col>
      <xdr:colOff>733425</xdr:colOff>
      <xdr:row>22</xdr:row>
      <xdr:rowOff>504825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23</xdr:row>
      <xdr:rowOff>19050</xdr:rowOff>
    </xdr:from>
    <xdr:to>
      <xdr:col>10</xdr:col>
      <xdr:colOff>733425</xdr:colOff>
      <xdr:row>23</xdr:row>
      <xdr:rowOff>504825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38100</xdr:rowOff>
    </xdr:from>
    <xdr:to>
      <xdr:col>10</xdr:col>
      <xdr:colOff>752475</xdr:colOff>
      <xdr:row>24</xdr:row>
      <xdr:rowOff>523875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28397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28575</xdr:rowOff>
    </xdr:from>
    <xdr:to>
      <xdr:col>10</xdr:col>
      <xdr:colOff>733425</xdr:colOff>
      <xdr:row>26</xdr:row>
      <xdr:rowOff>514350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19050</xdr:rowOff>
    </xdr:from>
    <xdr:to>
      <xdr:col>10</xdr:col>
      <xdr:colOff>742950</xdr:colOff>
      <xdr:row>25</xdr:row>
      <xdr:rowOff>504825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38100</xdr:rowOff>
    </xdr:from>
    <xdr:to>
      <xdr:col>10</xdr:col>
      <xdr:colOff>752475</xdr:colOff>
      <xdr:row>27</xdr:row>
      <xdr:rowOff>523875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44399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38100</xdr:rowOff>
    </xdr:from>
    <xdr:to>
      <xdr:col>10</xdr:col>
      <xdr:colOff>752475</xdr:colOff>
      <xdr:row>28</xdr:row>
      <xdr:rowOff>523875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49733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504825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514350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05750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742950</xdr:colOff>
      <xdr:row>31</xdr:row>
      <xdr:rowOff>514350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05750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32</xdr:row>
      <xdr:rowOff>19050</xdr:rowOff>
    </xdr:from>
    <xdr:to>
      <xdr:col>10</xdr:col>
      <xdr:colOff>733425</xdr:colOff>
      <xdr:row>32</xdr:row>
      <xdr:rowOff>504825</xdr:rowOff>
    </xdr:to>
    <xdr:pic>
      <xdr:nvPicPr>
        <xdr:cNvPr id="35" name="Picture 5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96225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</xdr:row>
      <xdr:rowOff>28575</xdr:rowOff>
    </xdr:from>
    <xdr:to>
      <xdr:col>10</xdr:col>
      <xdr:colOff>733425</xdr:colOff>
      <xdr:row>3</xdr:row>
      <xdr:rowOff>514350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10</xdr:col>
      <xdr:colOff>752475</xdr:colOff>
      <xdr:row>5</xdr:row>
      <xdr:rowOff>514350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28575</xdr:rowOff>
    </xdr:from>
    <xdr:to>
      <xdr:col>10</xdr:col>
      <xdr:colOff>752475</xdr:colOff>
      <xdr:row>6</xdr:row>
      <xdr:rowOff>514350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19050</xdr:rowOff>
    </xdr:from>
    <xdr:to>
      <xdr:col>10</xdr:col>
      <xdr:colOff>733425</xdr:colOff>
      <xdr:row>7</xdr:row>
      <xdr:rowOff>504825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28575</xdr:rowOff>
    </xdr:from>
    <xdr:to>
      <xdr:col>10</xdr:col>
      <xdr:colOff>752475</xdr:colOff>
      <xdr:row>8</xdr:row>
      <xdr:rowOff>514350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19050</xdr:rowOff>
    </xdr:from>
    <xdr:to>
      <xdr:col>10</xdr:col>
      <xdr:colOff>733425</xdr:colOff>
      <xdr:row>9</xdr:row>
      <xdr:rowOff>504825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19050</xdr:rowOff>
    </xdr:from>
    <xdr:to>
      <xdr:col>10</xdr:col>
      <xdr:colOff>733425</xdr:colOff>
      <xdr:row>10</xdr:row>
      <xdr:rowOff>504825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19050</xdr:rowOff>
    </xdr:from>
    <xdr:to>
      <xdr:col>10</xdr:col>
      <xdr:colOff>733425</xdr:colOff>
      <xdr:row>12</xdr:row>
      <xdr:rowOff>504825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28575</xdr:rowOff>
    </xdr:from>
    <xdr:to>
      <xdr:col>10</xdr:col>
      <xdr:colOff>733425</xdr:colOff>
      <xdr:row>14</xdr:row>
      <xdr:rowOff>514350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28575</xdr:rowOff>
    </xdr:from>
    <xdr:to>
      <xdr:col>10</xdr:col>
      <xdr:colOff>752475</xdr:colOff>
      <xdr:row>16</xdr:row>
      <xdr:rowOff>514350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28575</xdr:rowOff>
    </xdr:from>
    <xdr:to>
      <xdr:col>10</xdr:col>
      <xdr:colOff>752475</xdr:colOff>
      <xdr:row>17</xdr:row>
      <xdr:rowOff>514350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19050</xdr:rowOff>
    </xdr:from>
    <xdr:to>
      <xdr:col>10</xdr:col>
      <xdr:colOff>752475</xdr:colOff>
      <xdr:row>19</xdr:row>
      <xdr:rowOff>504825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28575</xdr:rowOff>
    </xdr:from>
    <xdr:to>
      <xdr:col>10</xdr:col>
      <xdr:colOff>742950</xdr:colOff>
      <xdr:row>20</xdr:row>
      <xdr:rowOff>514350</xdr:rowOff>
    </xdr:to>
    <xdr:pic>
      <xdr:nvPicPr>
        <xdr:cNvPr id="23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28575</xdr:rowOff>
    </xdr:from>
    <xdr:to>
      <xdr:col>10</xdr:col>
      <xdr:colOff>742950</xdr:colOff>
      <xdr:row>21</xdr:row>
      <xdr:rowOff>514350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23</xdr:row>
      <xdr:rowOff>19050</xdr:rowOff>
    </xdr:from>
    <xdr:to>
      <xdr:col>10</xdr:col>
      <xdr:colOff>752475</xdr:colOff>
      <xdr:row>23</xdr:row>
      <xdr:rowOff>504825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15275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514350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05750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28575</xdr:rowOff>
    </xdr:from>
    <xdr:to>
      <xdr:col>10</xdr:col>
      <xdr:colOff>742950</xdr:colOff>
      <xdr:row>26</xdr:row>
      <xdr:rowOff>514350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742950</xdr:colOff>
      <xdr:row>27</xdr:row>
      <xdr:rowOff>514350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742950</xdr:colOff>
      <xdr:row>28</xdr:row>
      <xdr:rowOff>514350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19050</xdr:rowOff>
    </xdr:from>
    <xdr:to>
      <xdr:col>10</xdr:col>
      <xdr:colOff>733425</xdr:colOff>
      <xdr:row>29</xdr:row>
      <xdr:rowOff>504825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514350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28575</xdr:rowOff>
    </xdr:from>
    <xdr:to>
      <xdr:col>10</xdr:col>
      <xdr:colOff>733425</xdr:colOff>
      <xdr:row>7</xdr:row>
      <xdr:rowOff>514350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19050</xdr:rowOff>
    </xdr:from>
    <xdr:to>
      <xdr:col>10</xdr:col>
      <xdr:colOff>752475</xdr:colOff>
      <xdr:row>8</xdr:row>
      <xdr:rowOff>504825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19050</xdr:rowOff>
    </xdr:from>
    <xdr:to>
      <xdr:col>10</xdr:col>
      <xdr:colOff>742950</xdr:colOff>
      <xdr:row>3</xdr:row>
      <xdr:rowOff>504825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619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38100</xdr:rowOff>
    </xdr:from>
    <xdr:to>
      <xdr:col>10</xdr:col>
      <xdr:colOff>733425</xdr:colOff>
      <xdr:row>4</xdr:row>
      <xdr:rowOff>523875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21717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514350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38100</xdr:rowOff>
    </xdr:from>
    <xdr:to>
      <xdr:col>10</xdr:col>
      <xdr:colOff>733425</xdr:colOff>
      <xdr:row>9</xdr:row>
      <xdr:rowOff>523875</xdr:rowOff>
    </xdr:to>
    <xdr:pic>
      <xdr:nvPicPr>
        <xdr:cNvPr id="11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48387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28575</xdr:rowOff>
    </xdr:from>
    <xdr:to>
      <xdr:col>10</xdr:col>
      <xdr:colOff>733425</xdr:colOff>
      <xdr:row>10</xdr:row>
      <xdr:rowOff>514350</xdr:rowOff>
    </xdr:to>
    <xdr:pic>
      <xdr:nvPicPr>
        <xdr:cNvPr id="12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11</xdr:row>
      <xdr:rowOff>28575</xdr:rowOff>
    </xdr:from>
    <xdr:to>
      <xdr:col>10</xdr:col>
      <xdr:colOff>733425</xdr:colOff>
      <xdr:row>11</xdr:row>
      <xdr:rowOff>514350</xdr:rowOff>
    </xdr:to>
    <xdr:pic>
      <xdr:nvPicPr>
        <xdr:cNvPr id="13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4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</xdr:row>
      <xdr:rowOff>28575</xdr:rowOff>
    </xdr:from>
    <xdr:to>
      <xdr:col>10</xdr:col>
      <xdr:colOff>752475</xdr:colOff>
      <xdr:row>2</xdr:row>
      <xdr:rowOff>514350</xdr:rowOff>
    </xdr:to>
    <xdr:pic>
      <xdr:nvPicPr>
        <xdr:cNvPr id="15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28575</xdr:rowOff>
    </xdr:from>
    <xdr:to>
      <xdr:col>10</xdr:col>
      <xdr:colOff>742950</xdr:colOff>
      <xdr:row>14</xdr:row>
      <xdr:rowOff>514350</xdr:rowOff>
    </xdr:to>
    <xdr:pic>
      <xdr:nvPicPr>
        <xdr:cNvPr id="17" name="Picture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16</xdr:row>
      <xdr:rowOff>28575</xdr:rowOff>
    </xdr:from>
    <xdr:to>
      <xdr:col>10</xdr:col>
      <xdr:colOff>733425</xdr:colOff>
      <xdr:row>16</xdr:row>
      <xdr:rowOff>514350</xdr:rowOff>
    </xdr:to>
    <xdr:pic>
      <xdr:nvPicPr>
        <xdr:cNvPr id="19" name="Picture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28575</xdr:rowOff>
    </xdr:from>
    <xdr:to>
      <xdr:col>10</xdr:col>
      <xdr:colOff>742950</xdr:colOff>
      <xdr:row>17</xdr:row>
      <xdr:rowOff>514350</xdr:rowOff>
    </xdr:to>
    <xdr:pic>
      <xdr:nvPicPr>
        <xdr:cNvPr id="20" name="Picture 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18</xdr:row>
      <xdr:rowOff>28575</xdr:rowOff>
    </xdr:from>
    <xdr:to>
      <xdr:col>10</xdr:col>
      <xdr:colOff>733425</xdr:colOff>
      <xdr:row>18</xdr:row>
      <xdr:rowOff>514350</xdr:rowOff>
    </xdr:to>
    <xdr:pic>
      <xdr:nvPicPr>
        <xdr:cNvPr id="21" name="Picture 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19</xdr:row>
      <xdr:rowOff>28575</xdr:rowOff>
    </xdr:from>
    <xdr:to>
      <xdr:col>10</xdr:col>
      <xdr:colOff>733425</xdr:colOff>
      <xdr:row>19</xdr:row>
      <xdr:rowOff>514350</xdr:rowOff>
    </xdr:to>
    <xdr:pic>
      <xdr:nvPicPr>
        <xdr:cNvPr id="22" name="Picture 6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96225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19050</xdr:rowOff>
    </xdr:from>
    <xdr:to>
      <xdr:col>10</xdr:col>
      <xdr:colOff>752475</xdr:colOff>
      <xdr:row>20</xdr:row>
      <xdr:rowOff>504825</xdr:rowOff>
    </xdr:to>
    <xdr:pic>
      <xdr:nvPicPr>
        <xdr:cNvPr id="23" name="Picture 6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15275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19050</xdr:rowOff>
    </xdr:from>
    <xdr:to>
      <xdr:col>10</xdr:col>
      <xdr:colOff>752475</xdr:colOff>
      <xdr:row>21</xdr:row>
      <xdr:rowOff>504825</xdr:rowOff>
    </xdr:to>
    <xdr:pic>
      <xdr:nvPicPr>
        <xdr:cNvPr id="24" name="Picture 6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15275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22</xdr:row>
      <xdr:rowOff>19050</xdr:rowOff>
    </xdr:from>
    <xdr:to>
      <xdr:col>10</xdr:col>
      <xdr:colOff>752475</xdr:colOff>
      <xdr:row>22</xdr:row>
      <xdr:rowOff>504825</xdr:rowOff>
    </xdr:to>
    <xdr:pic>
      <xdr:nvPicPr>
        <xdr:cNvPr id="25" name="Picture 6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15275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28575</xdr:rowOff>
    </xdr:from>
    <xdr:to>
      <xdr:col>10</xdr:col>
      <xdr:colOff>733425</xdr:colOff>
      <xdr:row>24</xdr:row>
      <xdr:rowOff>514350</xdr:rowOff>
    </xdr:to>
    <xdr:pic>
      <xdr:nvPicPr>
        <xdr:cNvPr id="27" name="Picture 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96225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28575</xdr:rowOff>
    </xdr:from>
    <xdr:to>
      <xdr:col>10</xdr:col>
      <xdr:colOff>733425</xdr:colOff>
      <xdr:row>25</xdr:row>
      <xdr:rowOff>514350</xdr:rowOff>
    </xdr:to>
    <xdr:pic>
      <xdr:nvPicPr>
        <xdr:cNvPr id="28" name="Picture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752475</xdr:colOff>
      <xdr:row>26</xdr:row>
      <xdr:rowOff>504825</xdr:rowOff>
    </xdr:to>
    <xdr:pic>
      <xdr:nvPicPr>
        <xdr:cNvPr id="29" name="Picture 6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15275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19050</xdr:rowOff>
    </xdr:from>
    <xdr:to>
      <xdr:col>10</xdr:col>
      <xdr:colOff>752475</xdr:colOff>
      <xdr:row>27</xdr:row>
      <xdr:rowOff>504825</xdr:rowOff>
    </xdr:to>
    <xdr:pic>
      <xdr:nvPicPr>
        <xdr:cNvPr id="30" name="Picture 7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15275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28575</xdr:rowOff>
    </xdr:from>
    <xdr:to>
      <xdr:col>10</xdr:col>
      <xdr:colOff>733425</xdr:colOff>
      <xdr:row>28</xdr:row>
      <xdr:rowOff>514350</xdr:rowOff>
    </xdr:to>
    <xdr:pic>
      <xdr:nvPicPr>
        <xdr:cNvPr id="31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28575</xdr:rowOff>
    </xdr:from>
    <xdr:to>
      <xdr:col>10</xdr:col>
      <xdr:colOff>733425</xdr:colOff>
      <xdr:row>29</xdr:row>
      <xdr:rowOff>514350</xdr:rowOff>
    </xdr:to>
    <xdr:pic>
      <xdr:nvPicPr>
        <xdr:cNvPr id="32" name="Picture 7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514350</xdr:rowOff>
    </xdr:to>
    <xdr:pic>
      <xdr:nvPicPr>
        <xdr:cNvPr id="33" name="Picture 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28575</xdr:rowOff>
    </xdr:from>
    <xdr:to>
      <xdr:col>10</xdr:col>
      <xdr:colOff>733425</xdr:colOff>
      <xdr:row>31</xdr:row>
      <xdr:rowOff>514350</xdr:rowOff>
    </xdr:to>
    <xdr:pic>
      <xdr:nvPicPr>
        <xdr:cNvPr id="34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32</xdr:row>
      <xdr:rowOff>28575</xdr:rowOff>
    </xdr:from>
    <xdr:to>
      <xdr:col>10</xdr:col>
      <xdr:colOff>733425</xdr:colOff>
      <xdr:row>32</xdr:row>
      <xdr:rowOff>514350</xdr:rowOff>
    </xdr:to>
    <xdr:pic>
      <xdr:nvPicPr>
        <xdr:cNvPr id="35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7097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19050</xdr:rowOff>
    </xdr:from>
    <xdr:to>
      <xdr:col>10</xdr:col>
      <xdr:colOff>752475</xdr:colOff>
      <xdr:row>2</xdr:row>
      <xdr:rowOff>504825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85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</xdr:row>
      <xdr:rowOff>28575</xdr:rowOff>
    </xdr:from>
    <xdr:to>
      <xdr:col>10</xdr:col>
      <xdr:colOff>733425</xdr:colOff>
      <xdr:row>3</xdr:row>
      <xdr:rowOff>514350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28575</xdr:rowOff>
    </xdr:from>
    <xdr:to>
      <xdr:col>10</xdr:col>
      <xdr:colOff>733425</xdr:colOff>
      <xdr:row>4</xdr:row>
      <xdr:rowOff>514350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514350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19050</xdr:rowOff>
    </xdr:from>
    <xdr:to>
      <xdr:col>10</xdr:col>
      <xdr:colOff>752475</xdr:colOff>
      <xdr:row>6</xdr:row>
      <xdr:rowOff>504825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742950</xdr:colOff>
      <xdr:row>7</xdr:row>
      <xdr:rowOff>514350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19050</xdr:rowOff>
    </xdr:from>
    <xdr:to>
      <xdr:col>10</xdr:col>
      <xdr:colOff>742950</xdr:colOff>
      <xdr:row>8</xdr:row>
      <xdr:rowOff>504825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19050</xdr:rowOff>
    </xdr:from>
    <xdr:to>
      <xdr:col>10</xdr:col>
      <xdr:colOff>752475</xdr:colOff>
      <xdr:row>9</xdr:row>
      <xdr:rowOff>504825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9525</xdr:rowOff>
    </xdr:from>
    <xdr:to>
      <xdr:col>10</xdr:col>
      <xdr:colOff>742950</xdr:colOff>
      <xdr:row>10</xdr:row>
      <xdr:rowOff>495300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3435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28575</xdr:rowOff>
    </xdr:from>
    <xdr:to>
      <xdr:col>10</xdr:col>
      <xdr:colOff>733425</xdr:colOff>
      <xdr:row>12</xdr:row>
      <xdr:rowOff>514350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504825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15</xdr:row>
      <xdr:rowOff>28575</xdr:rowOff>
    </xdr:from>
    <xdr:to>
      <xdr:col>10</xdr:col>
      <xdr:colOff>733425</xdr:colOff>
      <xdr:row>15</xdr:row>
      <xdr:rowOff>514350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28575</xdr:rowOff>
    </xdr:from>
    <xdr:to>
      <xdr:col>10</xdr:col>
      <xdr:colOff>742950</xdr:colOff>
      <xdr:row>16</xdr:row>
      <xdr:rowOff>514350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19050</xdr:rowOff>
    </xdr:from>
    <xdr:to>
      <xdr:col>10</xdr:col>
      <xdr:colOff>742950</xdr:colOff>
      <xdr:row>18</xdr:row>
      <xdr:rowOff>504825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28575</xdr:rowOff>
    </xdr:from>
    <xdr:to>
      <xdr:col>10</xdr:col>
      <xdr:colOff>742950</xdr:colOff>
      <xdr:row>20</xdr:row>
      <xdr:rowOff>514350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28575</xdr:rowOff>
    </xdr:from>
    <xdr:to>
      <xdr:col>10</xdr:col>
      <xdr:colOff>742950</xdr:colOff>
      <xdr:row>21</xdr:row>
      <xdr:rowOff>514350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22</xdr:row>
      <xdr:rowOff>19050</xdr:rowOff>
    </xdr:from>
    <xdr:to>
      <xdr:col>10</xdr:col>
      <xdr:colOff>752475</xdr:colOff>
      <xdr:row>22</xdr:row>
      <xdr:rowOff>504825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19050</xdr:rowOff>
    </xdr:from>
    <xdr:to>
      <xdr:col>10</xdr:col>
      <xdr:colOff>752475</xdr:colOff>
      <xdr:row>24</xdr:row>
      <xdr:rowOff>504825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19050</xdr:rowOff>
    </xdr:from>
    <xdr:to>
      <xdr:col>10</xdr:col>
      <xdr:colOff>742950</xdr:colOff>
      <xdr:row>25</xdr:row>
      <xdr:rowOff>504825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19050</xdr:rowOff>
    </xdr:from>
    <xdr:to>
      <xdr:col>10</xdr:col>
      <xdr:colOff>752475</xdr:colOff>
      <xdr:row>27</xdr:row>
      <xdr:rowOff>504825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19050</xdr:rowOff>
    </xdr:from>
    <xdr:to>
      <xdr:col>10</xdr:col>
      <xdr:colOff>742950</xdr:colOff>
      <xdr:row>26</xdr:row>
      <xdr:rowOff>504825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19050</xdr:rowOff>
    </xdr:from>
    <xdr:to>
      <xdr:col>10</xdr:col>
      <xdr:colOff>752475</xdr:colOff>
      <xdr:row>28</xdr:row>
      <xdr:rowOff>504825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19050</xdr:rowOff>
    </xdr:from>
    <xdr:to>
      <xdr:col>10</xdr:col>
      <xdr:colOff>733425</xdr:colOff>
      <xdr:row>29</xdr:row>
      <xdr:rowOff>504825</xdr:rowOff>
    </xdr:to>
    <xdr:pic>
      <xdr:nvPicPr>
        <xdr:cNvPr id="32" name="Picture 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96225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28575</xdr:rowOff>
    </xdr:from>
    <xdr:to>
      <xdr:col>10</xdr:col>
      <xdr:colOff>733425</xdr:colOff>
      <xdr:row>30</xdr:row>
      <xdr:rowOff>514350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96225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31</xdr:row>
      <xdr:rowOff>19050</xdr:rowOff>
    </xdr:from>
    <xdr:to>
      <xdr:col>10</xdr:col>
      <xdr:colOff>752475</xdr:colOff>
      <xdr:row>31</xdr:row>
      <xdr:rowOff>504825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514350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10</xdr:col>
      <xdr:colOff>752475</xdr:colOff>
      <xdr:row>5</xdr:row>
      <xdr:rowOff>514350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28575</xdr:rowOff>
    </xdr:from>
    <xdr:to>
      <xdr:col>10</xdr:col>
      <xdr:colOff>733425</xdr:colOff>
      <xdr:row>6</xdr:row>
      <xdr:rowOff>514350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19050</xdr:rowOff>
    </xdr:from>
    <xdr:to>
      <xdr:col>10</xdr:col>
      <xdr:colOff>742950</xdr:colOff>
      <xdr:row>7</xdr:row>
      <xdr:rowOff>504825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19050</xdr:rowOff>
    </xdr:from>
    <xdr:to>
      <xdr:col>10</xdr:col>
      <xdr:colOff>742950</xdr:colOff>
      <xdr:row>8</xdr:row>
      <xdr:rowOff>504825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19050</xdr:rowOff>
    </xdr:from>
    <xdr:to>
      <xdr:col>10</xdr:col>
      <xdr:colOff>742950</xdr:colOff>
      <xdr:row>9</xdr:row>
      <xdr:rowOff>504825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19050</xdr:rowOff>
    </xdr:from>
    <xdr:to>
      <xdr:col>10</xdr:col>
      <xdr:colOff>742950</xdr:colOff>
      <xdr:row>10</xdr:row>
      <xdr:rowOff>504825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19050</xdr:rowOff>
    </xdr:from>
    <xdr:to>
      <xdr:col>10</xdr:col>
      <xdr:colOff>742950</xdr:colOff>
      <xdr:row>11</xdr:row>
      <xdr:rowOff>504825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10</xdr:col>
      <xdr:colOff>742950</xdr:colOff>
      <xdr:row>12</xdr:row>
      <xdr:rowOff>504825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19050</xdr:rowOff>
    </xdr:from>
    <xdr:to>
      <xdr:col>10</xdr:col>
      <xdr:colOff>742950</xdr:colOff>
      <xdr:row>13</xdr:row>
      <xdr:rowOff>504825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19050</xdr:rowOff>
    </xdr:from>
    <xdr:to>
      <xdr:col>10</xdr:col>
      <xdr:colOff>742950</xdr:colOff>
      <xdr:row>14</xdr:row>
      <xdr:rowOff>504825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19050</xdr:rowOff>
    </xdr:from>
    <xdr:to>
      <xdr:col>10</xdr:col>
      <xdr:colOff>742950</xdr:colOff>
      <xdr:row>15</xdr:row>
      <xdr:rowOff>504825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504825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28575</xdr:rowOff>
    </xdr:from>
    <xdr:to>
      <xdr:col>10</xdr:col>
      <xdr:colOff>752475</xdr:colOff>
      <xdr:row>17</xdr:row>
      <xdr:rowOff>514350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19050</xdr:rowOff>
    </xdr:from>
    <xdr:to>
      <xdr:col>10</xdr:col>
      <xdr:colOff>752475</xdr:colOff>
      <xdr:row>19</xdr:row>
      <xdr:rowOff>504825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28575</xdr:rowOff>
    </xdr:from>
    <xdr:to>
      <xdr:col>10</xdr:col>
      <xdr:colOff>742950</xdr:colOff>
      <xdr:row>20</xdr:row>
      <xdr:rowOff>514350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28575</xdr:rowOff>
    </xdr:from>
    <xdr:to>
      <xdr:col>10</xdr:col>
      <xdr:colOff>742950</xdr:colOff>
      <xdr:row>21</xdr:row>
      <xdr:rowOff>514350</xdr:rowOff>
    </xdr:to>
    <xdr:pic>
      <xdr:nvPicPr>
        <xdr:cNvPr id="24" name="Picture 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28575</xdr:rowOff>
    </xdr:from>
    <xdr:to>
      <xdr:col>10</xdr:col>
      <xdr:colOff>733425</xdr:colOff>
      <xdr:row>22</xdr:row>
      <xdr:rowOff>514350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19050</xdr:rowOff>
    </xdr:from>
    <xdr:to>
      <xdr:col>10</xdr:col>
      <xdr:colOff>752475</xdr:colOff>
      <xdr:row>24</xdr:row>
      <xdr:rowOff>504825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19050</xdr:rowOff>
    </xdr:from>
    <xdr:to>
      <xdr:col>10</xdr:col>
      <xdr:colOff>742950</xdr:colOff>
      <xdr:row>26</xdr:row>
      <xdr:rowOff>504825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742950</xdr:colOff>
      <xdr:row>27</xdr:row>
      <xdr:rowOff>514350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28575</xdr:rowOff>
    </xdr:from>
    <xdr:to>
      <xdr:col>10</xdr:col>
      <xdr:colOff>752475</xdr:colOff>
      <xdr:row>28</xdr:row>
      <xdr:rowOff>514350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15275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19050</xdr:rowOff>
    </xdr:from>
    <xdr:to>
      <xdr:col>10</xdr:col>
      <xdr:colOff>742950</xdr:colOff>
      <xdr:row>30</xdr:row>
      <xdr:rowOff>504825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19050</xdr:rowOff>
    </xdr:from>
    <xdr:to>
      <xdr:col>10</xdr:col>
      <xdr:colOff>742950</xdr:colOff>
      <xdr:row>31</xdr:row>
      <xdr:rowOff>504825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19050</xdr:rowOff>
    </xdr:from>
    <xdr:to>
      <xdr:col>10</xdr:col>
      <xdr:colOff>742950</xdr:colOff>
      <xdr:row>32</xdr:row>
      <xdr:rowOff>504825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695325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9525" y="17621250"/>
        <a:ext cx="9324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84</xdr:row>
      <xdr:rowOff>142875</xdr:rowOff>
    </xdr:to>
    <xdr:graphicFrame>
      <xdr:nvGraphicFramePr>
        <xdr:cNvPr id="2" name="Chart 2"/>
        <xdr:cNvGraphicFramePr/>
      </xdr:nvGraphicFramePr>
      <xdr:xfrm>
        <a:off x="9525" y="23269575"/>
        <a:ext cx="93345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19050</xdr:rowOff>
    </xdr:from>
    <xdr:to>
      <xdr:col>10</xdr:col>
      <xdr:colOff>742950</xdr:colOff>
      <xdr:row>2</xdr:row>
      <xdr:rowOff>504825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85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19050</xdr:rowOff>
    </xdr:from>
    <xdr:to>
      <xdr:col>10</xdr:col>
      <xdr:colOff>742950</xdr:colOff>
      <xdr:row>3</xdr:row>
      <xdr:rowOff>504825</xdr:rowOff>
    </xdr:to>
    <xdr:pic>
      <xdr:nvPicPr>
        <xdr:cNvPr id="6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19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19050</xdr:rowOff>
    </xdr:from>
    <xdr:to>
      <xdr:col>10</xdr:col>
      <xdr:colOff>752475</xdr:colOff>
      <xdr:row>4</xdr:row>
      <xdr:rowOff>504825</xdr:rowOff>
    </xdr:to>
    <xdr:pic>
      <xdr:nvPicPr>
        <xdr:cNvPr id="7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19050</xdr:rowOff>
    </xdr:from>
    <xdr:to>
      <xdr:col>10</xdr:col>
      <xdr:colOff>752475</xdr:colOff>
      <xdr:row>5</xdr:row>
      <xdr:rowOff>504825</xdr:rowOff>
    </xdr:to>
    <xdr:pic>
      <xdr:nvPicPr>
        <xdr:cNvPr id="8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19050</xdr:rowOff>
    </xdr:from>
    <xdr:to>
      <xdr:col>10</xdr:col>
      <xdr:colOff>742950</xdr:colOff>
      <xdr:row>6</xdr:row>
      <xdr:rowOff>504825</xdr:rowOff>
    </xdr:to>
    <xdr:pic>
      <xdr:nvPicPr>
        <xdr:cNvPr id="9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19050</xdr:rowOff>
    </xdr:from>
    <xdr:to>
      <xdr:col>10</xdr:col>
      <xdr:colOff>733425</xdr:colOff>
      <xdr:row>7</xdr:row>
      <xdr:rowOff>504825</xdr:rowOff>
    </xdr:to>
    <xdr:pic>
      <xdr:nvPicPr>
        <xdr:cNvPr id="10" name="Picture 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8</xdr:row>
      <xdr:rowOff>19050</xdr:rowOff>
    </xdr:from>
    <xdr:to>
      <xdr:col>10</xdr:col>
      <xdr:colOff>733425</xdr:colOff>
      <xdr:row>8</xdr:row>
      <xdr:rowOff>504825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19050</xdr:rowOff>
    </xdr:from>
    <xdr:to>
      <xdr:col>10</xdr:col>
      <xdr:colOff>733425</xdr:colOff>
      <xdr:row>9</xdr:row>
      <xdr:rowOff>504825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19050</xdr:rowOff>
    </xdr:from>
    <xdr:to>
      <xdr:col>10</xdr:col>
      <xdr:colOff>742950</xdr:colOff>
      <xdr:row>10</xdr:row>
      <xdr:rowOff>504825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19050</xdr:rowOff>
    </xdr:from>
    <xdr:to>
      <xdr:col>10</xdr:col>
      <xdr:colOff>742950</xdr:colOff>
      <xdr:row>11</xdr:row>
      <xdr:rowOff>504825</xdr:rowOff>
    </xdr:to>
    <xdr:pic>
      <xdr:nvPicPr>
        <xdr:cNvPr id="14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5" name="Picture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13</xdr:row>
      <xdr:rowOff>28575</xdr:rowOff>
    </xdr:from>
    <xdr:to>
      <xdr:col>10</xdr:col>
      <xdr:colOff>733425</xdr:colOff>
      <xdr:row>13</xdr:row>
      <xdr:rowOff>514350</xdr:rowOff>
    </xdr:to>
    <xdr:pic>
      <xdr:nvPicPr>
        <xdr:cNvPr id="16" name="Picture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28575</xdr:rowOff>
    </xdr:from>
    <xdr:to>
      <xdr:col>10</xdr:col>
      <xdr:colOff>742950</xdr:colOff>
      <xdr:row>14</xdr:row>
      <xdr:rowOff>514350</xdr:rowOff>
    </xdr:to>
    <xdr:pic>
      <xdr:nvPicPr>
        <xdr:cNvPr id="17" name="Picture 6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19050</xdr:rowOff>
    </xdr:from>
    <xdr:to>
      <xdr:col>10</xdr:col>
      <xdr:colOff>752475</xdr:colOff>
      <xdr:row>15</xdr:row>
      <xdr:rowOff>504825</xdr:rowOff>
    </xdr:to>
    <xdr:pic>
      <xdr:nvPicPr>
        <xdr:cNvPr id="18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19050</xdr:rowOff>
    </xdr:from>
    <xdr:to>
      <xdr:col>10</xdr:col>
      <xdr:colOff>752475</xdr:colOff>
      <xdr:row>16</xdr:row>
      <xdr:rowOff>504825</xdr:rowOff>
    </xdr:to>
    <xdr:pic>
      <xdr:nvPicPr>
        <xdr:cNvPr id="19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28575</xdr:rowOff>
    </xdr:from>
    <xdr:to>
      <xdr:col>10</xdr:col>
      <xdr:colOff>742950</xdr:colOff>
      <xdr:row>17</xdr:row>
      <xdr:rowOff>514350</xdr:rowOff>
    </xdr:to>
    <xdr:pic>
      <xdr:nvPicPr>
        <xdr:cNvPr id="20" name="Picture 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18</xdr:row>
      <xdr:rowOff>19050</xdr:rowOff>
    </xdr:from>
    <xdr:to>
      <xdr:col>10</xdr:col>
      <xdr:colOff>733425</xdr:colOff>
      <xdr:row>18</xdr:row>
      <xdr:rowOff>504825</xdr:rowOff>
    </xdr:to>
    <xdr:pic>
      <xdr:nvPicPr>
        <xdr:cNvPr id="21" name="Picture 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19050</xdr:rowOff>
    </xdr:from>
    <xdr:to>
      <xdr:col>10</xdr:col>
      <xdr:colOff>733425</xdr:colOff>
      <xdr:row>20</xdr:row>
      <xdr:rowOff>504825</xdr:rowOff>
    </xdr:to>
    <xdr:pic>
      <xdr:nvPicPr>
        <xdr:cNvPr id="22" name="Picture 7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19050</xdr:rowOff>
    </xdr:from>
    <xdr:to>
      <xdr:col>10</xdr:col>
      <xdr:colOff>733425</xdr:colOff>
      <xdr:row>21</xdr:row>
      <xdr:rowOff>504825</xdr:rowOff>
    </xdr:to>
    <xdr:pic>
      <xdr:nvPicPr>
        <xdr:cNvPr id="23" name="Picture 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504825</xdr:rowOff>
    </xdr:to>
    <xdr:pic>
      <xdr:nvPicPr>
        <xdr:cNvPr id="24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504825</xdr:rowOff>
    </xdr:to>
    <xdr:pic>
      <xdr:nvPicPr>
        <xdr:cNvPr id="26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19050</xdr:rowOff>
    </xdr:from>
    <xdr:to>
      <xdr:col>10</xdr:col>
      <xdr:colOff>742950</xdr:colOff>
      <xdr:row>24</xdr:row>
      <xdr:rowOff>504825</xdr:rowOff>
    </xdr:to>
    <xdr:pic>
      <xdr:nvPicPr>
        <xdr:cNvPr id="27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19050</xdr:rowOff>
    </xdr:from>
    <xdr:to>
      <xdr:col>10</xdr:col>
      <xdr:colOff>733425</xdr:colOff>
      <xdr:row>25</xdr:row>
      <xdr:rowOff>504825</xdr:rowOff>
    </xdr:to>
    <xdr:pic>
      <xdr:nvPicPr>
        <xdr:cNvPr id="28" name="Picture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752475</xdr:colOff>
      <xdr:row>26</xdr:row>
      <xdr:rowOff>504825</xdr:rowOff>
    </xdr:to>
    <xdr:pic>
      <xdr:nvPicPr>
        <xdr:cNvPr id="29" name="Picture 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19050</xdr:rowOff>
    </xdr:from>
    <xdr:to>
      <xdr:col>10</xdr:col>
      <xdr:colOff>733425</xdr:colOff>
      <xdr:row>27</xdr:row>
      <xdr:rowOff>504825</xdr:rowOff>
    </xdr:to>
    <xdr:pic>
      <xdr:nvPicPr>
        <xdr:cNvPr id="30" name="Picture 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19050</xdr:rowOff>
    </xdr:from>
    <xdr:to>
      <xdr:col>10</xdr:col>
      <xdr:colOff>733425</xdr:colOff>
      <xdr:row>28</xdr:row>
      <xdr:rowOff>504825</xdr:rowOff>
    </xdr:to>
    <xdr:pic>
      <xdr:nvPicPr>
        <xdr:cNvPr id="31" name="Picture 8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29</xdr:row>
      <xdr:rowOff>19050</xdr:rowOff>
    </xdr:from>
    <xdr:to>
      <xdr:col>10</xdr:col>
      <xdr:colOff>752475</xdr:colOff>
      <xdr:row>29</xdr:row>
      <xdr:rowOff>504825</xdr:rowOff>
    </xdr:to>
    <xdr:pic>
      <xdr:nvPicPr>
        <xdr:cNvPr id="32" name="Picture 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19050</xdr:rowOff>
    </xdr:from>
    <xdr:to>
      <xdr:col>10</xdr:col>
      <xdr:colOff>742950</xdr:colOff>
      <xdr:row>30</xdr:row>
      <xdr:rowOff>504825</xdr:rowOff>
    </xdr:to>
    <xdr:pic>
      <xdr:nvPicPr>
        <xdr:cNvPr id="33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19050</xdr:rowOff>
    </xdr:from>
    <xdr:to>
      <xdr:col>10</xdr:col>
      <xdr:colOff>742950</xdr:colOff>
      <xdr:row>31</xdr:row>
      <xdr:rowOff>504825</xdr:rowOff>
    </xdr:to>
    <xdr:pic>
      <xdr:nvPicPr>
        <xdr:cNvPr id="34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38100</xdr:colOff>
      <xdr:row>2</xdr:row>
      <xdr:rowOff>28575</xdr:rowOff>
    </xdr:from>
    <xdr:to>
      <xdr:col>10</xdr:col>
      <xdr:colOff>733425</xdr:colOff>
      <xdr:row>2</xdr:row>
      <xdr:rowOff>514350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</xdr:row>
      <xdr:rowOff>19050</xdr:rowOff>
    </xdr:from>
    <xdr:to>
      <xdr:col>10</xdr:col>
      <xdr:colOff>733425</xdr:colOff>
      <xdr:row>3</xdr:row>
      <xdr:rowOff>504825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619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28575</xdr:rowOff>
    </xdr:from>
    <xdr:to>
      <xdr:col>10</xdr:col>
      <xdr:colOff>733425</xdr:colOff>
      <xdr:row>4</xdr:row>
      <xdr:rowOff>514350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19050</xdr:rowOff>
    </xdr:from>
    <xdr:to>
      <xdr:col>10</xdr:col>
      <xdr:colOff>742950</xdr:colOff>
      <xdr:row>6</xdr:row>
      <xdr:rowOff>504825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28575</xdr:rowOff>
    </xdr:from>
    <xdr:to>
      <xdr:col>10</xdr:col>
      <xdr:colOff>752475</xdr:colOff>
      <xdr:row>7</xdr:row>
      <xdr:rowOff>514350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28575</xdr:rowOff>
    </xdr:from>
    <xdr:to>
      <xdr:col>10</xdr:col>
      <xdr:colOff>733425</xdr:colOff>
      <xdr:row>9</xdr:row>
      <xdr:rowOff>514350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28575</xdr:rowOff>
    </xdr:from>
    <xdr:to>
      <xdr:col>10</xdr:col>
      <xdr:colOff>733425</xdr:colOff>
      <xdr:row>10</xdr:row>
      <xdr:rowOff>514350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11</xdr:row>
      <xdr:rowOff>28575</xdr:rowOff>
    </xdr:from>
    <xdr:to>
      <xdr:col>10</xdr:col>
      <xdr:colOff>733425</xdr:colOff>
      <xdr:row>11</xdr:row>
      <xdr:rowOff>514350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28575</xdr:rowOff>
    </xdr:from>
    <xdr:to>
      <xdr:col>10</xdr:col>
      <xdr:colOff>733425</xdr:colOff>
      <xdr:row>12</xdr:row>
      <xdr:rowOff>514350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19050</xdr:rowOff>
    </xdr:from>
    <xdr:to>
      <xdr:col>10</xdr:col>
      <xdr:colOff>742950</xdr:colOff>
      <xdr:row>13</xdr:row>
      <xdr:rowOff>504825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14</xdr:row>
      <xdr:rowOff>28575</xdr:rowOff>
    </xdr:from>
    <xdr:to>
      <xdr:col>10</xdr:col>
      <xdr:colOff>723900</xdr:colOff>
      <xdr:row>14</xdr:row>
      <xdr:rowOff>514350</xdr:rowOff>
    </xdr:to>
    <xdr:pic>
      <xdr:nvPicPr>
        <xdr:cNvPr id="17" name="Picture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86700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504825</xdr:rowOff>
    </xdr:to>
    <xdr:pic>
      <xdr:nvPicPr>
        <xdr:cNvPr id="19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0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28575</xdr:rowOff>
    </xdr:from>
    <xdr:to>
      <xdr:col>10</xdr:col>
      <xdr:colOff>733425</xdr:colOff>
      <xdr:row>20</xdr:row>
      <xdr:rowOff>514350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28575</xdr:rowOff>
    </xdr:from>
    <xdr:to>
      <xdr:col>10</xdr:col>
      <xdr:colOff>733425</xdr:colOff>
      <xdr:row>21</xdr:row>
      <xdr:rowOff>514350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28575</xdr:rowOff>
    </xdr:from>
    <xdr:to>
      <xdr:col>10</xdr:col>
      <xdr:colOff>733425</xdr:colOff>
      <xdr:row>22</xdr:row>
      <xdr:rowOff>514350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504825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514350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28575</xdr:rowOff>
    </xdr:from>
    <xdr:to>
      <xdr:col>10</xdr:col>
      <xdr:colOff>733425</xdr:colOff>
      <xdr:row>26</xdr:row>
      <xdr:rowOff>514350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19050</xdr:rowOff>
    </xdr:from>
    <xdr:to>
      <xdr:col>10</xdr:col>
      <xdr:colOff>733425</xdr:colOff>
      <xdr:row>27</xdr:row>
      <xdr:rowOff>504825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19050</xdr:rowOff>
    </xdr:from>
    <xdr:to>
      <xdr:col>10</xdr:col>
      <xdr:colOff>733425</xdr:colOff>
      <xdr:row>28</xdr:row>
      <xdr:rowOff>504825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19050</xdr:rowOff>
    </xdr:from>
    <xdr:to>
      <xdr:col>10</xdr:col>
      <xdr:colOff>733425</xdr:colOff>
      <xdr:row>30</xdr:row>
      <xdr:rowOff>504825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742950</xdr:colOff>
      <xdr:row>31</xdr:row>
      <xdr:rowOff>514350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05750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32</xdr:row>
      <xdr:rowOff>19050</xdr:rowOff>
    </xdr:from>
    <xdr:to>
      <xdr:col>10</xdr:col>
      <xdr:colOff>733425</xdr:colOff>
      <xdr:row>32</xdr:row>
      <xdr:rowOff>504825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38100</xdr:rowOff>
    </xdr:from>
    <xdr:to>
      <xdr:col>10</xdr:col>
      <xdr:colOff>742950</xdr:colOff>
      <xdr:row>2</xdr:row>
      <xdr:rowOff>523875</xdr:rowOff>
    </xdr:to>
    <xdr:pic>
      <xdr:nvPicPr>
        <xdr:cNvPr id="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1049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514350</xdr:rowOff>
    </xdr:to>
    <xdr:pic>
      <xdr:nvPicPr>
        <xdr:cNvPr id="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19050</xdr:rowOff>
    </xdr:from>
    <xdr:to>
      <xdr:col>10</xdr:col>
      <xdr:colOff>742950</xdr:colOff>
      <xdr:row>4</xdr:row>
      <xdr:rowOff>504825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10</xdr:col>
      <xdr:colOff>752475</xdr:colOff>
      <xdr:row>5</xdr:row>
      <xdr:rowOff>514350</xdr:rowOff>
    </xdr:to>
    <xdr:pic>
      <xdr:nvPicPr>
        <xdr:cNvPr id="8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742950</xdr:colOff>
      <xdr:row>7</xdr:row>
      <xdr:rowOff>514350</xdr:rowOff>
    </xdr:to>
    <xdr:pic>
      <xdr:nvPicPr>
        <xdr:cNvPr id="10" name="Picture 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1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38100</xdr:rowOff>
    </xdr:from>
    <xdr:to>
      <xdr:col>10</xdr:col>
      <xdr:colOff>742950</xdr:colOff>
      <xdr:row>9</xdr:row>
      <xdr:rowOff>523875</xdr:rowOff>
    </xdr:to>
    <xdr:pic>
      <xdr:nvPicPr>
        <xdr:cNvPr id="12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48387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28575</xdr:rowOff>
    </xdr:from>
    <xdr:to>
      <xdr:col>10</xdr:col>
      <xdr:colOff>752475</xdr:colOff>
      <xdr:row>10</xdr:row>
      <xdr:rowOff>514350</xdr:rowOff>
    </xdr:to>
    <xdr:pic>
      <xdr:nvPicPr>
        <xdr:cNvPr id="13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19050</xdr:rowOff>
    </xdr:from>
    <xdr:to>
      <xdr:col>10</xdr:col>
      <xdr:colOff>742950</xdr:colOff>
      <xdr:row>11</xdr:row>
      <xdr:rowOff>504825</xdr:rowOff>
    </xdr:to>
    <xdr:pic>
      <xdr:nvPicPr>
        <xdr:cNvPr id="14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5" name="Picture 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19050</xdr:rowOff>
    </xdr:from>
    <xdr:to>
      <xdr:col>10</xdr:col>
      <xdr:colOff>742950</xdr:colOff>
      <xdr:row>13</xdr:row>
      <xdr:rowOff>504825</xdr:rowOff>
    </xdr:to>
    <xdr:pic>
      <xdr:nvPicPr>
        <xdr:cNvPr id="16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19050</xdr:rowOff>
    </xdr:from>
    <xdr:to>
      <xdr:col>10</xdr:col>
      <xdr:colOff>742950</xdr:colOff>
      <xdr:row>14</xdr:row>
      <xdr:rowOff>504825</xdr:rowOff>
    </xdr:to>
    <xdr:pic>
      <xdr:nvPicPr>
        <xdr:cNvPr id="17" name="Picture 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28575</xdr:rowOff>
    </xdr:from>
    <xdr:to>
      <xdr:col>10</xdr:col>
      <xdr:colOff>742950</xdr:colOff>
      <xdr:row>16</xdr:row>
      <xdr:rowOff>514350</xdr:rowOff>
    </xdr:to>
    <xdr:pic>
      <xdr:nvPicPr>
        <xdr:cNvPr id="19" name="Picture 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28575</xdr:rowOff>
    </xdr:from>
    <xdr:to>
      <xdr:col>10</xdr:col>
      <xdr:colOff>733425</xdr:colOff>
      <xdr:row>17</xdr:row>
      <xdr:rowOff>514350</xdr:rowOff>
    </xdr:to>
    <xdr:pic>
      <xdr:nvPicPr>
        <xdr:cNvPr id="20" name="Picture 7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38100</xdr:rowOff>
    </xdr:from>
    <xdr:to>
      <xdr:col>10</xdr:col>
      <xdr:colOff>742950</xdr:colOff>
      <xdr:row>20</xdr:row>
      <xdr:rowOff>523875</xdr:rowOff>
    </xdr:to>
    <xdr:pic>
      <xdr:nvPicPr>
        <xdr:cNvPr id="23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7061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504825</xdr:rowOff>
    </xdr:to>
    <xdr:pic>
      <xdr:nvPicPr>
        <xdr:cNvPr id="24" name="Picture 7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25</xdr:row>
      <xdr:rowOff>28575</xdr:rowOff>
    </xdr:from>
    <xdr:to>
      <xdr:col>10</xdr:col>
      <xdr:colOff>752475</xdr:colOff>
      <xdr:row>25</xdr:row>
      <xdr:rowOff>514350</xdr:rowOff>
    </xdr:to>
    <xdr:pic>
      <xdr:nvPicPr>
        <xdr:cNvPr id="27" name="Picture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19050</xdr:rowOff>
    </xdr:from>
    <xdr:to>
      <xdr:col>10</xdr:col>
      <xdr:colOff>742950</xdr:colOff>
      <xdr:row>24</xdr:row>
      <xdr:rowOff>504825</xdr:rowOff>
    </xdr:to>
    <xdr:pic>
      <xdr:nvPicPr>
        <xdr:cNvPr id="28" name="Picture 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19050</xdr:rowOff>
    </xdr:from>
    <xdr:to>
      <xdr:col>10</xdr:col>
      <xdr:colOff>742950</xdr:colOff>
      <xdr:row>26</xdr:row>
      <xdr:rowOff>504825</xdr:rowOff>
    </xdr:to>
    <xdr:pic>
      <xdr:nvPicPr>
        <xdr:cNvPr id="29" name="Picture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742950</xdr:colOff>
      <xdr:row>27</xdr:row>
      <xdr:rowOff>514350</xdr:rowOff>
    </xdr:to>
    <xdr:pic>
      <xdr:nvPicPr>
        <xdr:cNvPr id="30" name="Picture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742950</xdr:colOff>
      <xdr:row>28</xdr:row>
      <xdr:rowOff>514350</xdr:rowOff>
    </xdr:to>
    <xdr:pic>
      <xdr:nvPicPr>
        <xdr:cNvPr id="31" name="Picture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19050</xdr:rowOff>
    </xdr:from>
    <xdr:to>
      <xdr:col>10</xdr:col>
      <xdr:colOff>733425</xdr:colOff>
      <xdr:row>29</xdr:row>
      <xdr:rowOff>504825</xdr:rowOff>
    </xdr:to>
    <xdr:pic>
      <xdr:nvPicPr>
        <xdr:cNvPr id="32" name="Picture 8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19050</xdr:rowOff>
    </xdr:from>
    <xdr:to>
      <xdr:col>10</xdr:col>
      <xdr:colOff>733425</xdr:colOff>
      <xdr:row>30</xdr:row>
      <xdr:rowOff>504825</xdr:rowOff>
    </xdr:to>
    <xdr:pic>
      <xdr:nvPicPr>
        <xdr:cNvPr id="33" name="Picture 8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742950</xdr:colOff>
      <xdr:row>31</xdr:row>
      <xdr:rowOff>514350</xdr:rowOff>
    </xdr:to>
    <xdr:pic>
      <xdr:nvPicPr>
        <xdr:cNvPr id="34" name="Picture 8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19050</xdr:rowOff>
    </xdr:from>
    <xdr:to>
      <xdr:col>10</xdr:col>
      <xdr:colOff>742950</xdr:colOff>
      <xdr:row>32</xdr:row>
      <xdr:rowOff>504825</xdr:rowOff>
    </xdr:to>
    <xdr:pic>
      <xdr:nvPicPr>
        <xdr:cNvPr id="35" name="Picture 8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514350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19050</xdr:rowOff>
    </xdr:from>
    <xdr:to>
      <xdr:col>10</xdr:col>
      <xdr:colOff>742950</xdr:colOff>
      <xdr:row>4</xdr:row>
      <xdr:rowOff>504825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28575</xdr:rowOff>
    </xdr:from>
    <xdr:to>
      <xdr:col>10</xdr:col>
      <xdr:colOff>733425</xdr:colOff>
      <xdr:row>5</xdr:row>
      <xdr:rowOff>514350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28575</xdr:rowOff>
    </xdr:from>
    <xdr:to>
      <xdr:col>10</xdr:col>
      <xdr:colOff>752475</xdr:colOff>
      <xdr:row>7</xdr:row>
      <xdr:rowOff>514350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19050</xdr:rowOff>
    </xdr:from>
    <xdr:to>
      <xdr:col>10</xdr:col>
      <xdr:colOff>742950</xdr:colOff>
      <xdr:row>8</xdr:row>
      <xdr:rowOff>504825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28575</xdr:rowOff>
    </xdr:from>
    <xdr:to>
      <xdr:col>10</xdr:col>
      <xdr:colOff>752475</xdr:colOff>
      <xdr:row>9</xdr:row>
      <xdr:rowOff>514350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19050</xdr:rowOff>
    </xdr:from>
    <xdr:to>
      <xdr:col>10</xdr:col>
      <xdr:colOff>742950</xdr:colOff>
      <xdr:row>10</xdr:row>
      <xdr:rowOff>504825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11</xdr:row>
      <xdr:rowOff>28575</xdr:rowOff>
    </xdr:from>
    <xdr:to>
      <xdr:col>10</xdr:col>
      <xdr:colOff>733425</xdr:colOff>
      <xdr:row>11</xdr:row>
      <xdr:rowOff>514350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28575</xdr:rowOff>
    </xdr:from>
    <xdr:to>
      <xdr:col>10</xdr:col>
      <xdr:colOff>752475</xdr:colOff>
      <xdr:row>12</xdr:row>
      <xdr:rowOff>514350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28575</xdr:rowOff>
    </xdr:from>
    <xdr:to>
      <xdr:col>10</xdr:col>
      <xdr:colOff>752475</xdr:colOff>
      <xdr:row>13</xdr:row>
      <xdr:rowOff>514350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19050</xdr:rowOff>
    </xdr:from>
    <xdr:to>
      <xdr:col>10</xdr:col>
      <xdr:colOff>742950</xdr:colOff>
      <xdr:row>14</xdr:row>
      <xdr:rowOff>504825</xdr:rowOff>
    </xdr:to>
    <xdr:pic>
      <xdr:nvPicPr>
        <xdr:cNvPr id="17" name="Picture 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19050</xdr:rowOff>
    </xdr:from>
    <xdr:to>
      <xdr:col>10</xdr:col>
      <xdr:colOff>742950</xdr:colOff>
      <xdr:row>15</xdr:row>
      <xdr:rowOff>504825</xdr:rowOff>
    </xdr:to>
    <xdr:pic>
      <xdr:nvPicPr>
        <xdr:cNvPr id="18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504825</xdr:rowOff>
    </xdr:to>
    <xdr:pic>
      <xdr:nvPicPr>
        <xdr:cNvPr id="19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19050</xdr:rowOff>
    </xdr:from>
    <xdr:to>
      <xdr:col>10</xdr:col>
      <xdr:colOff>742950</xdr:colOff>
      <xdr:row>31</xdr:row>
      <xdr:rowOff>504825</xdr:rowOff>
    </xdr:to>
    <xdr:pic>
      <xdr:nvPicPr>
        <xdr:cNvPr id="20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1" name="Picture 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19050</xdr:rowOff>
    </xdr:from>
    <xdr:to>
      <xdr:col>10</xdr:col>
      <xdr:colOff>742950</xdr:colOff>
      <xdr:row>18</xdr:row>
      <xdr:rowOff>504825</xdr:rowOff>
    </xdr:to>
    <xdr:pic>
      <xdr:nvPicPr>
        <xdr:cNvPr id="22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19</xdr:row>
      <xdr:rowOff>28575</xdr:rowOff>
    </xdr:from>
    <xdr:to>
      <xdr:col>10</xdr:col>
      <xdr:colOff>733425</xdr:colOff>
      <xdr:row>19</xdr:row>
      <xdr:rowOff>514350</xdr:rowOff>
    </xdr:to>
    <xdr:pic>
      <xdr:nvPicPr>
        <xdr:cNvPr id="23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28575</xdr:rowOff>
    </xdr:from>
    <xdr:to>
      <xdr:col>10</xdr:col>
      <xdr:colOff>733425</xdr:colOff>
      <xdr:row>20</xdr:row>
      <xdr:rowOff>514350</xdr:rowOff>
    </xdr:to>
    <xdr:pic>
      <xdr:nvPicPr>
        <xdr:cNvPr id="24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504825</xdr:rowOff>
    </xdr:to>
    <xdr:pic>
      <xdr:nvPicPr>
        <xdr:cNvPr id="2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19050</xdr:rowOff>
    </xdr:from>
    <xdr:to>
      <xdr:col>10</xdr:col>
      <xdr:colOff>742950</xdr:colOff>
      <xdr:row>22</xdr:row>
      <xdr:rowOff>504825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504825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19050</xdr:rowOff>
    </xdr:from>
    <xdr:to>
      <xdr:col>10</xdr:col>
      <xdr:colOff>742950</xdr:colOff>
      <xdr:row>24</xdr:row>
      <xdr:rowOff>504825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19050</xdr:rowOff>
    </xdr:from>
    <xdr:to>
      <xdr:col>10</xdr:col>
      <xdr:colOff>742950</xdr:colOff>
      <xdr:row>25</xdr:row>
      <xdr:rowOff>504825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19050</xdr:rowOff>
    </xdr:from>
    <xdr:to>
      <xdr:col>10</xdr:col>
      <xdr:colOff>742950</xdr:colOff>
      <xdr:row>26</xdr:row>
      <xdr:rowOff>504825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28575</xdr:rowOff>
    </xdr:from>
    <xdr:to>
      <xdr:col>10</xdr:col>
      <xdr:colOff>752475</xdr:colOff>
      <xdr:row>27</xdr:row>
      <xdr:rowOff>514350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28575</xdr:rowOff>
    </xdr:from>
    <xdr:to>
      <xdr:col>10</xdr:col>
      <xdr:colOff>752475</xdr:colOff>
      <xdr:row>28</xdr:row>
      <xdr:rowOff>514350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504825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28575</xdr:rowOff>
    </xdr:from>
    <xdr:to>
      <xdr:col>10</xdr:col>
      <xdr:colOff>733425</xdr:colOff>
      <xdr:row>30</xdr:row>
      <xdr:rowOff>514350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36892</v>
      </c>
      <c r="B3" s="13">
        <v>-5</v>
      </c>
      <c r="C3" s="12">
        <v>0</v>
      </c>
      <c r="D3" s="4" t="s">
        <v>57</v>
      </c>
      <c r="E3" s="10">
        <v>4.5</v>
      </c>
      <c r="F3" s="39">
        <v>3</v>
      </c>
      <c r="G3" s="41" t="s">
        <v>58</v>
      </c>
      <c r="H3" s="15"/>
      <c r="I3" s="4" t="s">
        <v>59</v>
      </c>
      <c r="J3" s="5" t="s">
        <v>59</v>
      </c>
      <c r="K3" s="6"/>
      <c r="L3" s="1">
        <v>1024</v>
      </c>
      <c r="M3" s="7" t="s">
        <v>60</v>
      </c>
      <c r="N3" s="8"/>
      <c r="O3" s="8"/>
      <c r="P3" s="9">
        <v>-6</v>
      </c>
      <c r="Q3" s="8">
        <v>89</v>
      </c>
      <c r="R3" s="20">
        <v>99</v>
      </c>
      <c r="S3" s="24" t="s">
        <v>61</v>
      </c>
    </row>
    <row r="4" spans="1:19" ht="42" customHeight="1">
      <c r="A4" s="23">
        <v>36893</v>
      </c>
      <c r="B4" s="13">
        <v>-12</v>
      </c>
      <c r="C4" s="12">
        <v>-3</v>
      </c>
      <c r="D4" s="4"/>
      <c r="E4" s="10">
        <v>0</v>
      </c>
      <c r="F4" s="39">
        <v>2</v>
      </c>
      <c r="G4" s="41" t="s">
        <v>62</v>
      </c>
      <c r="H4" s="15">
        <v>18</v>
      </c>
      <c r="I4" s="4" t="s">
        <v>63</v>
      </c>
      <c r="J4" s="5" t="s">
        <v>64</v>
      </c>
      <c r="K4" s="6"/>
      <c r="L4" s="1">
        <v>1027</v>
      </c>
      <c r="M4" s="7" t="s">
        <v>65</v>
      </c>
      <c r="N4" s="8"/>
      <c r="O4" s="8">
        <v>5</v>
      </c>
      <c r="P4" s="9">
        <v>-13</v>
      </c>
      <c r="Q4" s="8">
        <v>81</v>
      </c>
      <c r="R4" s="8">
        <v>43</v>
      </c>
      <c r="S4" s="25"/>
    </row>
    <row r="5" spans="1:19" ht="42" customHeight="1">
      <c r="A5" s="23">
        <v>3</v>
      </c>
      <c r="B5" s="13">
        <v>-5</v>
      </c>
      <c r="C5" s="12">
        <v>-2</v>
      </c>
      <c r="D5" s="4"/>
      <c r="E5" s="10">
        <v>0</v>
      </c>
      <c r="F5" s="39">
        <v>6</v>
      </c>
      <c r="G5" s="41" t="s">
        <v>66</v>
      </c>
      <c r="H5" s="15">
        <v>49.7</v>
      </c>
      <c r="I5" s="4" t="s">
        <v>59</v>
      </c>
      <c r="J5" s="5" t="s">
        <v>59</v>
      </c>
      <c r="K5" s="6"/>
      <c r="L5" s="1">
        <v>1014</v>
      </c>
      <c r="M5" s="7" t="s">
        <v>67</v>
      </c>
      <c r="N5" s="8"/>
      <c r="O5" s="8"/>
      <c r="P5" s="9">
        <v>-6</v>
      </c>
      <c r="Q5" s="8">
        <v>72</v>
      </c>
      <c r="R5" s="8">
        <v>96</v>
      </c>
      <c r="S5" s="25"/>
    </row>
    <row r="6" spans="1:19" ht="42" customHeight="1">
      <c r="A6" s="23">
        <v>4</v>
      </c>
      <c r="B6" s="13">
        <v>-6</v>
      </c>
      <c r="C6" s="12">
        <v>-3</v>
      </c>
      <c r="D6" s="4"/>
      <c r="E6" s="10">
        <v>0</v>
      </c>
      <c r="F6" s="39">
        <v>5</v>
      </c>
      <c r="G6" s="41" t="s">
        <v>68</v>
      </c>
      <c r="H6" s="15">
        <v>47.1</v>
      </c>
      <c r="I6" s="4" t="s">
        <v>64</v>
      </c>
      <c r="J6" s="5" t="s">
        <v>64</v>
      </c>
      <c r="K6" s="6"/>
      <c r="L6" s="1">
        <v>1015</v>
      </c>
      <c r="M6" s="7" t="s">
        <v>69</v>
      </c>
      <c r="N6" s="8"/>
      <c r="O6" s="8">
        <v>3</v>
      </c>
      <c r="P6" s="9">
        <v>-7</v>
      </c>
      <c r="Q6" s="8">
        <v>71</v>
      </c>
      <c r="R6" s="8">
        <v>65</v>
      </c>
      <c r="S6" s="25"/>
    </row>
    <row r="7" spans="1:19" ht="42" customHeight="1">
      <c r="A7" s="23">
        <v>5</v>
      </c>
      <c r="B7" s="13">
        <v>-5</v>
      </c>
      <c r="C7" s="12">
        <v>-2</v>
      </c>
      <c r="D7" s="4"/>
      <c r="E7" s="10">
        <v>0</v>
      </c>
      <c r="F7" s="39">
        <v>5</v>
      </c>
      <c r="G7" s="41" t="s">
        <v>66</v>
      </c>
      <c r="H7" s="15">
        <v>43.6</v>
      </c>
      <c r="I7" s="4" t="s">
        <v>64</v>
      </c>
      <c r="J7" s="5" t="s">
        <v>70</v>
      </c>
      <c r="K7" s="6"/>
      <c r="L7" s="1">
        <v>1012</v>
      </c>
      <c r="M7" s="7" t="s">
        <v>71</v>
      </c>
      <c r="N7" s="8"/>
      <c r="O7" s="8">
        <v>0.5</v>
      </c>
      <c r="P7" s="9">
        <v>-7</v>
      </c>
      <c r="Q7" s="8">
        <v>68</v>
      </c>
      <c r="R7" s="8">
        <v>93</v>
      </c>
      <c r="S7" s="25"/>
    </row>
    <row r="8" spans="1:19" ht="42" customHeight="1">
      <c r="A8" s="23">
        <v>6</v>
      </c>
      <c r="B8" s="13">
        <v>-4</v>
      </c>
      <c r="C8" s="12">
        <v>2</v>
      </c>
      <c r="D8" s="4" t="s">
        <v>72</v>
      </c>
      <c r="E8" s="10">
        <v>3</v>
      </c>
      <c r="F8" s="39">
        <v>4</v>
      </c>
      <c r="G8" s="41" t="s">
        <v>73</v>
      </c>
      <c r="H8" s="15">
        <v>35.9</v>
      </c>
      <c r="I8" s="4" t="s">
        <v>59</v>
      </c>
      <c r="J8" s="5" t="s">
        <v>59</v>
      </c>
      <c r="K8" s="6"/>
      <c r="L8" s="1">
        <v>1006</v>
      </c>
      <c r="M8" s="7" t="s">
        <v>74</v>
      </c>
      <c r="N8" s="8"/>
      <c r="O8" s="8"/>
      <c r="P8" s="9">
        <v>-4</v>
      </c>
      <c r="Q8" s="8">
        <v>89</v>
      </c>
      <c r="R8" s="8">
        <v>99</v>
      </c>
      <c r="S8" s="25" t="s">
        <v>61</v>
      </c>
    </row>
    <row r="9" spans="1:19" ht="42" customHeight="1">
      <c r="A9" s="23">
        <v>7</v>
      </c>
      <c r="B9" s="13">
        <v>-3</v>
      </c>
      <c r="C9" s="12">
        <v>3</v>
      </c>
      <c r="D9" s="4" t="s">
        <v>75</v>
      </c>
      <c r="E9" s="10">
        <v>6</v>
      </c>
      <c r="F9" s="39">
        <v>5</v>
      </c>
      <c r="G9" s="41" t="s">
        <v>73</v>
      </c>
      <c r="H9" s="15">
        <v>46</v>
      </c>
      <c r="I9" s="4" t="s">
        <v>76</v>
      </c>
      <c r="J9" s="5" t="s">
        <v>70</v>
      </c>
      <c r="K9" s="6"/>
      <c r="L9" s="1">
        <v>1009</v>
      </c>
      <c r="M9" s="7" t="s">
        <v>77</v>
      </c>
      <c r="N9" s="8"/>
      <c r="O9" s="8">
        <v>1</v>
      </c>
      <c r="P9" s="9">
        <v>-4</v>
      </c>
      <c r="Q9" s="8">
        <v>85</v>
      </c>
      <c r="R9" s="8">
        <v>86</v>
      </c>
      <c r="S9" s="25" t="s">
        <v>78</v>
      </c>
    </row>
    <row r="10" spans="1:19" ht="42" customHeight="1">
      <c r="A10" s="23">
        <v>8</v>
      </c>
      <c r="B10" s="13">
        <v>0</v>
      </c>
      <c r="C10" s="12">
        <v>4</v>
      </c>
      <c r="D10" s="4"/>
      <c r="E10" s="10">
        <v>0</v>
      </c>
      <c r="F10" s="39">
        <v>3</v>
      </c>
      <c r="G10" s="41" t="s">
        <v>73</v>
      </c>
      <c r="H10" s="15">
        <v>30</v>
      </c>
      <c r="I10" s="4" t="s">
        <v>64</v>
      </c>
      <c r="J10" s="5" t="s">
        <v>79</v>
      </c>
      <c r="K10" s="6"/>
      <c r="L10" s="1">
        <v>1022</v>
      </c>
      <c r="M10" s="7" t="s">
        <v>80</v>
      </c>
      <c r="N10" s="8"/>
      <c r="O10" s="8">
        <v>6.5</v>
      </c>
      <c r="P10" s="9">
        <v>0</v>
      </c>
      <c r="Q10" s="8">
        <v>61</v>
      </c>
      <c r="R10" s="8">
        <v>20</v>
      </c>
      <c r="S10" s="25"/>
    </row>
    <row r="11" spans="1:19" ht="42" customHeight="1">
      <c r="A11" s="23">
        <v>9</v>
      </c>
      <c r="B11" s="13">
        <v>-1</v>
      </c>
      <c r="C11" s="12">
        <v>4</v>
      </c>
      <c r="D11" s="4" t="s">
        <v>81</v>
      </c>
      <c r="E11" s="10">
        <v>0.3</v>
      </c>
      <c r="F11" s="39">
        <v>4</v>
      </c>
      <c r="G11" s="41" t="s">
        <v>73</v>
      </c>
      <c r="H11" s="15">
        <v>37.6</v>
      </c>
      <c r="I11" s="4" t="s">
        <v>64</v>
      </c>
      <c r="J11" s="5" t="s">
        <v>64</v>
      </c>
      <c r="K11" s="6"/>
      <c r="L11" s="1">
        <v>1014</v>
      </c>
      <c r="M11" s="7" t="s">
        <v>82</v>
      </c>
      <c r="N11" s="8"/>
      <c r="O11" s="8">
        <v>3</v>
      </c>
      <c r="P11" s="9">
        <v>-2</v>
      </c>
      <c r="Q11" s="8">
        <v>59</v>
      </c>
      <c r="R11" s="8">
        <v>63</v>
      </c>
      <c r="S11" s="25"/>
    </row>
    <row r="12" spans="1:19" ht="42" customHeight="1">
      <c r="A12" s="23">
        <v>10</v>
      </c>
      <c r="B12" s="13">
        <v>-1</v>
      </c>
      <c r="C12" s="12">
        <v>5</v>
      </c>
      <c r="D12" s="4"/>
      <c r="E12" s="10">
        <v>0</v>
      </c>
      <c r="F12" s="39">
        <v>3</v>
      </c>
      <c r="G12" s="41" t="s">
        <v>73</v>
      </c>
      <c r="H12" s="15">
        <v>33.2</v>
      </c>
      <c r="I12" s="4" t="s">
        <v>63</v>
      </c>
      <c r="J12" s="5" t="s">
        <v>64</v>
      </c>
      <c r="K12" s="6"/>
      <c r="L12" s="1">
        <v>1019</v>
      </c>
      <c r="M12" s="7" t="s">
        <v>83</v>
      </c>
      <c r="N12" s="8"/>
      <c r="O12" s="8">
        <v>5</v>
      </c>
      <c r="P12" s="9">
        <v>-2</v>
      </c>
      <c r="Q12" s="8">
        <v>65</v>
      </c>
      <c r="R12" s="8">
        <v>39</v>
      </c>
      <c r="S12" s="25"/>
    </row>
    <row r="13" spans="1:19" ht="42" customHeight="1">
      <c r="A13" s="23">
        <v>11</v>
      </c>
      <c r="B13" s="13">
        <v>1</v>
      </c>
      <c r="C13" s="12">
        <v>5</v>
      </c>
      <c r="D13" s="4"/>
      <c r="E13" s="10">
        <v>0</v>
      </c>
      <c r="F13" s="39">
        <v>4</v>
      </c>
      <c r="G13" s="41" t="s">
        <v>61</v>
      </c>
      <c r="H13" s="15">
        <v>42.4</v>
      </c>
      <c r="I13" s="4" t="s">
        <v>64</v>
      </c>
      <c r="J13" s="5" t="s">
        <v>70</v>
      </c>
      <c r="K13" s="6"/>
      <c r="L13" s="1">
        <v>1007</v>
      </c>
      <c r="M13" s="7" t="s">
        <v>84</v>
      </c>
      <c r="N13" s="8"/>
      <c r="O13" s="8">
        <v>3</v>
      </c>
      <c r="P13" s="9">
        <v>0</v>
      </c>
      <c r="Q13" s="8">
        <v>63</v>
      </c>
      <c r="R13" s="8">
        <v>62</v>
      </c>
      <c r="S13" s="25"/>
    </row>
    <row r="14" spans="1:19" ht="42" customHeight="1">
      <c r="A14" s="23">
        <v>12</v>
      </c>
      <c r="B14" s="13">
        <v>-1</v>
      </c>
      <c r="C14" s="12">
        <v>4</v>
      </c>
      <c r="D14" s="4"/>
      <c r="E14" s="10">
        <v>0</v>
      </c>
      <c r="F14" s="39">
        <v>4</v>
      </c>
      <c r="G14" s="41" t="s">
        <v>73</v>
      </c>
      <c r="H14" s="15">
        <v>41.9</v>
      </c>
      <c r="I14" s="4" t="s">
        <v>64</v>
      </c>
      <c r="J14" s="5" t="s">
        <v>70</v>
      </c>
      <c r="K14" s="6"/>
      <c r="L14" s="1">
        <v>1002</v>
      </c>
      <c r="M14" s="7" t="s">
        <v>85</v>
      </c>
      <c r="N14" s="8"/>
      <c r="O14" s="8">
        <v>2</v>
      </c>
      <c r="P14" s="9">
        <v>-2</v>
      </c>
      <c r="Q14" s="8">
        <v>62</v>
      </c>
      <c r="R14" s="8">
        <v>78</v>
      </c>
      <c r="S14" s="25"/>
    </row>
    <row r="15" spans="1:19" ht="42" customHeight="1">
      <c r="A15" s="23">
        <v>13</v>
      </c>
      <c r="B15" s="13">
        <v>-3</v>
      </c>
      <c r="C15" s="12">
        <v>4</v>
      </c>
      <c r="D15" s="4"/>
      <c r="E15" s="10">
        <v>0</v>
      </c>
      <c r="F15" s="39">
        <v>2</v>
      </c>
      <c r="G15" s="41" t="s">
        <v>61</v>
      </c>
      <c r="H15" s="15">
        <v>19.8</v>
      </c>
      <c r="I15" s="4" t="s">
        <v>76</v>
      </c>
      <c r="J15" s="5" t="s">
        <v>86</v>
      </c>
      <c r="K15" s="6"/>
      <c r="L15" s="1">
        <v>1020</v>
      </c>
      <c r="M15" s="7" t="s">
        <v>87</v>
      </c>
      <c r="N15" s="8"/>
      <c r="O15" s="8">
        <v>8</v>
      </c>
      <c r="P15" s="9">
        <v>-5</v>
      </c>
      <c r="Q15" s="8">
        <v>65</v>
      </c>
      <c r="R15" s="8">
        <v>6</v>
      </c>
      <c r="S15" s="25"/>
    </row>
    <row r="16" spans="1:19" ht="42" customHeight="1">
      <c r="A16" s="23">
        <v>14</v>
      </c>
      <c r="B16" s="13">
        <v>-1</v>
      </c>
      <c r="C16" s="12">
        <v>4</v>
      </c>
      <c r="D16" s="4"/>
      <c r="E16" s="10">
        <v>0</v>
      </c>
      <c r="F16" s="39">
        <v>4</v>
      </c>
      <c r="G16" s="41" t="s">
        <v>61</v>
      </c>
      <c r="H16" s="15">
        <v>42</v>
      </c>
      <c r="I16" s="4" t="s">
        <v>64</v>
      </c>
      <c r="J16" s="5" t="s">
        <v>64</v>
      </c>
      <c r="K16" s="6"/>
      <c r="L16" s="1">
        <v>1011</v>
      </c>
      <c r="M16" s="7" t="s">
        <v>88</v>
      </c>
      <c r="N16" s="8"/>
      <c r="O16" s="8">
        <v>5</v>
      </c>
      <c r="P16" s="9">
        <v>-2</v>
      </c>
      <c r="Q16" s="8">
        <v>70</v>
      </c>
      <c r="R16" s="8">
        <v>57</v>
      </c>
      <c r="S16" s="25"/>
    </row>
    <row r="17" spans="1:19" ht="42" customHeight="1">
      <c r="A17" s="23">
        <v>15</v>
      </c>
      <c r="B17" s="13">
        <v>0</v>
      </c>
      <c r="C17" s="12">
        <v>2</v>
      </c>
      <c r="D17" s="4"/>
      <c r="E17" s="10">
        <v>0</v>
      </c>
      <c r="F17" s="39">
        <v>5</v>
      </c>
      <c r="G17" s="41" t="s">
        <v>61</v>
      </c>
      <c r="H17" s="15">
        <v>45.3</v>
      </c>
      <c r="I17" s="4" t="s">
        <v>64</v>
      </c>
      <c r="J17" s="5" t="s">
        <v>64</v>
      </c>
      <c r="K17" s="6"/>
      <c r="L17" s="1">
        <v>1005</v>
      </c>
      <c r="M17" s="7" t="s">
        <v>89</v>
      </c>
      <c r="N17" s="8"/>
      <c r="O17" s="8">
        <v>5</v>
      </c>
      <c r="P17" s="9">
        <v>-1</v>
      </c>
      <c r="Q17" s="8">
        <v>81</v>
      </c>
      <c r="R17" s="8">
        <v>46</v>
      </c>
      <c r="S17" s="25"/>
    </row>
    <row r="18" spans="1:19" ht="42" customHeight="1">
      <c r="A18" s="23">
        <v>16</v>
      </c>
      <c r="B18" s="13">
        <v>1</v>
      </c>
      <c r="C18" s="12">
        <v>4</v>
      </c>
      <c r="D18" s="4" t="s">
        <v>90</v>
      </c>
      <c r="E18" s="10">
        <v>0.8</v>
      </c>
      <c r="F18" s="39">
        <v>4</v>
      </c>
      <c r="G18" s="41" t="s">
        <v>61</v>
      </c>
      <c r="H18" s="15">
        <v>40.6</v>
      </c>
      <c r="I18" s="4" t="s">
        <v>64</v>
      </c>
      <c r="J18" s="5" t="s">
        <v>70</v>
      </c>
      <c r="K18" s="6"/>
      <c r="L18" s="1">
        <v>998</v>
      </c>
      <c r="M18" s="7" t="s">
        <v>91</v>
      </c>
      <c r="N18" s="8"/>
      <c r="O18" s="8">
        <v>1</v>
      </c>
      <c r="P18" s="9">
        <v>0</v>
      </c>
      <c r="Q18" s="8">
        <v>76</v>
      </c>
      <c r="R18" s="8">
        <v>87</v>
      </c>
      <c r="S18" s="25" t="s">
        <v>78</v>
      </c>
    </row>
    <row r="19" spans="1:19" ht="42" customHeight="1">
      <c r="A19" s="23">
        <v>17</v>
      </c>
      <c r="B19" s="13">
        <v>-1</v>
      </c>
      <c r="C19" s="12">
        <v>6</v>
      </c>
      <c r="D19" s="4"/>
      <c r="E19" s="10">
        <v>0</v>
      </c>
      <c r="F19" s="39">
        <v>3</v>
      </c>
      <c r="G19" s="41" t="s">
        <v>73</v>
      </c>
      <c r="H19" s="15">
        <v>26.4</v>
      </c>
      <c r="I19" s="4" t="s">
        <v>64</v>
      </c>
      <c r="J19" s="5" t="s">
        <v>79</v>
      </c>
      <c r="K19" s="6"/>
      <c r="L19" s="1">
        <v>1012</v>
      </c>
      <c r="M19" s="7" t="s">
        <v>92</v>
      </c>
      <c r="N19" s="8"/>
      <c r="O19" s="8">
        <v>6.5</v>
      </c>
      <c r="P19" s="9">
        <v>-1</v>
      </c>
      <c r="Q19" s="8">
        <v>68</v>
      </c>
      <c r="R19" s="8">
        <v>26</v>
      </c>
      <c r="S19" s="25"/>
    </row>
    <row r="20" spans="1:19" ht="42" customHeight="1">
      <c r="A20" s="23">
        <v>18</v>
      </c>
      <c r="B20" s="13">
        <v>2</v>
      </c>
      <c r="C20" s="12">
        <v>6</v>
      </c>
      <c r="D20" s="4" t="s">
        <v>93</v>
      </c>
      <c r="E20" s="10">
        <v>0.9</v>
      </c>
      <c r="F20" s="39">
        <v>4</v>
      </c>
      <c r="G20" s="41" t="s">
        <v>73</v>
      </c>
      <c r="H20" s="15">
        <v>40.8</v>
      </c>
      <c r="I20" s="4" t="s">
        <v>64</v>
      </c>
      <c r="J20" s="5" t="s">
        <v>70</v>
      </c>
      <c r="K20" s="6"/>
      <c r="L20" s="1">
        <v>1006</v>
      </c>
      <c r="M20" s="7" t="s">
        <v>94</v>
      </c>
      <c r="N20" s="8"/>
      <c r="O20" s="8">
        <v>1.5</v>
      </c>
      <c r="P20" s="9">
        <v>1</v>
      </c>
      <c r="Q20" s="8">
        <v>76</v>
      </c>
      <c r="R20" s="8">
        <v>79</v>
      </c>
      <c r="S20" s="25" t="s">
        <v>78</v>
      </c>
    </row>
    <row r="21" spans="1:19" ht="42" customHeight="1">
      <c r="A21" s="23">
        <v>19</v>
      </c>
      <c r="B21" s="13">
        <v>5</v>
      </c>
      <c r="C21" s="12">
        <v>10</v>
      </c>
      <c r="D21" s="4" t="s">
        <v>95</v>
      </c>
      <c r="E21" s="10">
        <v>10</v>
      </c>
      <c r="F21" s="39">
        <v>6</v>
      </c>
      <c r="G21" s="41" t="s">
        <v>73</v>
      </c>
      <c r="H21" s="15">
        <v>49.8</v>
      </c>
      <c r="I21" s="4" t="s">
        <v>59</v>
      </c>
      <c r="J21" s="5" t="s">
        <v>59</v>
      </c>
      <c r="K21" s="6"/>
      <c r="L21" s="1">
        <v>1012</v>
      </c>
      <c r="M21" s="7" t="s">
        <v>96</v>
      </c>
      <c r="N21" s="8"/>
      <c r="O21" s="8"/>
      <c r="P21" s="9">
        <v>4</v>
      </c>
      <c r="Q21" s="8">
        <v>82</v>
      </c>
      <c r="R21" s="8">
        <v>99</v>
      </c>
      <c r="S21" s="25" t="s">
        <v>78</v>
      </c>
    </row>
    <row r="22" spans="1:19" ht="42" customHeight="1">
      <c r="A22" s="23">
        <v>20</v>
      </c>
      <c r="B22" s="13">
        <v>5</v>
      </c>
      <c r="C22" s="12">
        <v>10</v>
      </c>
      <c r="D22" s="4" t="s">
        <v>95</v>
      </c>
      <c r="E22" s="10">
        <v>18.2</v>
      </c>
      <c r="F22" s="39">
        <v>6</v>
      </c>
      <c r="G22" s="41" t="s">
        <v>73</v>
      </c>
      <c r="H22" s="15">
        <v>50.4</v>
      </c>
      <c r="I22" s="4" t="s">
        <v>59</v>
      </c>
      <c r="J22" s="5" t="s">
        <v>59</v>
      </c>
      <c r="K22" s="6"/>
      <c r="L22" s="1">
        <v>1016</v>
      </c>
      <c r="M22" s="7" t="s">
        <v>97</v>
      </c>
      <c r="N22" s="8"/>
      <c r="O22" s="8">
        <v>0.5</v>
      </c>
      <c r="P22" s="9">
        <v>5</v>
      </c>
      <c r="Q22" s="8">
        <v>79</v>
      </c>
      <c r="R22" s="8">
        <v>95</v>
      </c>
      <c r="S22" s="25" t="s">
        <v>78</v>
      </c>
    </row>
    <row r="23" spans="1:19" ht="42" customHeight="1">
      <c r="A23" s="23">
        <v>21</v>
      </c>
      <c r="B23" s="13">
        <v>6</v>
      </c>
      <c r="C23" s="12">
        <v>8</v>
      </c>
      <c r="D23" s="4" t="s">
        <v>98</v>
      </c>
      <c r="E23" s="10">
        <v>0.7</v>
      </c>
      <c r="F23" s="39">
        <v>6</v>
      </c>
      <c r="G23" s="41" t="s">
        <v>99</v>
      </c>
      <c r="H23" s="15">
        <v>52.6</v>
      </c>
      <c r="I23" s="4" t="s">
        <v>59</v>
      </c>
      <c r="J23" s="5" t="s">
        <v>59</v>
      </c>
      <c r="K23" s="6"/>
      <c r="L23" s="1">
        <v>1005</v>
      </c>
      <c r="M23" s="7" t="s">
        <v>100</v>
      </c>
      <c r="N23" s="8"/>
      <c r="O23" s="8"/>
      <c r="P23" s="9">
        <v>4</v>
      </c>
      <c r="Q23" s="8">
        <v>78</v>
      </c>
      <c r="R23" s="8">
        <v>100</v>
      </c>
      <c r="S23" s="25" t="s">
        <v>78</v>
      </c>
    </row>
    <row r="24" spans="1:19" ht="42" customHeight="1">
      <c r="A24" s="23">
        <v>22</v>
      </c>
      <c r="B24" s="13">
        <v>-1</v>
      </c>
      <c r="C24" s="12">
        <v>6</v>
      </c>
      <c r="D24" s="4" t="s">
        <v>102</v>
      </c>
      <c r="E24" s="10">
        <v>7.5</v>
      </c>
      <c r="F24" s="39">
        <v>6</v>
      </c>
      <c r="G24" s="41" t="s">
        <v>58</v>
      </c>
      <c r="H24" s="15">
        <v>58</v>
      </c>
      <c r="I24" s="4" t="s">
        <v>59</v>
      </c>
      <c r="J24" s="5" t="s">
        <v>59</v>
      </c>
      <c r="K24" s="6"/>
      <c r="L24" s="1">
        <v>996</v>
      </c>
      <c r="M24" s="7" t="s">
        <v>101</v>
      </c>
      <c r="N24" s="8"/>
      <c r="O24" s="8"/>
      <c r="P24" s="9">
        <v>-2</v>
      </c>
      <c r="Q24" s="8">
        <v>85</v>
      </c>
      <c r="R24" s="8">
        <v>98</v>
      </c>
      <c r="S24" s="25" t="s">
        <v>78</v>
      </c>
    </row>
    <row r="25" spans="1:19" ht="42" customHeight="1">
      <c r="A25" s="23">
        <v>23</v>
      </c>
      <c r="B25" s="13">
        <v>-2</v>
      </c>
      <c r="C25" s="12">
        <v>3</v>
      </c>
      <c r="D25" s="4"/>
      <c r="E25" s="10">
        <v>0</v>
      </c>
      <c r="F25" s="39">
        <v>3</v>
      </c>
      <c r="G25" s="41" t="s">
        <v>99</v>
      </c>
      <c r="H25" s="15">
        <v>24</v>
      </c>
      <c r="I25" s="4" t="s">
        <v>64</v>
      </c>
      <c r="J25" s="5" t="s">
        <v>79</v>
      </c>
      <c r="K25" s="6"/>
      <c r="L25" s="1">
        <v>1030</v>
      </c>
      <c r="M25" s="7" t="s">
        <v>103</v>
      </c>
      <c r="N25" s="8"/>
      <c r="O25" s="8">
        <v>6.5</v>
      </c>
      <c r="P25" s="9">
        <v>-4</v>
      </c>
      <c r="Q25" s="8">
        <v>70</v>
      </c>
      <c r="R25" s="8">
        <v>25</v>
      </c>
      <c r="S25" s="25"/>
    </row>
    <row r="26" spans="1:19" ht="42" customHeight="1">
      <c r="A26" s="23">
        <v>24</v>
      </c>
      <c r="B26" s="13">
        <v>2</v>
      </c>
      <c r="C26" s="12">
        <v>6</v>
      </c>
      <c r="D26" s="4"/>
      <c r="E26" s="10">
        <v>0</v>
      </c>
      <c r="F26" s="39">
        <v>4</v>
      </c>
      <c r="G26" s="41" t="s">
        <v>73</v>
      </c>
      <c r="H26" s="15">
        <v>34.5</v>
      </c>
      <c r="I26" s="4" t="s">
        <v>64</v>
      </c>
      <c r="J26" s="5" t="s">
        <v>70</v>
      </c>
      <c r="K26" s="6"/>
      <c r="L26" s="1">
        <v>1025</v>
      </c>
      <c r="M26" s="7" t="s">
        <v>104</v>
      </c>
      <c r="N26" s="8"/>
      <c r="O26" s="8">
        <v>0.5</v>
      </c>
      <c r="P26" s="9">
        <v>1</v>
      </c>
      <c r="Q26" s="8">
        <v>72</v>
      </c>
      <c r="R26" s="8">
        <v>91</v>
      </c>
      <c r="S26" s="25"/>
    </row>
    <row r="27" spans="1:19" ht="42" customHeight="1">
      <c r="A27" s="23">
        <v>25</v>
      </c>
      <c r="B27" s="13">
        <v>-1</v>
      </c>
      <c r="C27" s="12">
        <v>5</v>
      </c>
      <c r="D27" s="4" t="s">
        <v>105</v>
      </c>
      <c r="E27" s="10">
        <v>5.6</v>
      </c>
      <c r="F27" s="39">
        <v>5</v>
      </c>
      <c r="G27" s="41" t="s">
        <v>73</v>
      </c>
      <c r="H27" s="15">
        <v>43.7</v>
      </c>
      <c r="I27" s="4" t="s">
        <v>64</v>
      </c>
      <c r="J27" s="5" t="s">
        <v>86</v>
      </c>
      <c r="K27" s="6"/>
      <c r="L27" s="1">
        <v>1032</v>
      </c>
      <c r="M27" s="7" t="s">
        <v>106</v>
      </c>
      <c r="N27" s="8"/>
      <c r="O27" s="8">
        <v>8.5</v>
      </c>
      <c r="P27" s="9">
        <v>-2</v>
      </c>
      <c r="Q27" s="8">
        <v>49</v>
      </c>
      <c r="R27" s="8">
        <v>8</v>
      </c>
      <c r="S27" s="25" t="s">
        <v>78</v>
      </c>
    </row>
    <row r="28" spans="1:19" ht="42" customHeight="1">
      <c r="A28" s="23">
        <v>26</v>
      </c>
      <c r="B28" s="13">
        <v>2</v>
      </c>
      <c r="C28" s="12">
        <v>8</v>
      </c>
      <c r="D28" s="4"/>
      <c r="E28" s="10">
        <v>0</v>
      </c>
      <c r="F28" s="39">
        <v>6</v>
      </c>
      <c r="G28" s="41" t="s">
        <v>73</v>
      </c>
      <c r="H28" s="15">
        <v>49</v>
      </c>
      <c r="I28" s="4" t="s">
        <v>59</v>
      </c>
      <c r="J28" s="5" t="s">
        <v>64</v>
      </c>
      <c r="K28" s="6"/>
      <c r="L28" s="1">
        <v>1021</v>
      </c>
      <c r="M28" s="7" t="s">
        <v>107</v>
      </c>
      <c r="N28" s="8"/>
      <c r="O28" s="8">
        <v>4.5</v>
      </c>
      <c r="P28" s="9">
        <v>1</v>
      </c>
      <c r="Q28" s="8">
        <v>45</v>
      </c>
      <c r="R28" s="8">
        <v>52</v>
      </c>
      <c r="S28" s="25"/>
    </row>
    <row r="29" spans="1:19" ht="42" customHeight="1">
      <c r="A29" s="23">
        <v>27</v>
      </c>
      <c r="B29" s="13">
        <v>2</v>
      </c>
      <c r="C29" s="12">
        <v>5</v>
      </c>
      <c r="D29" s="4" t="s">
        <v>108</v>
      </c>
      <c r="E29" s="10">
        <v>44.2</v>
      </c>
      <c r="F29" s="39">
        <v>4</v>
      </c>
      <c r="G29" s="41" t="s">
        <v>99</v>
      </c>
      <c r="H29" s="15">
        <v>30.5</v>
      </c>
      <c r="I29" s="4" t="s">
        <v>59</v>
      </c>
      <c r="J29" s="5" t="s">
        <v>59</v>
      </c>
      <c r="K29" s="6"/>
      <c r="L29" s="1">
        <v>1017</v>
      </c>
      <c r="M29" s="7" t="s">
        <v>109</v>
      </c>
      <c r="N29" s="8"/>
      <c r="O29" s="8"/>
      <c r="P29" s="9">
        <v>1</v>
      </c>
      <c r="Q29" s="8">
        <v>97</v>
      </c>
      <c r="R29" s="8">
        <v>100</v>
      </c>
      <c r="S29" s="25" t="s">
        <v>78</v>
      </c>
    </row>
    <row r="30" spans="1:19" ht="42" customHeight="1">
      <c r="A30" s="23">
        <v>28</v>
      </c>
      <c r="B30" s="13">
        <v>4</v>
      </c>
      <c r="C30" s="12">
        <v>6</v>
      </c>
      <c r="D30" s="4" t="s">
        <v>110</v>
      </c>
      <c r="E30" s="10">
        <v>4.5</v>
      </c>
      <c r="F30" s="39">
        <v>2</v>
      </c>
      <c r="G30" s="41" t="s">
        <v>58</v>
      </c>
      <c r="H30" s="15">
        <v>20</v>
      </c>
      <c r="I30" s="4" t="s">
        <v>59</v>
      </c>
      <c r="J30" s="5" t="s">
        <v>59</v>
      </c>
      <c r="K30" s="6"/>
      <c r="L30" s="1">
        <v>1027</v>
      </c>
      <c r="M30" s="7" t="s">
        <v>111</v>
      </c>
      <c r="N30" s="8"/>
      <c r="O30" s="8"/>
      <c r="P30" s="9">
        <v>3</v>
      </c>
      <c r="Q30" s="8">
        <v>97</v>
      </c>
      <c r="R30" s="8">
        <v>100</v>
      </c>
      <c r="S30" s="25" t="s">
        <v>78</v>
      </c>
    </row>
    <row r="31" spans="1:19" ht="42" customHeight="1">
      <c r="A31" s="23">
        <v>29</v>
      </c>
      <c r="B31" s="13">
        <v>1</v>
      </c>
      <c r="C31" s="12">
        <v>6</v>
      </c>
      <c r="D31" s="4"/>
      <c r="E31" s="10">
        <v>0</v>
      </c>
      <c r="F31" s="39">
        <v>3</v>
      </c>
      <c r="G31" s="41" t="s">
        <v>73</v>
      </c>
      <c r="H31" s="15">
        <v>23.1</v>
      </c>
      <c r="I31" s="4" t="s">
        <v>59</v>
      </c>
      <c r="J31" s="5" t="s">
        <v>70</v>
      </c>
      <c r="K31" s="6"/>
      <c r="L31" s="1">
        <v>1024</v>
      </c>
      <c r="M31" s="7" t="s">
        <v>112</v>
      </c>
      <c r="N31" s="8"/>
      <c r="O31" s="8">
        <v>0.5</v>
      </c>
      <c r="P31" s="9">
        <v>1</v>
      </c>
      <c r="Q31" s="8">
        <v>72</v>
      </c>
      <c r="R31" s="8">
        <v>89</v>
      </c>
      <c r="S31" s="25"/>
    </row>
    <row r="32" spans="1:19" ht="42" customHeight="1">
      <c r="A32" s="23">
        <v>30</v>
      </c>
      <c r="B32" s="13">
        <v>1</v>
      </c>
      <c r="C32" s="12">
        <v>4</v>
      </c>
      <c r="D32" s="4"/>
      <c r="E32" s="10">
        <v>0</v>
      </c>
      <c r="F32" s="39">
        <v>3</v>
      </c>
      <c r="G32" s="41" t="s">
        <v>61</v>
      </c>
      <c r="H32" s="15">
        <v>22.2</v>
      </c>
      <c r="I32" s="4" t="s">
        <v>64</v>
      </c>
      <c r="J32" s="5" t="s">
        <v>70</v>
      </c>
      <c r="K32" s="6"/>
      <c r="L32" s="1">
        <v>1017</v>
      </c>
      <c r="M32" s="7" t="s">
        <v>113</v>
      </c>
      <c r="N32" s="8"/>
      <c r="O32" s="8">
        <v>0.5</v>
      </c>
      <c r="P32" s="9">
        <v>1</v>
      </c>
      <c r="Q32" s="8">
        <v>78</v>
      </c>
      <c r="R32" s="8">
        <v>91</v>
      </c>
      <c r="S32" s="25"/>
    </row>
    <row r="33" spans="1:19" ht="42" customHeight="1">
      <c r="A33" s="26">
        <v>31</v>
      </c>
      <c r="B33" s="27">
        <v>-1</v>
      </c>
      <c r="C33" s="28">
        <v>2</v>
      </c>
      <c r="D33" s="29" t="s">
        <v>114</v>
      </c>
      <c r="E33" s="30">
        <v>1.7</v>
      </c>
      <c r="F33" s="40">
        <v>4</v>
      </c>
      <c r="G33" s="42" t="s">
        <v>73</v>
      </c>
      <c r="H33" s="31">
        <v>35.3</v>
      </c>
      <c r="I33" s="29" t="s">
        <v>59</v>
      </c>
      <c r="J33" s="32" t="s">
        <v>64</v>
      </c>
      <c r="K33" s="33"/>
      <c r="L33" s="34">
        <v>1020</v>
      </c>
      <c r="M33" s="35" t="s">
        <v>115</v>
      </c>
      <c r="N33" s="36"/>
      <c r="O33" s="36">
        <v>4</v>
      </c>
      <c r="P33" s="37">
        <v>-2</v>
      </c>
      <c r="Q33" s="36">
        <v>65</v>
      </c>
      <c r="R33" s="36">
        <v>48</v>
      </c>
      <c r="S33" s="38" t="s">
        <v>61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1.6290322580645162</v>
      </c>
      <c r="E100" s="66" t="s">
        <v>31</v>
      </c>
      <c r="F100" s="66"/>
      <c r="G100" s="66"/>
      <c r="H100" s="66"/>
      <c r="I100" s="17">
        <f>SUM(E3:E33)</f>
        <v>107.90000000000002</v>
      </c>
      <c r="J100" s="66" t="s">
        <v>38</v>
      </c>
      <c r="K100" s="66"/>
      <c r="L100" s="18">
        <f>SUM(O3:O33)</f>
        <v>81.5</v>
      </c>
    </row>
    <row r="101" spans="1:12" ht="30" customHeight="1">
      <c r="A101" s="66" t="s">
        <v>27</v>
      </c>
      <c r="B101" s="66"/>
      <c r="C101" s="66"/>
      <c r="D101" s="16">
        <f>AVERAGE(B3:B33)</f>
        <v>-0.6774193548387096</v>
      </c>
      <c r="E101" s="66" t="s">
        <v>32</v>
      </c>
      <c r="F101" s="66"/>
      <c r="G101" s="66"/>
      <c r="H101" s="66"/>
      <c r="I101" s="17">
        <f>AVERAGE(E3:E33)</f>
        <v>3.4806451612903233</v>
      </c>
      <c r="J101" s="66" t="s">
        <v>39</v>
      </c>
      <c r="K101" s="66"/>
      <c r="L101" s="18">
        <f>COUNTIF(R3:R33,"&lt;31")</f>
        <v>5</v>
      </c>
    </row>
    <row r="102" spans="1:12" ht="30" customHeight="1">
      <c r="A102" s="66" t="s">
        <v>28</v>
      </c>
      <c r="B102" s="66"/>
      <c r="C102" s="66"/>
      <c r="D102" s="16">
        <f>AVERAGE(C3:C33)</f>
        <v>3.935483870967742</v>
      </c>
      <c r="E102" s="66" t="s">
        <v>33</v>
      </c>
      <c r="F102" s="66"/>
      <c r="G102" s="66"/>
      <c r="H102" s="66"/>
      <c r="I102" s="17">
        <f>MAX(E3:E33)</f>
        <v>44.2</v>
      </c>
      <c r="J102" s="66" t="s">
        <v>41</v>
      </c>
      <c r="K102" s="66"/>
      <c r="L102" s="18">
        <f>COUNTIF(C3:C33,"&gt;19")</f>
        <v>0</v>
      </c>
    </row>
    <row r="103" spans="1:12" ht="30" customHeight="1">
      <c r="A103" s="66" t="s">
        <v>23</v>
      </c>
      <c r="B103" s="66"/>
      <c r="C103" s="66"/>
      <c r="D103" s="18">
        <f>MAX(B3:B33,C3:C33)</f>
        <v>10</v>
      </c>
      <c r="E103" s="66" t="s">
        <v>34</v>
      </c>
      <c r="F103" s="66"/>
      <c r="G103" s="66"/>
      <c r="H103" s="66"/>
      <c r="I103" s="18">
        <f>COUNTA(S3:S33)</f>
        <v>13</v>
      </c>
      <c r="J103" s="66" t="s">
        <v>37</v>
      </c>
      <c r="K103" s="66"/>
      <c r="L103" s="18">
        <f>COUNTA(N3:N33)</f>
        <v>0</v>
      </c>
    </row>
    <row r="104" spans="1:12" ht="30" customHeight="1">
      <c r="A104" s="66" t="s">
        <v>24</v>
      </c>
      <c r="B104" s="66"/>
      <c r="C104" s="66"/>
      <c r="D104" s="18">
        <f>MIN(B3:B33,C3:C33)</f>
        <v>-12</v>
      </c>
      <c r="E104" s="66" t="s">
        <v>35</v>
      </c>
      <c r="F104" s="66"/>
      <c r="G104" s="66"/>
      <c r="H104" s="66"/>
      <c r="I104" s="18">
        <f>COUNTIF(S3:S33,"R")</f>
        <v>10</v>
      </c>
      <c r="J104" s="66" t="s">
        <v>47</v>
      </c>
      <c r="K104" s="66"/>
      <c r="L104" s="43">
        <f>AVERAGE(F3:F33)</f>
        <v>4.129032258064516</v>
      </c>
    </row>
    <row r="105" spans="1:12" ht="30" customHeight="1">
      <c r="A105" s="66" t="s">
        <v>26</v>
      </c>
      <c r="B105" s="66"/>
      <c r="C105" s="66"/>
      <c r="D105" s="18">
        <f>MAX(B3:B33)</f>
        <v>6</v>
      </c>
      <c r="E105" s="66" t="s">
        <v>36</v>
      </c>
      <c r="F105" s="66"/>
      <c r="G105" s="66"/>
      <c r="H105" s="66"/>
      <c r="I105" s="18">
        <f>COUNTIF(S3:S33,"S")</f>
        <v>3</v>
      </c>
      <c r="J105" s="66" t="s">
        <v>48</v>
      </c>
      <c r="K105" s="66"/>
      <c r="L105" s="43">
        <f>AVERAGE(H3:H33)</f>
        <v>37.779999999999994</v>
      </c>
    </row>
    <row r="106" spans="1:12" ht="30" customHeight="1">
      <c r="A106" s="66" t="s">
        <v>25</v>
      </c>
      <c r="B106" s="66"/>
      <c r="C106" s="66"/>
      <c r="D106" s="18">
        <f>MIN(C3:C33)</f>
        <v>-3</v>
      </c>
      <c r="E106" s="66" t="s">
        <v>52</v>
      </c>
      <c r="F106" s="66"/>
      <c r="G106" s="66"/>
      <c r="H106" s="66"/>
      <c r="I106" s="18">
        <f>COUNTIF(F3:F33,"&gt;5")</f>
        <v>6</v>
      </c>
      <c r="J106" s="66" t="s">
        <v>49</v>
      </c>
      <c r="K106" s="66"/>
      <c r="L106" s="19">
        <v>8</v>
      </c>
    </row>
    <row r="107" spans="1:12" ht="30" customHeight="1">
      <c r="A107" s="66" t="s">
        <v>29</v>
      </c>
      <c r="B107" s="66"/>
      <c r="C107" s="66"/>
      <c r="D107" s="18">
        <f>COUNTIF(B3:B33,"&lt;1")</f>
        <v>19</v>
      </c>
      <c r="E107" s="66" t="s">
        <v>43</v>
      </c>
      <c r="F107" s="66"/>
      <c r="G107" s="66"/>
      <c r="H107" s="66"/>
      <c r="I107" s="17">
        <f>MAX(H3:H33)</f>
        <v>58</v>
      </c>
      <c r="J107" s="66" t="s">
        <v>50</v>
      </c>
      <c r="K107" s="66"/>
      <c r="L107" s="19">
        <v>98.7</v>
      </c>
    </row>
    <row r="108" spans="1:12" ht="30" customHeight="1">
      <c r="A108" s="66" t="s">
        <v>30</v>
      </c>
      <c r="B108" s="66"/>
      <c r="C108" s="66"/>
      <c r="D108" s="18">
        <f>COUNTIF(C3:C33,"&lt;1")</f>
        <v>5</v>
      </c>
      <c r="E108" s="66" t="s">
        <v>44</v>
      </c>
      <c r="F108" s="66"/>
      <c r="G108" s="66"/>
      <c r="H108" s="66"/>
      <c r="I108" s="18">
        <f>MAX(L3:L33)</f>
        <v>1032</v>
      </c>
      <c r="J108" s="66" t="s">
        <v>51</v>
      </c>
      <c r="K108" s="66"/>
      <c r="L108" s="19">
        <v>9.2</v>
      </c>
    </row>
    <row r="109" spans="1:12" ht="30" customHeight="1">
      <c r="A109" s="66" t="s">
        <v>40</v>
      </c>
      <c r="B109" s="66"/>
      <c r="C109" s="66"/>
      <c r="D109" s="18">
        <f>MIN(P3:P33)</f>
        <v>-13</v>
      </c>
      <c r="E109" s="66" t="s">
        <v>45</v>
      </c>
      <c r="F109" s="66"/>
      <c r="G109" s="66"/>
      <c r="H109" s="66"/>
      <c r="I109" s="18">
        <f>MIN(L3:L33)</f>
        <v>996</v>
      </c>
      <c r="J109" s="66"/>
      <c r="K109" s="66"/>
      <c r="L109" s="19"/>
    </row>
  </sheetData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2008</oddHeader>
    <oddFooter>&amp;CSt.Nitzsche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4" sqref="M104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37530</v>
      </c>
      <c r="B3" s="13">
        <v>9</v>
      </c>
      <c r="C3" s="12">
        <v>14</v>
      </c>
      <c r="D3" s="4" t="s">
        <v>415</v>
      </c>
      <c r="E3" s="10">
        <v>1.4</v>
      </c>
      <c r="F3" s="39">
        <v>6</v>
      </c>
      <c r="G3" s="41" t="s">
        <v>73</v>
      </c>
      <c r="H3" s="15">
        <v>58</v>
      </c>
      <c r="I3" s="4" t="s">
        <v>64</v>
      </c>
      <c r="J3" s="5" t="s">
        <v>70</v>
      </c>
      <c r="K3" s="6"/>
      <c r="L3" s="1">
        <v>997</v>
      </c>
      <c r="M3" s="7" t="s">
        <v>416</v>
      </c>
      <c r="N3" s="8"/>
      <c r="O3" s="8">
        <v>3</v>
      </c>
      <c r="P3" s="9">
        <v>9</v>
      </c>
      <c r="Q3" s="8">
        <v>70</v>
      </c>
      <c r="R3" s="20">
        <v>69</v>
      </c>
      <c r="S3" s="24" t="s">
        <v>78</v>
      </c>
    </row>
    <row r="4" spans="1:19" ht="42" customHeight="1">
      <c r="A4" s="23">
        <v>37531</v>
      </c>
      <c r="B4" s="13">
        <v>6</v>
      </c>
      <c r="C4" s="12">
        <v>12</v>
      </c>
      <c r="D4" s="4" t="s">
        <v>93</v>
      </c>
      <c r="E4" s="10">
        <v>1.6</v>
      </c>
      <c r="F4" s="39">
        <v>5</v>
      </c>
      <c r="G4" s="41" t="s">
        <v>73</v>
      </c>
      <c r="H4" s="15">
        <v>40.8</v>
      </c>
      <c r="I4" s="4" t="s">
        <v>64</v>
      </c>
      <c r="J4" s="5" t="s">
        <v>70</v>
      </c>
      <c r="K4" s="6"/>
      <c r="L4" s="1">
        <v>1010</v>
      </c>
      <c r="M4" s="7" t="s">
        <v>414</v>
      </c>
      <c r="N4" s="8"/>
      <c r="O4" s="8">
        <v>3</v>
      </c>
      <c r="P4" s="9">
        <v>5</v>
      </c>
      <c r="Q4" s="8">
        <v>65</v>
      </c>
      <c r="R4" s="8">
        <v>75</v>
      </c>
      <c r="S4" s="25" t="s">
        <v>78</v>
      </c>
    </row>
    <row r="5" spans="1:19" ht="42" customHeight="1">
      <c r="A5" s="23">
        <v>37532</v>
      </c>
      <c r="B5" s="13">
        <v>3</v>
      </c>
      <c r="C5" s="12">
        <v>10</v>
      </c>
      <c r="D5" s="4"/>
      <c r="E5" s="10">
        <v>0</v>
      </c>
      <c r="F5" s="39">
        <v>3</v>
      </c>
      <c r="G5" s="41" t="s">
        <v>73</v>
      </c>
      <c r="H5" s="15">
        <v>27.2</v>
      </c>
      <c r="I5" s="4" t="s">
        <v>64</v>
      </c>
      <c r="J5" s="5" t="s">
        <v>70</v>
      </c>
      <c r="K5" s="6"/>
      <c r="L5" s="1">
        <v>1003</v>
      </c>
      <c r="M5" s="7" t="s">
        <v>417</v>
      </c>
      <c r="N5" s="8"/>
      <c r="O5" s="8">
        <v>2</v>
      </c>
      <c r="P5" s="9">
        <v>2</v>
      </c>
      <c r="Q5" s="8">
        <v>65</v>
      </c>
      <c r="R5" s="8">
        <v>84</v>
      </c>
      <c r="S5" s="25"/>
    </row>
    <row r="6" spans="1:19" ht="42" customHeight="1">
      <c r="A6" s="23">
        <v>37533</v>
      </c>
      <c r="B6" s="13">
        <v>0</v>
      </c>
      <c r="C6" s="12">
        <v>10</v>
      </c>
      <c r="D6" s="4" t="s">
        <v>256</v>
      </c>
      <c r="E6" s="10">
        <v>0.2</v>
      </c>
      <c r="F6" s="39">
        <v>3</v>
      </c>
      <c r="G6" s="41" t="s">
        <v>99</v>
      </c>
      <c r="H6" s="15">
        <v>27.4</v>
      </c>
      <c r="I6" s="4" t="s">
        <v>76</v>
      </c>
      <c r="J6" s="5" t="s">
        <v>70</v>
      </c>
      <c r="K6" s="6"/>
      <c r="L6" s="1">
        <v>1012</v>
      </c>
      <c r="M6" s="7" t="s">
        <v>418</v>
      </c>
      <c r="N6" s="8"/>
      <c r="O6" s="8">
        <v>3.5</v>
      </c>
      <c r="P6" s="9">
        <v>-1</v>
      </c>
      <c r="Q6" s="8">
        <v>75</v>
      </c>
      <c r="R6" s="8">
        <v>70</v>
      </c>
      <c r="S6" s="25" t="s">
        <v>78</v>
      </c>
    </row>
    <row r="7" spans="1:19" ht="42" customHeight="1">
      <c r="A7" s="23">
        <v>37534</v>
      </c>
      <c r="B7" s="13">
        <v>3</v>
      </c>
      <c r="C7" s="12">
        <v>14</v>
      </c>
      <c r="D7" s="4"/>
      <c r="E7" s="10">
        <v>0</v>
      </c>
      <c r="F7" s="39">
        <v>5</v>
      </c>
      <c r="G7" s="41" t="s">
        <v>73</v>
      </c>
      <c r="H7" s="15">
        <v>42.6</v>
      </c>
      <c r="I7" s="4" t="s">
        <v>64</v>
      </c>
      <c r="J7" s="5" t="s">
        <v>64</v>
      </c>
      <c r="K7" s="6"/>
      <c r="L7" s="1">
        <v>1004</v>
      </c>
      <c r="M7" s="7" t="s">
        <v>419</v>
      </c>
      <c r="N7" s="8"/>
      <c r="O7" s="8">
        <v>7</v>
      </c>
      <c r="P7" s="9">
        <v>1</v>
      </c>
      <c r="Q7" s="8">
        <v>55</v>
      </c>
      <c r="R7" s="8">
        <v>38</v>
      </c>
      <c r="S7" s="25"/>
    </row>
    <row r="8" spans="1:19" ht="42" customHeight="1">
      <c r="A8" s="23">
        <v>37535</v>
      </c>
      <c r="B8" s="13">
        <v>9</v>
      </c>
      <c r="C8" s="12">
        <v>12</v>
      </c>
      <c r="D8" s="4" t="s">
        <v>220</v>
      </c>
      <c r="E8" s="10">
        <v>7.4</v>
      </c>
      <c r="F8" s="39">
        <v>3</v>
      </c>
      <c r="G8" s="41" t="s">
        <v>130</v>
      </c>
      <c r="H8" s="15">
        <v>27.4</v>
      </c>
      <c r="I8" s="4" t="s">
        <v>59</v>
      </c>
      <c r="J8" s="5" t="s">
        <v>59</v>
      </c>
      <c r="K8" s="6"/>
      <c r="L8" s="1">
        <v>1010</v>
      </c>
      <c r="M8" s="7" t="s">
        <v>420</v>
      </c>
      <c r="N8" s="8"/>
      <c r="O8" s="8"/>
      <c r="P8" s="9">
        <v>8</v>
      </c>
      <c r="Q8" s="8">
        <v>96</v>
      </c>
      <c r="R8" s="8">
        <v>100</v>
      </c>
      <c r="S8" s="25" t="s">
        <v>78</v>
      </c>
    </row>
    <row r="9" spans="1:19" ht="42" customHeight="1">
      <c r="A9" s="23">
        <v>37536</v>
      </c>
      <c r="B9" s="13">
        <v>9</v>
      </c>
      <c r="C9" s="12">
        <v>16</v>
      </c>
      <c r="D9" s="4" t="s">
        <v>421</v>
      </c>
      <c r="E9" s="10">
        <v>1.4</v>
      </c>
      <c r="F9" s="39">
        <v>1</v>
      </c>
      <c r="G9" s="41" t="s">
        <v>73</v>
      </c>
      <c r="H9" s="15">
        <v>11.5</v>
      </c>
      <c r="I9" s="4" t="s">
        <v>59</v>
      </c>
      <c r="J9" s="5" t="s">
        <v>59</v>
      </c>
      <c r="K9" s="6"/>
      <c r="L9" s="1">
        <v>1015</v>
      </c>
      <c r="M9" s="7" t="s">
        <v>422</v>
      </c>
      <c r="N9" s="8"/>
      <c r="O9" s="8"/>
      <c r="P9" s="9">
        <v>8</v>
      </c>
      <c r="Q9" s="8">
        <v>81</v>
      </c>
      <c r="R9" s="8">
        <v>95</v>
      </c>
      <c r="S9" s="25" t="s">
        <v>78</v>
      </c>
    </row>
    <row r="10" spans="1:19" ht="42" customHeight="1">
      <c r="A10" s="23">
        <v>37537</v>
      </c>
      <c r="B10" s="13">
        <v>9</v>
      </c>
      <c r="C10" s="12">
        <v>16</v>
      </c>
      <c r="D10" s="4"/>
      <c r="E10" s="10">
        <v>0</v>
      </c>
      <c r="F10" s="39">
        <v>3</v>
      </c>
      <c r="G10" s="41" t="s">
        <v>73</v>
      </c>
      <c r="H10" s="15">
        <v>24</v>
      </c>
      <c r="I10" s="4" t="s">
        <v>76</v>
      </c>
      <c r="J10" s="5" t="s">
        <v>79</v>
      </c>
      <c r="K10" s="6"/>
      <c r="L10" s="1">
        <v>1015</v>
      </c>
      <c r="M10" s="7" t="s">
        <v>423</v>
      </c>
      <c r="N10" s="8"/>
      <c r="O10" s="8">
        <v>8.5</v>
      </c>
      <c r="P10" s="9">
        <v>4</v>
      </c>
      <c r="Q10" s="8">
        <v>64</v>
      </c>
      <c r="R10" s="8">
        <v>20</v>
      </c>
      <c r="S10" s="25"/>
    </row>
    <row r="11" spans="1:19" ht="42" customHeight="1">
      <c r="A11" s="23">
        <v>37538</v>
      </c>
      <c r="B11" s="13">
        <v>9</v>
      </c>
      <c r="C11" s="12">
        <v>12</v>
      </c>
      <c r="D11" s="4" t="s">
        <v>424</v>
      </c>
      <c r="E11" s="10">
        <v>1.9</v>
      </c>
      <c r="F11" s="39">
        <v>2</v>
      </c>
      <c r="G11" s="41" t="s">
        <v>130</v>
      </c>
      <c r="H11" s="15">
        <v>13.6</v>
      </c>
      <c r="I11" s="4" t="s">
        <v>59</v>
      </c>
      <c r="J11" s="5" t="s">
        <v>59</v>
      </c>
      <c r="K11" s="6"/>
      <c r="L11" s="1">
        <v>1026</v>
      </c>
      <c r="M11" s="7" t="s">
        <v>425</v>
      </c>
      <c r="N11" s="8"/>
      <c r="O11" s="8"/>
      <c r="P11" s="9">
        <v>8</v>
      </c>
      <c r="Q11" s="8">
        <v>97</v>
      </c>
      <c r="R11" s="8">
        <v>100</v>
      </c>
      <c r="S11" s="25" t="s">
        <v>78</v>
      </c>
    </row>
    <row r="12" spans="1:19" ht="42" customHeight="1">
      <c r="A12" s="23">
        <v>37539</v>
      </c>
      <c r="B12" s="13">
        <v>8</v>
      </c>
      <c r="C12" s="12">
        <v>16</v>
      </c>
      <c r="D12" s="4"/>
      <c r="E12" s="10">
        <v>0</v>
      </c>
      <c r="F12" s="39">
        <v>2</v>
      </c>
      <c r="G12" s="41" t="s">
        <v>73</v>
      </c>
      <c r="H12" s="15">
        <v>13.5</v>
      </c>
      <c r="I12" s="4" t="s">
        <v>64</v>
      </c>
      <c r="J12" s="5" t="s">
        <v>64</v>
      </c>
      <c r="K12" s="6"/>
      <c r="L12" s="1">
        <v>1031</v>
      </c>
      <c r="M12" s="7" t="s">
        <v>426</v>
      </c>
      <c r="N12" s="8"/>
      <c r="O12" s="8">
        <v>5</v>
      </c>
      <c r="P12" s="9">
        <v>7</v>
      </c>
      <c r="Q12" s="8">
        <v>70</v>
      </c>
      <c r="R12" s="8">
        <v>48</v>
      </c>
      <c r="S12" s="25"/>
    </row>
    <row r="13" spans="1:19" ht="42" customHeight="1">
      <c r="A13" s="23">
        <v>37540</v>
      </c>
      <c r="B13" s="13">
        <v>4</v>
      </c>
      <c r="C13" s="12">
        <v>20</v>
      </c>
      <c r="D13" s="4"/>
      <c r="E13" s="10">
        <v>0</v>
      </c>
      <c r="F13" s="39">
        <v>2</v>
      </c>
      <c r="G13" s="41" t="s">
        <v>73</v>
      </c>
      <c r="H13" s="15">
        <v>17</v>
      </c>
      <c r="I13" s="4" t="s">
        <v>76</v>
      </c>
      <c r="J13" s="5" t="s">
        <v>86</v>
      </c>
      <c r="K13" s="6"/>
      <c r="L13" s="1">
        <v>1026</v>
      </c>
      <c r="M13" s="7" t="s">
        <v>427</v>
      </c>
      <c r="N13" s="8"/>
      <c r="O13" s="8">
        <v>10</v>
      </c>
      <c r="P13" s="9">
        <v>3</v>
      </c>
      <c r="Q13" s="8">
        <v>50</v>
      </c>
      <c r="R13" s="8">
        <v>7</v>
      </c>
      <c r="S13" s="25"/>
    </row>
    <row r="14" spans="1:19" ht="42" customHeight="1">
      <c r="A14" s="23">
        <v>37541</v>
      </c>
      <c r="B14" s="13">
        <v>5</v>
      </c>
      <c r="C14" s="12">
        <v>20</v>
      </c>
      <c r="D14" s="4"/>
      <c r="E14" s="10">
        <v>0</v>
      </c>
      <c r="F14" s="39">
        <v>2</v>
      </c>
      <c r="G14" s="41" t="s">
        <v>73</v>
      </c>
      <c r="H14" s="15">
        <v>20.3</v>
      </c>
      <c r="I14" s="4" t="s">
        <v>76</v>
      </c>
      <c r="J14" s="5" t="s">
        <v>86</v>
      </c>
      <c r="K14" s="6"/>
      <c r="L14" s="1">
        <v>1025</v>
      </c>
      <c r="M14" s="7" t="s">
        <v>428</v>
      </c>
      <c r="N14" s="8"/>
      <c r="O14" s="8">
        <v>10.5</v>
      </c>
      <c r="P14" s="9">
        <v>4</v>
      </c>
      <c r="Q14" s="8">
        <v>50</v>
      </c>
      <c r="R14" s="8">
        <v>4</v>
      </c>
      <c r="S14" s="25"/>
    </row>
    <row r="15" spans="1:19" ht="42" customHeight="1">
      <c r="A15" s="23">
        <v>37542</v>
      </c>
      <c r="B15" s="13">
        <v>6</v>
      </c>
      <c r="C15" s="12">
        <v>22</v>
      </c>
      <c r="D15" s="4"/>
      <c r="E15" s="10">
        <v>0</v>
      </c>
      <c r="F15" s="39">
        <v>3</v>
      </c>
      <c r="G15" s="41" t="s">
        <v>73</v>
      </c>
      <c r="H15" s="15">
        <v>25</v>
      </c>
      <c r="I15" s="4" t="s">
        <v>76</v>
      </c>
      <c r="J15" s="5" t="s">
        <v>79</v>
      </c>
      <c r="K15" s="6"/>
      <c r="L15" s="1">
        <v>1018</v>
      </c>
      <c r="M15" s="7" t="s">
        <v>429</v>
      </c>
      <c r="N15" s="8"/>
      <c r="O15" s="8">
        <v>10</v>
      </c>
      <c r="P15" s="9">
        <v>5</v>
      </c>
      <c r="Q15" s="8">
        <v>51</v>
      </c>
      <c r="R15" s="8">
        <v>12</v>
      </c>
      <c r="S15" s="25"/>
    </row>
    <row r="16" spans="1:19" ht="42" customHeight="1">
      <c r="A16" s="23">
        <v>37543</v>
      </c>
      <c r="B16" s="13">
        <v>12</v>
      </c>
      <c r="C16" s="12">
        <v>16</v>
      </c>
      <c r="D16" s="4" t="s">
        <v>110</v>
      </c>
      <c r="E16" s="10">
        <v>1.2</v>
      </c>
      <c r="F16" s="39">
        <v>3</v>
      </c>
      <c r="G16" s="41" t="s">
        <v>58</v>
      </c>
      <c r="H16" s="15">
        <v>19</v>
      </c>
      <c r="I16" s="4" t="s">
        <v>59</v>
      </c>
      <c r="J16" s="5" t="s">
        <v>59</v>
      </c>
      <c r="K16" s="6"/>
      <c r="L16" s="1">
        <v>1016</v>
      </c>
      <c r="M16" s="7" t="s">
        <v>430</v>
      </c>
      <c r="N16" s="8"/>
      <c r="O16" s="8"/>
      <c r="P16" s="9">
        <v>10</v>
      </c>
      <c r="Q16" s="8">
        <v>88</v>
      </c>
      <c r="R16" s="8">
        <v>99</v>
      </c>
      <c r="S16" s="25" t="s">
        <v>78</v>
      </c>
    </row>
    <row r="17" spans="1:19" ht="42" customHeight="1">
      <c r="A17" s="23">
        <v>37544</v>
      </c>
      <c r="B17" s="13">
        <v>8</v>
      </c>
      <c r="C17" s="12">
        <v>16</v>
      </c>
      <c r="D17" s="4" t="s">
        <v>98</v>
      </c>
      <c r="E17" s="10">
        <v>0.6</v>
      </c>
      <c r="F17" s="39">
        <v>3</v>
      </c>
      <c r="G17" s="41" t="s">
        <v>73</v>
      </c>
      <c r="H17" s="15">
        <v>25</v>
      </c>
      <c r="I17" s="4" t="s">
        <v>59</v>
      </c>
      <c r="J17" s="5" t="s">
        <v>70</v>
      </c>
      <c r="K17" s="6"/>
      <c r="L17" s="1">
        <v>1017</v>
      </c>
      <c r="M17" s="7" t="s">
        <v>431</v>
      </c>
      <c r="N17" s="8"/>
      <c r="O17" s="8">
        <v>1</v>
      </c>
      <c r="P17" s="9">
        <v>7</v>
      </c>
      <c r="Q17" s="8">
        <v>60</v>
      </c>
      <c r="R17" s="8">
        <v>90</v>
      </c>
      <c r="S17" s="25" t="s">
        <v>78</v>
      </c>
    </row>
    <row r="18" spans="1:19" ht="42" customHeight="1">
      <c r="A18" s="23">
        <v>37545</v>
      </c>
      <c r="B18" s="13">
        <v>8</v>
      </c>
      <c r="C18" s="12">
        <v>13</v>
      </c>
      <c r="D18" s="4" t="s">
        <v>432</v>
      </c>
      <c r="E18" s="44">
        <v>10</v>
      </c>
      <c r="F18" s="39">
        <v>4</v>
      </c>
      <c r="G18" s="41" t="s">
        <v>73</v>
      </c>
      <c r="H18" s="15">
        <v>33.4</v>
      </c>
      <c r="I18" s="4" t="s">
        <v>59</v>
      </c>
      <c r="J18" s="5" t="s">
        <v>59</v>
      </c>
      <c r="K18" s="6"/>
      <c r="L18" s="1">
        <v>1005</v>
      </c>
      <c r="M18" s="7" t="s">
        <v>433</v>
      </c>
      <c r="N18" s="8"/>
      <c r="O18" s="8"/>
      <c r="P18" s="9">
        <v>7</v>
      </c>
      <c r="Q18" s="8">
        <v>88</v>
      </c>
      <c r="R18" s="8">
        <v>99</v>
      </c>
      <c r="S18" s="25" t="s">
        <v>78</v>
      </c>
    </row>
    <row r="19" spans="1:19" ht="42" customHeight="1">
      <c r="A19" s="23">
        <v>37546</v>
      </c>
      <c r="B19" s="13">
        <v>4</v>
      </c>
      <c r="C19" s="12">
        <v>10</v>
      </c>
      <c r="D19" s="4"/>
      <c r="E19" s="10">
        <v>0</v>
      </c>
      <c r="F19" s="39">
        <v>4</v>
      </c>
      <c r="G19" s="41" t="s">
        <v>99</v>
      </c>
      <c r="H19" s="15">
        <v>32.3</v>
      </c>
      <c r="I19" s="4" t="s">
        <v>59</v>
      </c>
      <c r="J19" s="5" t="s">
        <v>70</v>
      </c>
      <c r="K19" s="6"/>
      <c r="L19" s="1">
        <v>1010</v>
      </c>
      <c r="M19" s="7" t="s">
        <v>438</v>
      </c>
      <c r="N19" s="8"/>
      <c r="O19" s="8">
        <v>2.5</v>
      </c>
      <c r="P19" s="9">
        <v>3</v>
      </c>
      <c r="Q19" s="8">
        <v>70</v>
      </c>
      <c r="R19" s="8">
        <v>76</v>
      </c>
      <c r="S19" s="25"/>
    </row>
    <row r="20" spans="1:19" ht="42" customHeight="1">
      <c r="A20" s="23">
        <v>37547</v>
      </c>
      <c r="B20" s="13">
        <v>1</v>
      </c>
      <c r="C20" s="12">
        <v>13</v>
      </c>
      <c r="D20" s="4"/>
      <c r="E20" s="10">
        <v>0</v>
      </c>
      <c r="F20" s="39">
        <v>3</v>
      </c>
      <c r="G20" s="41" t="s">
        <v>73</v>
      </c>
      <c r="H20" s="15">
        <v>27.3</v>
      </c>
      <c r="I20" s="4" t="s">
        <v>76</v>
      </c>
      <c r="J20" s="5" t="s">
        <v>86</v>
      </c>
      <c r="K20" s="6"/>
      <c r="L20" s="1">
        <v>1018</v>
      </c>
      <c r="M20" s="7" t="s">
        <v>439</v>
      </c>
      <c r="N20" s="8"/>
      <c r="O20" s="8">
        <v>9.5</v>
      </c>
      <c r="P20" s="9">
        <v>0</v>
      </c>
      <c r="Q20" s="8">
        <v>60</v>
      </c>
      <c r="R20" s="8">
        <v>5</v>
      </c>
      <c r="S20" s="25"/>
    </row>
    <row r="21" spans="1:19" ht="42" customHeight="1">
      <c r="A21" s="23">
        <v>37548</v>
      </c>
      <c r="B21" s="13">
        <v>0</v>
      </c>
      <c r="C21" s="12">
        <v>13</v>
      </c>
      <c r="D21" s="4"/>
      <c r="E21" s="10">
        <v>0</v>
      </c>
      <c r="F21" s="39">
        <v>3</v>
      </c>
      <c r="G21" s="41" t="s">
        <v>73</v>
      </c>
      <c r="H21" s="15">
        <v>27.3</v>
      </c>
      <c r="I21" s="4" t="s">
        <v>76</v>
      </c>
      <c r="J21" s="5" t="s">
        <v>64</v>
      </c>
      <c r="K21" s="6"/>
      <c r="L21" s="1">
        <v>1018</v>
      </c>
      <c r="M21" s="7" t="s">
        <v>440</v>
      </c>
      <c r="N21" s="8"/>
      <c r="O21" s="8">
        <v>6.5</v>
      </c>
      <c r="P21" s="9">
        <v>-1</v>
      </c>
      <c r="Q21" s="8">
        <v>70</v>
      </c>
      <c r="R21" s="8">
        <v>45</v>
      </c>
      <c r="S21" s="25"/>
    </row>
    <row r="22" spans="1:19" ht="42" customHeight="1">
      <c r="A22" s="23">
        <v>37549</v>
      </c>
      <c r="B22" s="13">
        <v>1</v>
      </c>
      <c r="C22" s="12">
        <v>18</v>
      </c>
      <c r="D22" s="4"/>
      <c r="E22" s="10">
        <v>0</v>
      </c>
      <c r="F22" s="39">
        <v>3</v>
      </c>
      <c r="G22" s="41" t="s">
        <v>73</v>
      </c>
      <c r="H22" s="15">
        <v>29.4</v>
      </c>
      <c r="I22" s="4" t="s">
        <v>76</v>
      </c>
      <c r="J22" s="5" t="s">
        <v>86</v>
      </c>
      <c r="K22" s="6"/>
      <c r="L22" s="1">
        <v>1012</v>
      </c>
      <c r="M22" s="7" t="s">
        <v>441</v>
      </c>
      <c r="N22" s="8"/>
      <c r="O22" s="8">
        <v>9.5</v>
      </c>
      <c r="P22" s="9">
        <v>0</v>
      </c>
      <c r="Q22" s="8">
        <v>45</v>
      </c>
      <c r="R22" s="8">
        <v>4</v>
      </c>
      <c r="S22" s="25"/>
    </row>
    <row r="23" spans="1:19" ht="42" customHeight="1">
      <c r="A23" s="23">
        <v>37550</v>
      </c>
      <c r="B23" s="13">
        <v>10</v>
      </c>
      <c r="C23" s="12">
        <v>19</v>
      </c>
      <c r="D23" s="4"/>
      <c r="E23" s="10">
        <v>0</v>
      </c>
      <c r="F23" s="39">
        <v>4</v>
      </c>
      <c r="G23" s="41" t="s">
        <v>73</v>
      </c>
      <c r="H23" s="15">
        <v>39.1</v>
      </c>
      <c r="I23" s="4" t="s">
        <v>76</v>
      </c>
      <c r="J23" s="5" t="s">
        <v>79</v>
      </c>
      <c r="K23" s="6"/>
      <c r="L23" s="1">
        <v>1011</v>
      </c>
      <c r="M23" s="7" t="s">
        <v>442</v>
      </c>
      <c r="N23" s="8"/>
      <c r="O23" s="8">
        <v>8</v>
      </c>
      <c r="P23" s="9">
        <v>8</v>
      </c>
      <c r="Q23" s="8">
        <v>54</v>
      </c>
      <c r="R23" s="8">
        <v>28</v>
      </c>
      <c r="S23" s="25"/>
    </row>
    <row r="24" spans="1:19" ht="42" customHeight="1">
      <c r="A24" s="23">
        <v>37551</v>
      </c>
      <c r="B24" s="13">
        <v>4</v>
      </c>
      <c r="C24" s="12">
        <v>8</v>
      </c>
      <c r="D24" s="4" t="s">
        <v>220</v>
      </c>
      <c r="E24" s="10">
        <v>17</v>
      </c>
      <c r="F24" s="39">
        <v>3</v>
      </c>
      <c r="G24" s="41" t="s">
        <v>128</v>
      </c>
      <c r="H24" s="15">
        <v>26.1</v>
      </c>
      <c r="I24" s="4" t="s">
        <v>59</v>
      </c>
      <c r="J24" s="5" t="s">
        <v>59</v>
      </c>
      <c r="K24" s="6"/>
      <c r="L24" s="1">
        <v>1018</v>
      </c>
      <c r="M24" s="7" t="s">
        <v>443</v>
      </c>
      <c r="N24" s="8"/>
      <c r="O24" s="8"/>
      <c r="P24" s="9">
        <v>4</v>
      </c>
      <c r="Q24" s="8">
        <v>96</v>
      </c>
      <c r="R24" s="8">
        <v>100</v>
      </c>
      <c r="S24" s="25" t="s">
        <v>78</v>
      </c>
    </row>
    <row r="25" spans="1:19" ht="42" customHeight="1">
      <c r="A25" s="23">
        <v>37552</v>
      </c>
      <c r="B25" s="13">
        <v>0</v>
      </c>
      <c r="C25" s="12">
        <v>10</v>
      </c>
      <c r="D25" s="4"/>
      <c r="E25" s="10">
        <v>0</v>
      </c>
      <c r="F25" s="39">
        <v>2</v>
      </c>
      <c r="G25" s="41" t="s">
        <v>73</v>
      </c>
      <c r="H25" s="15">
        <v>14.8</v>
      </c>
      <c r="I25" s="4" t="s">
        <v>64</v>
      </c>
      <c r="J25" s="5" t="s">
        <v>79</v>
      </c>
      <c r="K25" s="6"/>
      <c r="L25" s="1">
        <v>1026</v>
      </c>
      <c r="M25" s="7" t="s">
        <v>444</v>
      </c>
      <c r="N25" s="8"/>
      <c r="O25" s="8">
        <v>8</v>
      </c>
      <c r="P25" s="9">
        <v>0</v>
      </c>
      <c r="Q25" s="8">
        <v>55</v>
      </c>
      <c r="R25" s="8">
        <v>20</v>
      </c>
      <c r="S25" s="25"/>
    </row>
    <row r="26" spans="1:19" ht="42" customHeight="1">
      <c r="A26" s="23">
        <v>37553</v>
      </c>
      <c r="B26" s="13">
        <v>-1</v>
      </c>
      <c r="C26" s="12">
        <v>9</v>
      </c>
      <c r="D26" s="4"/>
      <c r="E26" s="10">
        <v>0</v>
      </c>
      <c r="F26" s="39">
        <v>3</v>
      </c>
      <c r="G26" s="41" t="s">
        <v>68</v>
      </c>
      <c r="H26" s="15">
        <v>21.7</v>
      </c>
      <c r="I26" s="4" t="s">
        <v>76</v>
      </c>
      <c r="J26" s="5" t="s">
        <v>79</v>
      </c>
      <c r="K26" s="6"/>
      <c r="L26" s="1">
        <v>1022</v>
      </c>
      <c r="M26" s="7" t="s">
        <v>445</v>
      </c>
      <c r="N26" s="8"/>
      <c r="O26" s="8">
        <v>7.5</v>
      </c>
      <c r="P26" s="9">
        <v>-2</v>
      </c>
      <c r="Q26" s="8">
        <v>52</v>
      </c>
      <c r="R26" s="8">
        <v>23</v>
      </c>
      <c r="S26" s="25"/>
    </row>
    <row r="27" spans="1:19" ht="42" customHeight="1">
      <c r="A27" s="23">
        <v>37554</v>
      </c>
      <c r="B27" s="13">
        <v>0</v>
      </c>
      <c r="C27" s="12">
        <v>13</v>
      </c>
      <c r="D27" s="4"/>
      <c r="E27" s="10">
        <v>0</v>
      </c>
      <c r="F27" s="39">
        <v>2</v>
      </c>
      <c r="G27" s="41" t="s">
        <v>446</v>
      </c>
      <c r="H27" s="15">
        <v>15.8</v>
      </c>
      <c r="I27" s="4" t="s">
        <v>76</v>
      </c>
      <c r="J27" s="5" t="s">
        <v>79</v>
      </c>
      <c r="K27" s="6"/>
      <c r="L27" s="1">
        <v>1028</v>
      </c>
      <c r="M27" s="7" t="s">
        <v>447</v>
      </c>
      <c r="N27" s="8"/>
      <c r="O27" s="8">
        <v>8</v>
      </c>
      <c r="P27" s="9">
        <v>-1</v>
      </c>
      <c r="Q27" s="8">
        <v>61</v>
      </c>
      <c r="R27" s="8">
        <v>15</v>
      </c>
      <c r="S27" s="25"/>
    </row>
    <row r="28" spans="1:19" ht="42" customHeight="1">
      <c r="A28" s="23">
        <v>37555</v>
      </c>
      <c r="B28" s="13">
        <v>2</v>
      </c>
      <c r="C28" s="12">
        <v>17</v>
      </c>
      <c r="D28" s="4"/>
      <c r="E28" s="10">
        <v>0</v>
      </c>
      <c r="F28" s="39">
        <v>4</v>
      </c>
      <c r="G28" s="41" t="s">
        <v>73</v>
      </c>
      <c r="H28" s="15">
        <v>31.1</v>
      </c>
      <c r="I28" s="4" t="s">
        <v>76</v>
      </c>
      <c r="J28" s="5" t="s">
        <v>64</v>
      </c>
      <c r="K28" s="6"/>
      <c r="L28" s="1">
        <v>1013</v>
      </c>
      <c r="M28" s="7" t="s">
        <v>449</v>
      </c>
      <c r="N28" s="8"/>
      <c r="O28" s="8">
        <v>5</v>
      </c>
      <c r="P28" s="9">
        <v>1</v>
      </c>
      <c r="Q28" s="8">
        <v>41</v>
      </c>
      <c r="R28" s="8">
        <v>38</v>
      </c>
      <c r="S28" s="25"/>
    </row>
    <row r="29" spans="1:19" ht="42" customHeight="1">
      <c r="A29" s="23">
        <v>37556</v>
      </c>
      <c r="B29" s="13">
        <v>7</v>
      </c>
      <c r="C29" s="12">
        <v>10</v>
      </c>
      <c r="D29" s="4" t="s">
        <v>233</v>
      </c>
      <c r="E29" s="10">
        <v>8</v>
      </c>
      <c r="F29" s="39">
        <v>3</v>
      </c>
      <c r="G29" s="41" t="s">
        <v>73</v>
      </c>
      <c r="H29" s="47">
        <v>30.3</v>
      </c>
      <c r="I29" s="45" t="s">
        <v>59</v>
      </c>
      <c r="J29" s="5" t="s">
        <v>59</v>
      </c>
      <c r="K29" s="6"/>
      <c r="L29" s="1">
        <v>1004</v>
      </c>
      <c r="M29" s="7" t="s">
        <v>448</v>
      </c>
      <c r="N29" s="8"/>
      <c r="O29" s="8"/>
      <c r="P29" s="9">
        <v>6</v>
      </c>
      <c r="Q29" s="8">
        <v>91</v>
      </c>
      <c r="R29" s="8">
        <v>100</v>
      </c>
      <c r="S29" s="25" t="s">
        <v>78</v>
      </c>
    </row>
    <row r="30" spans="1:19" ht="42" customHeight="1">
      <c r="A30" s="23">
        <v>37557</v>
      </c>
      <c r="B30" s="13">
        <v>4</v>
      </c>
      <c r="C30" s="12">
        <v>6</v>
      </c>
      <c r="D30" s="4" t="s">
        <v>424</v>
      </c>
      <c r="E30" s="10">
        <v>3</v>
      </c>
      <c r="F30" s="39">
        <v>2</v>
      </c>
      <c r="G30" s="41" t="s">
        <v>130</v>
      </c>
      <c r="H30" s="15">
        <v>13</v>
      </c>
      <c r="I30" s="4" t="s">
        <v>59</v>
      </c>
      <c r="J30" s="5" t="s">
        <v>59</v>
      </c>
      <c r="K30" s="6"/>
      <c r="L30" s="1">
        <v>1006</v>
      </c>
      <c r="M30" s="7" t="s">
        <v>450</v>
      </c>
      <c r="N30" s="8"/>
      <c r="O30" s="8"/>
      <c r="P30" s="9">
        <v>3</v>
      </c>
      <c r="Q30" s="8">
        <v>94</v>
      </c>
      <c r="R30" s="8">
        <v>100</v>
      </c>
      <c r="S30" s="25" t="s">
        <v>78</v>
      </c>
    </row>
    <row r="31" spans="1:19" ht="42" customHeight="1">
      <c r="A31" s="23">
        <v>37558</v>
      </c>
      <c r="B31" s="13">
        <v>0</v>
      </c>
      <c r="C31" s="12">
        <v>4</v>
      </c>
      <c r="D31" s="4" t="s">
        <v>102</v>
      </c>
      <c r="E31" s="10">
        <v>14</v>
      </c>
      <c r="F31" s="39">
        <v>3</v>
      </c>
      <c r="G31" s="41" t="s">
        <v>128</v>
      </c>
      <c r="H31" s="15">
        <v>25.8</v>
      </c>
      <c r="I31" s="4" t="s">
        <v>59</v>
      </c>
      <c r="J31" s="5" t="s">
        <v>59</v>
      </c>
      <c r="K31" s="6"/>
      <c r="L31" s="1">
        <v>1004</v>
      </c>
      <c r="M31" s="7" t="s">
        <v>451</v>
      </c>
      <c r="N31" s="8"/>
      <c r="O31" s="8"/>
      <c r="P31" s="9">
        <v>-1</v>
      </c>
      <c r="Q31" s="8">
        <v>95</v>
      </c>
      <c r="R31" s="8">
        <v>100</v>
      </c>
      <c r="S31" s="25" t="s">
        <v>61</v>
      </c>
    </row>
    <row r="32" spans="1:19" ht="42" customHeight="1">
      <c r="A32" s="23">
        <v>37559</v>
      </c>
      <c r="B32" s="13">
        <v>0</v>
      </c>
      <c r="C32" s="12">
        <v>2</v>
      </c>
      <c r="D32" s="4" t="s">
        <v>452</v>
      </c>
      <c r="E32" s="10">
        <v>17.5</v>
      </c>
      <c r="F32" s="39">
        <v>3</v>
      </c>
      <c r="G32" s="41" t="s">
        <v>73</v>
      </c>
      <c r="H32" s="15">
        <v>28.2</v>
      </c>
      <c r="I32" s="4" t="s">
        <v>59</v>
      </c>
      <c r="J32" s="5" t="s">
        <v>59</v>
      </c>
      <c r="K32" s="6"/>
      <c r="L32" s="1">
        <v>990</v>
      </c>
      <c r="M32" s="7" t="s">
        <v>453</v>
      </c>
      <c r="N32" s="8"/>
      <c r="O32" s="8"/>
      <c r="P32" s="9">
        <v>0</v>
      </c>
      <c r="Q32" s="8">
        <v>96</v>
      </c>
      <c r="R32" s="8">
        <v>100</v>
      </c>
      <c r="S32" s="25" t="s">
        <v>78</v>
      </c>
    </row>
    <row r="33" spans="1:19" ht="42" customHeight="1">
      <c r="A33" s="26">
        <v>37560</v>
      </c>
      <c r="B33" s="27">
        <v>-2</v>
      </c>
      <c r="C33" s="28">
        <v>7</v>
      </c>
      <c r="D33" s="29"/>
      <c r="E33" s="30">
        <v>0</v>
      </c>
      <c r="F33" s="40">
        <v>3</v>
      </c>
      <c r="G33" s="42" t="s">
        <v>68</v>
      </c>
      <c r="H33" s="31">
        <v>25.6</v>
      </c>
      <c r="I33" s="29" t="s">
        <v>76</v>
      </c>
      <c r="J33" s="32" t="s">
        <v>64</v>
      </c>
      <c r="K33" s="33"/>
      <c r="L33" s="34">
        <v>1008</v>
      </c>
      <c r="M33" s="35" t="s">
        <v>454</v>
      </c>
      <c r="N33" s="36"/>
      <c r="O33" s="36">
        <v>5</v>
      </c>
      <c r="P33" s="37">
        <v>-4</v>
      </c>
      <c r="Q33" s="36">
        <v>68</v>
      </c>
      <c r="R33" s="36">
        <v>55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8.64516129032258</v>
      </c>
      <c r="E100" s="66" t="s">
        <v>31</v>
      </c>
      <c r="F100" s="66"/>
      <c r="G100" s="66"/>
      <c r="H100" s="66"/>
      <c r="I100" s="17">
        <f>SUM(E3:E33)</f>
        <v>85.2</v>
      </c>
      <c r="J100" s="66" t="s">
        <v>38</v>
      </c>
      <c r="K100" s="66"/>
      <c r="L100" s="18">
        <f>SUM(O3:O33)</f>
        <v>133</v>
      </c>
    </row>
    <row r="101" spans="1:12" ht="30" customHeight="1">
      <c r="A101" s="66" t="s">
        <v>27</v>
      </c>
      <c r="B101" s="66"/>
      <c r="C101" s="66"/>
      <c r="D101" s="16">
        <f>AVERAGE(B3:B33)</f>
        <v>4.451612903225806</v>
      </c>
      <c r="E101" s="66" t="s">
        <v>32</v>
      </c>
      <c r="F101" s="66"/>
      <c r="G101" s="66"/>
      <c r="H101" s="66"/>
      <c r="I101" s="17">
        <f>AVERAGE(E3:E33)</f>
        <v>2.7483870967741937</v>
      </c>
      <c r="J101" s="66" t="s">
        <v>39</v>
      </c>
      <c r="K101" s="66"/>
      <c r="L101" s="18">
        <f>COUNTIF(R3:R33,"&lt;31")</f>
        <v>10</v>
      </c>
    </row>
    <row r="102" spans="1:12" ht="30" customHeight="1">
      <c r="A102" s="66" t="s">
        <v>28</v>
      </c>
      <c r="B102" s="66"/>
      <c r="C102" s="66"/>
      <c r="D102" s="16">
        <f>AVERAGE(C3:C33)</f>
        <v>12.838709677419354</v>
      </c>
      <c r="E102" s="66" t="s">
        <v>33</v>
      </c>
      <c r="F102" s="66"/>
      <c r="G102" s="66"/>
      <c r="H102" s="66"/>
      <c r="I102" s="17">
        <f>MAX(E3:E33)</f>
        <v>17.5</v>
      </c>
      <c r="J102" s="66" t="s">
        <v>41</v>
      </c>
      <c r="K102" s="66"/>
      <c r="L102" s="18">
        <f>COUNTIF(C3:C33,"&gt;19")</f>
        <v>3</v>
      </c>
    </row>
    <row r="103" spans="1:12" ht="30" customHeight="1">
      <c r="A103" s="66" t="s">
        <v>23</v>
      </c>
      <c r="B103" s="66"/>
      <c r="C103" s="66"/>
      <c r="D103" s="18">
        <f>MAX(B3:B33,C3:C33)</f>
        <v>22</v>
      </c>
      <c r="E103" s="66" t="s">
        <v>34</v>
      </c>
      <c r="F103" s="66"/>
      <c r="G103" s="66"/>
      <c r="H103" s="66"/>
      <c r="I103" s="18">
        <f>COUNTA(S3:S33)</f>
        <v>14</v>
      </c>
      <c r="J103" s="66" t="s">
        <v>37</v>
      </c>
      <c r="K103" s="66"/>
      <c r="L103" s="18">
        <f>COUNTA(N3:N33)</f>
        <v>0</v>
      </c>
    </row>
    <row r="104" spans="1:12" ht="30" customHeight="1">
      <c r="A104" s="66" t="s">
        <v>24</v>
      </c>
      <c r="B104" s="66"/>
      <c r="C104" s="66"/>
      <c r="D104" s="18">
        <f>MIN(B3:B33,C3:C33)</f>
        <v>-2</v>
      </c>
      <c r="E104" s="66" t="s">
        <v>35</v>
      </c>
      <c r="F104" s="66"/>
      <c r="G104" s="66"/>
      <c r="H104" s="66"/>
      <c r="I104" s="18">
        <f>COUNTIF(S3:S33,"R")</f>
        <v>13</v>
      </c>
      <c r="J104" s="66" t="s">
        <v>47</v>
      </c>
      <c r="K104" s="66"/>
      <c r="L104" s="43">
        <f>AVERAGE(F3:F33)</f>
        <v>3.064516129032258</v>
      </c>
    </row>
    <row r="105" spans="1:12" ht="30" customHeight="1">
      <c r="A105" s="66" t="s">
        <v>26</v>
      </c>
      <c r="B105" s="66"/>
      <c r="C105" s="66"/>
      <c r="D105" s="18">
        <f>MAX(B3:B33)</f>
        <v>12</v>
      </c>
      <c r="E105" s="66" t="s">
        <v>36</v>
      </c>
      <c r="F105" s="66"/>
      <c r="G105" s="66"/>
      <c r="H105" s="66"/>
      <c r="I105" s="18">
        <f>COUNTIF(S3:S33,"S")</f>
        <v>1</v>
      </c>
      <c r="J105" s="66" t="s">
        <v>48</v>
      </c>
      <c r="K105" s="66"/>
      <c r="L105" s="43">
        <f>AVERAGE(H3:H33)</f>
        <v>26.241935483870968</v>
      </c>
    </row>
    <row r="106" spans="1:12" ht="30" customHeight="1">
      <c r="A106" s="66" t="s">
        <v>25</v>
      </c>
      <c r="B106" s="66"/>
      <c r="C106" s="66"/>
      <c r="D106" s="18">
        <f>MIN(C3:C33)</f>
        <v>2</v>
      </c>
      <c r="E106" s="66" t="s">
        <v>52</v>
      </c>
      <c r="F106" s="66"/>
      <c r="G106" s="66"/>
      <c r="H106" s="66"/>
      <c r="I106" s="18">
        <f>COUNTIF(F3:F33,"&gt;5")</f>
        <v>1</v>
      </c>
      <c r="J106" s="66" t="s">
        <v>49</v>
      </c>
      <c r="K106" s="66"/>
      <c r="L106" s="19">
        <v>1</v>
      </c>
    </row>
    <row r="107" spans="1:12" ht="30" customHeight="1">
      <c r="A107" s="66" t="s">
        <v>29</v>
      </c>
      <c r="B107" s="66"/>
      <c r="C107" s="66"/>
      <c r="D107" s="18">
        <f>COUNTIF(B3:B33,"&lt;1")</f>
        <v>8</v>
      </c>
      <c r="E107" s="66" t="s">
        <v>43</v>
      </c>
      <c r="F107" s="66"/>
      <c r="G107" s="66"/>
      <c r="H107" s="66"/>
      <c r="I107" s="17">
        <f>MAX(H3:H33)</f>
        <v>58</v>
      </c>
      <c r="J107" s="66" t="s">
        <v>50</v>
      </c>
      <c r="K107" s="66"/>
      <c r="L107" s="19">
        <v>79.2</v>
      </c>
    </row>
    <row r="108" spans="1:12" ht="30" customHeight="1">
      <c r="A108" s="66" t="s">
        <v>30</v>
      </c>
      <c r="B108" s="66"/>
      <c r="C108" s="66"/>
      <c r="D108" s="18">
        <f>COUNTIF(C3:C33,"&lt;1")</f>
        <v>0</v>
      </c>
      <c r="E108" s="66" t="s">
        <v>44</v>
      </c>
      <c r="F108" s="66"/>
      <c r="G108" s="66"/>
      <c r="H108" s="66"/>
      <c r="I108" s="18">
        <f>MAX(L3:L33)</f>
        <v>1031</v>
      </c>
      <c r="J108" s="66" t="s">
        <v>51</v>
      </c>
      <c r="K108" s="66"/>
      <c r="L108" s="19">
        <v>6</v>
      </c>
    </row>
    <row r="109" spans="1:12" ht="30" customHeight="1">
      <c r="A109" s="66" t="s">
        <v>40</v>
      </c>
      <c r="B109" s="66"/>
      <c r="C109" s="66"/>
      <c r="D109" s="18">
        <f>MIN(P3:P33)</f>
        <v>-4</v>
      </c>
      <c r="E109" s="66" t="s">
        <v>45</v>
      </c>
      <c r="F109" s="66"/>
      <c r="G109" s="66"/>
      <c r="H109" s="66"/>
      <c r="I109" s="18">
        <f>MIN(L3:L33)</f>
        <v>990</v>
      </c>
      <c r="J109" s="66"/>
      <c r="K109" s="66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37561</v>
      </c>
      <c r="B3" s="13">
        <v>-1</v>
      </c>
      <c r="C3" s="12">
        <v>14</v>
      </c>
      <c r="D3" s="4"/>
      <c r="E3" s="10">
        <v>0</v>
      </c>
      <c r="F3" s="39">
        <v>2</v>
      </c>
      <c r="G3" s="41" t="s">
        <v>62</v>
      </c>
      <c r="H3" s="15">
        <v>15.6</v>
      </c>
      <c r="I3" s="4" t="s">
        <v>455</v>
      </c>
      <c r="J3" s="5" t="s">
        <v>456</v>
      </c>
      <c r="K3" s="6"/>
      <c r="L3" s="1">
        <v>1006</v>
      </c>
      <c r="M3" s="7" t="s">
        <v>457</v>
      </c>
      <c r="N3" s="8"/>
      <c r="O3" s="8">
        <v>6</v>
      </c>
      <c r="P3" s="9">
        <v>-2</v>
      </c>
      <c r="Q3" s="8">
        <v>75</v>
      </c>
      <c r="R3" s="20">
        <v>28</v>
      </c>
      <c r="S3" s="24"/>
    </row>
    <row r="4" spans="1:19" ht="42" customHeight="1">
      <c r="A4" s="23">
        <v>37562</v>
      </c>
      <c r="B4" s="13">
        <v>0</v>
      </c>
      <c r="C4" s="12">
        <v>13</v>
      </c>
      <c r="D4" s="4"/>
      <c r="E4" s="10">
        <v>0</v>
      </c>
      <c r="F4" s="39">
        <v>3</v>
      </c>
      <c r="G4" s="41" t="s">
        <v>62</v>
      </c>
      <c r="H4" s="15">
        <v>23.3</v>
      </c>
      <c r="I4" s="4" t="s">
        <v>455</v>
      </c>
      <c r="J4" s="5" t="s">
        <v>64</v>
      </c>
      <c r="K4" s="6"/>
      <c r="L4" s="1">
        <v>1016</v>
      </c>
      <c r="M4" s="7" t="s">
        <v>458</v>
      </c>
      <c r="N4" s="8"/>
      <c r="O4" s="8">
        <v>4</v>
      </c>
      <c r="P4" s="9">
        <v>-1</v>
      </c>
      <c r="Q4" s="8">
        <v>81</v>
      </c>
      <c r="R4" s="8">
        <v>40</v>
      </c>
      <c r="S4" s="25"/>
    </row>
    <row r="5" spans="1:19" ht="42" customHeight="1">
      <c r="A5" s="23">
        <v>37563</v>
      </c>
      <c r="B5" s="13">
        <v>4</v>
      </c>
      <c r="C5" s="12">
        <v>13</v>
      </c>
      <c r="D5" s="4"/>
      <c r="E5" s="10">
        <v>0</v>
      </c>
      <c r="F5" s="39">
        <v>3</v>
      </c>
      <c r="G5" s="41" t="s">
        <v>66</v>
      </c>
      <c r="H5" s="15">
        <v>30</v>
      </c>
      <c r="I5" s="4" t="s">
        <v>59</v>
      </c>
      <c r="J5" s="5" t="s">
        <v>70</v>
      </c>
      <c r="K5" s="6"/>
      <c r="L5" s="1">
        <v>1011</v>
      </c>
      <c r="M5" s="7" t="s">
        <v>459</v>
      </c>
      <c r="N5" s="8"/>
      <c r="O5" s="8">
        <v>1</v>
      </c>
      <c r="P5" s="9">
        <v>4</v>
      </c>
      <c r="Q5" s="8">
        <v>70</v>
      </c>
      <c r="R5" s="8">
        <v>90</v>
      </c>
      <c r="S5" s="25"/>
    </row>
    <row r="6" spans="1:19" ht="42" customHeight="1">
      <c r="A6" s="23">
        <v>37564</v>
      </c>
      <c r="B6" s="13">
        <v>1</v>
      </c>
      <c r="C6" s="12">
        <v>10</v>
      </c>
      <c r="D6" s="4"/>
      <c r="E6" s="10">
        <v>0</v>
      </c>
      <c r="F6" s="39">
        <v>2</v>
      </c>
      <c r="G6" s="41" t="s">
        <v>62</v>
      </c>
      <c r="H6" s="15">
        <v>17.1</v>
      </c>
      <c r="I6" s="4" t="s">
        <v>455</v>
      </c>
      <c r="J6" s="4" t="s">
        <v>455</v>
      </c>
      <c r="K6" s="6"/>
      <c r="L6" s="1">
        <v>1016</v>
      </c>
      <c r="M6" s="7" t="s">
        <v>460</v>
      </c>
      <c r="N6" s="8"/>
      <c r="O6" s="8">
        <v>3</v>
      </c>
      <c r="P6" s="9">
        <v>1</v>
      </c>
      <c r="Q6" s="8">
        <v>95</v>
      </c>
      <c r="R6" s="8">
        <v>75</v>
      </c>
      <c r="S6" s="25"/>
    </row>
    <row r="7" spans="1:19" ht="42" customHeight="1">
      <c r="A7" s="23">
        <v>37565</v>
      </c>
      <c r="B7" s="13">
        <v>6</v>
      </c>
      <c r="C7" s="12">
        <v>12</v>
      </c>
      <c r="D7" s="4"/>
      <c r="E7" s="10">
        <v>0</v>
      </c>
      <c r="F7" s="39">
        <v>3</v>
      </c>
      <c r="G7" s="41" t="s">
        <v>62</v>
      </c>
      <c r="H7" s="15">
        <v>22.7</v>
      </c>
      <c r="I7" s="4" t="s">
        <v>455</v>
      </c>
      <c r="J7" s="5" t="s">
        <v>455</v>
      </c>
      <c r="K7" s="6"/>
      <c r="L7" s="1">
        <v>1011</v>
      </c>
      <c r="M7" s="7" t="s">
        <v>461</v>
      </c>
      <c r="N7" s="8"/>
      <c r="O7" s="8">
        <v>2</v>
      </c>
      <c r="P7" s="9">
        <v>4</v>
      </c>
      <c r="Q7" s="8">
        <v>85</v>
      </c>
      <c r="R7" s="8">
        <v>87</v>
      </c>
      <c r="S7" s="25"/>
    </row>
    <row r="8" spans="1:19" ht="42" customHeight="1">
      <c r="A8" s="23">
        <v>37566</v>
      </c>
      <c r="B8" s="13">
        <v>6</v>
      </c>
      <c r="C8" s="12">
        <v>9</v>
      </c>
      <c r="D8" s="4" t="s">
        <v>421</v>
      </c>
      <c r="E8" s="10">
        <v>0.5</v>
      </c>
      <c r="F8" s="39">
        <v>2</v>
      </c>
      <c r="G8" s="41" t="s">
        <v>62</v>
      </c>
      <c r="H8" s="15">
        <v>12.8</v>
      </c>
      <c r="I8" s="4" t="s">
        <v>455</v>
      </c>
      <c r="J8" s="5" t="s">
        <v>455</v>
      </c>
      <c r="K8" s="6"/>
      <c r="L8" s="1">
        <v>1013</v>
      </c>
      <c r="M8" s="7" t="s">
        <v>462</v>
      </c>
      <c r="N8" s="8"/>
      <c r="O8" s="8"/>
      <c r="P8" s="9">
        <v>4</v>
      </c>
      <c r="Q8" s="8">
        <v>97</v>
      </c>
      <c r="R8" s="8">
        <v>100</v>
      </c>
      <c r="S8" s="25" t="s">
        <v>78</v>
      </c>
    </row>
    <row r="9" spans="1:19" ht="42" customHeight="1">
      <c r="A9" s="23">
        <v>37567</v>
      </c>
      <c r="B9" s="13">
        <v>8</v>
      </c>
      <c r="C9" s="12">
        <v>11</v>
      </c>
      <c r="D9" s="4"/>
      <c r="E9" s="10">
        <v>0</v>
      </c>
      <c r="F9" s="39">
        <v>2</v>
      </c>
      <c r="G9" s="41" t="s">
        <v>68</v>
      </c>
      <c r="H9" s="15">
        <v>19.1</v>
      </c>
      <c r="I9" s="4" t="s">
        <v>455</v>
      </c>
      <c r="J9" s="5" t="s">
        <v>59</v>
      </c>
      <c r="K9" s="6"/>
      <c r="L9" s="1">
        <v>1012</v>
      </c>
      <c r="M9" s="7" t="s">
        <v>463</v>
      </c>
      <c r="N9" s="8"/>
      <c r="O9" s="8"/>
      <c r="P9" s="9">
        <v>6</v>
      </c>
      <c r="Q9" s="8">
        <v>84</v>
      </c>
      <c r="R9" s="8">
        <v>100</v>
      </c>
      <c r="S9" s="25"/>
    </row>
    <row r="10" spans="1:19" ht="42" customHeight="1">
      <c r="A10" s="23">
        <v>37568</v>
      </c>
      <c r="B10" s="13">
        <v>3</v>
      </c>
      <c r="C10" s="12">
        <v>9</v>
      </c>
      <c r="D10" s="4"/>
      <c r="E10" s="10">
        <v>0</v>
      </c>
      <c r="F10" s="39">
        <v>1</v>
      </c>
      <c r="G10" s="41" t="s">
        <v>73</v>
      </c>
      <c r="H10" s="15">
        <v>12</v>
      </c>
      <c r="I10" s="4" t="s">
        <v>59</v>
      </c>
      <c r="J10" s="5" t="s">
        <v>59</v>
      </c>
      <c r="K10" s="6"/>
      <c r="L10" s="1">
        <v>1019</v>
      </c>
      <c r="M10" s="7" t="s">
        <v>464</v>
      </c>
      <c r="N10" s="8"/>
      <c r="O10" s="8"/>
      <c r="P10" s="9">
        <v>2</v>
      </c>
      <c r="Q10" s="8">
        <v>80</v>
      </c>
      <c r="R10" s="8">
        <v>100</v>
      </c>
      <c r="S10" s="25"/>
    </row>
    <row r="11" spans="1:19" ht="42" customHeight="1">
      <c r="A11" s="23">
        <v>37569</v>
      </c>
      <c r="B11" s="13">
        <v>3</v>
      </c>
      <c r="C11" s="12">
        <v>12</v>
      </c>
      <c r="D11" s="4" t="s">
        <v>465</v>
      </c>
      <c r="E11" s="10">
        <v>0.8</v>
      </c>
      <c r="F11" s="39">
        <v>4</v>
      </c>
      <c r="G11" s="41" t="s">
        <v>61</v>
      </c>
      <c r="H11" s="15">
        <v>36.9</v>
      </c>
      <c r="I11" s="4" t="s">
        <v>64</v>
      </c>
      <c r="J11" s="5" t="s">
        <v>64</v>
      </c>
      <c r="K11" s="6"/>
      <c r="L11" s="1">
        <v>1020</v>
      </c>
      <c r="M11" s="7" t="s">
        <v>466</v>
      </c>
      <c r="N11" s="8"/>
      <c r="O11" s="8">
        <v>4.5</v>
      </c>
      <c r="P11" s="9">
        <v>2</v>
      </c>
      <c r="Q11" s="8">
        <v>65</v>
      </c>
      <c r="R11" s="8">
        <v>50</v>
      </c>
      <c r="S11" s="25" t="s">
        <v>78</v>
      </c>
    </row>
    <row r="12" spans="1:19" ht="42" customHeight="1">
      <c r="A12" s="23">
        <v>37570</v>
      </c>
      <c r="B12" s="13">
        <v>9</v>
      </c>
      <c r="C12" s="12">
        <v>13</v>
      </c>
      <c r="D12" s="4"/>
      <c r="E12" s="10">
        <v>0</v>
      </c>
      <c r="F12" s="39">
        <v>4</v>
      </c>
      <c r="G12" s="41" t="s">
        <v>61</v>
      </c>
      <c r="H12" s="15">
        <v>42.4</v>
      </c>
      <c r="I12" s="4" t="s">
        <v>64</v>
      </c>
      <c r="J12" s="5" t="s">
        <v>64</v>
      </c>
      <c r="K12" s="6"/>
      <c r="L12" s="1">
        <v>1018</v>
      </c>
      <c r="M12" s="7" t="s">
        <v>467</v>
      </c>
      <c r="N12" s="8"/>
      <c r="O12" s="8">
        <v>4</v>
      </c>
      <c r="P12" s="9">
        <v>7</v>
      </c>
      <c r="Q12" s="8">
        <v>62</v>
      </c>
      <c r="R12" s="8">
        <v>62</v>
      </c>
      <c r="S12" s="25"/>
    </row>
    <row r="13" spans="1:19" ht="42" customHeight="1">
      <c r="A13" s="23">
        <v>37571</v>
      </c>
      <c r="B13" s="13">
        <v>5</v>
      </c>
      <c r="C13" s="12">
        <v>10</v>
      </c>
      <c r="D13" s="4"/>
      <c r="E13" s="10">
        <v>0</v>
      </c>
      <c r="F13" s="39">
        <v>5</v>
      </c>
      <c r="G13" s="41" t="s">
        <v>61</v>
      </c>
      <c r="H13" s="15">
        <v>45.2</v>
      </c>
      <c r="I13" s="4" t="s">
        <v>64</v>
      </c>
      <c r="J13" s="5" t="s">
        <v>64</v>
      </c>
      <c r="K13" s="6"/>
      <c r="L13" s="1">
        <v>1010</v>
      </c>
      <c r="M13" s="7" t="s">
        <v>469</v>
      </c>
      <c r="N13" s="8"/>
      <c r="O13" s="8">
        <v>4</v>
      </c>
      <c r="P13" s="9">
        <v>4</v>
      </c>
      <c r="Q13" s="8">
        <v>66</v>
      </c>
      <c r="R13" s="8">
        <v>55</v>
      </c>
      <c r="S13" s="25"/>
    </row>
    <row r="14" spans="1:19" ht="42" customHeight="1">
      <c r="A14" s="23">
        <v>37572</v>
      </c>
      <c r="B14" s="13">
        <v>4</v>
      </c>
      <c r="C14" s="12">
        <v>10</v>
      </c>
      <c r="D14" s="4"/>
      <c r="E14" s="10">
        <v>0</v>
      </c>
      <c r="F14" s="39">
        <v>3</v>
      </c>
      <c r="G14" s="41" t="s">
        <v>73</v>
      </c>
      <c r="H14" s="15">
        <v>22.3</v>
      </c>
      <c r="I14" s="4" t="s">
        <v>64</v>
      </c>
      <c r="J14" s="5" t="s">
        <v>70</v>
      </c>
      <c r="K14" s="6"/>
      <c r="L14" s="1">
        <v>1015</v>
      </c>
      <c r="M14" s="7" t="s">
        <v>468</v>
      </c>
      <c r="N14" s="8"/>
      <c r="O14" s="8">
        <v>2.5</v>
      </c>
      <c r="P14" s="9">
        <v>3</v>
      </c>
      <c r="Q14" s="8">
        <v>61</v>
      </c>
      <c r="R14" s="8">
        <v>68</v>
      </c>
      <c r="S14" s="25"/>
    </row>
    <row r="15" spans="1:19" ht="42" customHeight="1">
      <c r="A15" s="23">
        <v>37573</v>
      </c>
      <c r="B15" s="13">
        <v>-2</v>
      </c>
      <c r="C15" s="12">
        <v>7</v>
      </c>
      <c r="D15" s="4"/>
      <c r="E15" s="10">
        <v>0</v>
      </c>
      <c r="F15" s="39">
        <v>3</v>
      </c>
      <c r="G15" s="41" t="s">
        <v>99</v>
      </c>
      <c r="H15" s="15">
        <v>15.2</v>
      </c>
      <c r="I15" s="4" t="s">
        <v>64</v>
      </c>
      <c r="J15" s="5" t="s">
        <v>64</v>
      </c>
      <c r="K15" s="6"/>
      <c r="L15" s="1">
        <v>1023</v>
      </c>
      <c r="M15" s="7" t="s">
        <v>470</v>
      </c>
      <c r="N15" s="8"/>
      <c r="O15" s="8">
        <v>4</v>
      </c>
      <c r="P15" s="9">
        <v>-3</v>
      </c>
      <c r="Q15" s="8">
        <v>80</v>
      </c>
      <c r="R15" s="8">
        <v>53</v>
      </c>
      <c r="S15" s="25"/>
    </row>
    <row r="16" spans="1:19" ht="42" customHeight="1">
      <c r="A16" s="23">
        <v>37574</v>
      </c>
      <c r="B16" s="13">
        <v>-4</v>
      </c>
      <c r="C16" s="12">
        <v>8</v>
      </c>
      <c r="D16" s="4"/>
      <c r="E16" s="10">
        <v>0</v>
      </c>
      <c r="F16" s="39">
        <v>3</v>
      </c>
      <c r="G16" s="41" t="s">
        <v>73</v>
      </c>
      <c r="H16" s="15">
        <v>25.6</v>
      </c>
      <c r="I16" s="4" t="s">
        <v>76</v>
      </c>
      <c r="J16" s="5" t="s">
        <v>64</v>
      </c>
      <c r="K16" s="6"/>
      <c r="L16" s="1">
        <v>1022</v>
      </c>
      <c r="M16" s="7" t="s">
        <v>471</v>
      </c>
      <c r="N16" s="8"/>
      <c r="O16" s="8">
        <v>5</v>
      </c>
      <c r="P16" s="9">
        <v>-5</v>
      </c>
      <c r="Q16" s="8">
        <v>58</v>
      </c>
      <c r="R16" s="8">
        <v>42</v>
      </c>
      <c r="S16" s="25"/>
    </row>
    <row r="17" spans="1:19" ht="42" customHeight="1">
      <c r="A17" s="23">
        <v>37575</v>
      </c>
      <c r="B17" s="13">
        <v>6</v>
      </c>
      <c r="C17" s="12">
        <v>12</v>
      </c>
      <c r="D17" s="4"/>
      <c r="E17" s="10">
        <v>0</v>
      </c>
      <c r="F17" s="39">
        <v>3</v>
      </c>
      <c r="G17" s="41" t="s">
        <v>73</v>
      </c>
      <c r="H17" s="15">
        <v>29.1</v>
      </c>
      <c r="I17" s="4" t="s">
        <v>64</v>
      </c>
      <c r="J17" s="5" t="s">
        <v>79</v>
      </c>
      <c r="K17" s="6"/>
      <c r="L17" s="1">
        <v>1021</v>
      </c>
      <c r="M17" s="7" t="s">
        <v>472</v>
      </c>
      <c r="N17" s="8"/>
      <c r="O17" s="8">
        <v>6</v>
      </c>
      <c r="P17" s="9">
        <v>4</v>
      </c>
      <c r="Q17" s="8">
        <v>68</v>
      </c>
      <c r="R17" s="8">
        <v>28</v>
      </c>
      <c r="S17" s="25"/>
    </row>
    <row r="18" spans="1:19" ht="42" customHeight="1">
      <c r="A18" s="23">
        <v>37576</v>
      </c>
      <c r="B18" s="13">
        <v>6</v>
      </c>
      <c r="C18" s="12">
        <v>9</v>
      </c>
      <c r="D18" s="4" t="s">
        <v>474</v>
      </c>
      <c r="E18" s="44">
        <v>4.9</v>
      </c>
      <c r="F18" s="39">
        <v>3</v>
      </c>
      <c r="G18" s="41" t="s">
        <v>99</v>
      </c>
      <c r="H18" s="15">
        <v>27.1</v>
      </c>
      <c r="I18" s="4" t="s">
        <v>59</v>
      </c>
      <c r="J18" s="5" t="s">
        <v>59</v>
      </c>
      <c r="K18" s="6"/>
      <c r="L18" s="1">
        <v>1021</v>
      </c>
      <c r="M18" s="7" t="s">
        <v>473</v>
      </c>
      <c r="N18" s="8"/>
      <c r="O18" s="8"/>
      <c r="P18" s="9">
        <v>3</v>
      </c>
      <c r="Q18" s="8">
        <v>87</v>
      </c>
      <c r="R18" s="8">
        <v>97</v>
      </c>
      <c r="S18" s="25" t="s">
        <v>78</v>
      </c>
    </row>
    <row r="19" spans="1:19" ht="42" customHeight="1">
      <c r="A19" s="23">
        <v>37577</v>
      </c>
      <c r="B19" s="13">
        <v>-3</v>
      </c>
      <c r="C19" s="12">
        <v>4</v>
      </c>
      <c r="D19" s="4"/>
      <c r="E19" s="10">
        <v>0</v>
      </c>
      <c r="F19" s="39">
        <v>3</v>
      </c>
      <c r="G19" s="41" t="s">
        <v>130</v>
      </c>
      <c r="H19" s="15">
        <v>24.8</v>
      </c>
      <c r="I19" s="4" t="s">
        <v>64</v>
      </c>
      <c r="J19" s="5" t="s">
        <v>64</v>
      </c>
      <c r="K19" s="6"/>
      <c r="L19" s="1">
        <v>1026</v>
      </c>
      <c r="M19" s="7" t="s">
        <v>475</v>
      </c>
      <c r="N19" s="8"/>
      <c r="O19" s="8">
        <v>4</v>
      </c>
      <c r="P19" s="9">
        <v>-4</v>
      </c>
      <c r="Q19" s="8">
        <v>61</v>
      </c>
      <c r="R19" s="8">
        <v>43</v>
      </c>
      <c r="S19" s="25"/>
    </row>
    <row r="20" spans="1:19" ht="42" customHeight="1">
      <c r="A20" s="23">
        <v>37578</v>
      </c>
      <c r="B20" s="13">
        <v>-3</v>
      </c>
      <c r="C20" s="12">
        <v>5</v>
      </c>
      <c r="D20" s="4"/>
      <c r="E20" s="10">
        <v>0</v>
      </c>
      <c r="F20" s="39">
        <v>3</v>
      </c>
      <c r="G20" s="41" t="s">
        <v>73</v>
      </c>
      <c r="H20" s="15">
        <v>29</v>
      </c>
      <c r="I20" s="4" t="s">
        <v>76</v>
      </c>
      <c r="J20" s="5" t="s">
        <v>79</v>
      </c>
      <c r="K20" s="6"/>
      <c r="L20" s="1">
        <v>1008</v>
      </c>
      <c r="M20" s="7" t="s">
        <v>476</v>
      </c>
      <c r="N20" s="8"/>
      <c r="O20" s="8">
        <v>6</v>
      </c>
      <c r="P20" s="9">
        <v>-4</v>
      </c>
      <c r="Q20" s="8">
        <v>55</v>
      </c>
      <c r="R20" s="8">
        <v>29</v>
      </c>
      <c r="S20" s="25"/>
    </row>
    <row r="21" spans="1:19" ht="42" customHeight="1">
      <c r="A21" s="23">
        <v>37579</v>
      </c>
      <c r="B21" s="13">
        <v>2</v>
      </c>
      <c r="C21" s="12">
        <v>5</v>
      </c>
      <c r="D21" s="4" t="s">
        <v>233</v>
      </c>
      <c r="E21" s="10">
        <v>7.5</v>
      </c>
      <c r="F21" s="39">
        <v>4</v>
      </c>
      <c r="G21" s="41" t="s">
        <v>99</v>
      </c>
      <c r="H21" s="15">
        <v>39.8</v>
      </c>
      <c r="I21" s="4" t="s">
        <v>59</v>
      </c>
      <c r="J21" s="5" t="s">
        <v>59</v>
      </c>
      <c r="K21" s="6"/>
      <c r="L21" s="1">
        <v>1011</v>
      </c>
      <c r="M21" s="7" t="s">
        <v>477</v>
      </c>
      <c r="N21" s="8"/>
      <c r="O21" s="8"/>
      <c r="P21" s="9">
        <v>1</v>
      </c>
      <c r="Q21" s="8">
        <v>90</v>
      </c>
      <c r="R21" s="8">
        <v>100</v>
      </c>
      <c r="S21" s="25" t="s">
        <v>78</v>
      </c>
    </row>
    <row r="22" spans="1:19" ht="42" customHeight="1">
      <c r="A22" s="23">
        <v>37580</v>
      </c>
      <c r="B22" s="13">
        <v>4</v>
      </c>
      <c r="C22" s="12">
        <v>6</v>
      </c>
      <c r="D22" s="4" t="s">
        <v>233</v>
      </c>
      <c r="E22" s="10">
        <v>17.5</v>
      </c>
      <c r="F22" s="39">
        <v>6</v>
      </c>
      <c r="G22" s="41" t="s">
        <v>99</v>
      </c>
      <c r="H22" s="15">
        <v>51.8</v>
      </c>
      <c r="I22" s="4" t="s">
        <v>59</v>
      </c>
      <c r="J22" s="5" t="s">
        <v>59</v>
      </c>
      <c r="K22" s="6"/>
      <c r="L22" s="1">
        <v>1000</v>
      </c>
      <c r="M22" s="7" t="s">
        <v>480</v>
      </c>
      <c r="N22" s="8"/>
      <c r="O22" s="8"/>
      <c r="P22" s="9">
        <v>2</v>
      </c>
      <c r="Q22" s="8">
        <v>88</v>
      </c>
      <c r="R22" s="8">
        <v>98</v>
      </c>
      <c r="S22" s="25" t="s">
        <v>78</v>
      </c>
    </row>
    <row r="23" spans="1:19" ht="42" customHeight="1">
      <c r="A23" s="23">
        <v>37581</v>
      </c>
      <c r="B23" s="13">
        <v>-2</v>
      </c>
      <c r="C23" s="12">
        <v>2</v>
      </c>
      <c r="D23" s="4" t="s">
        <v>478</v>
      </c>
      <c r="E23" s="10">
        <v>9.6</v>
      </c>
      <c r="F23" s="39">
        <v>4</v>
      </c>
      <c r="G23" s="41" t="s">
        <v>99</v>
      </c>
      <c r="H23" s="15">
        <v>31.2</v>
      </c>
      <c r="I23" s="4" t="s">
        <v>59</v>
      </c>
      <c r="J23" s="5" t="s">
        <v>59</v>
      </c>
      <c r="K23" s="6"/>
      <c r="L23" s="1">
        <v>987</v>
      </c>
      <c r="M23" s="7" t="s">
        <v>479</v>
      </c>
      <c r="N23" s="8" t="s">
        <v>153</v>
      </c>
      <c r="O23" s="8"/>
      <c r="P23" s="9">
        <v>-3</v>
      </c>
      <c r="Q23" s="8">
        <v>85</v>
      </c>
      <c r="R23" s="8">
        <v>99</v>
      </c>
      <c r="S23" s="25" t="s">
        <v>61</v>
      </c>
    </row>
    <row r="24" spans="1:19" ht="42" customHeight="1">
      <c r="A24" s="23">
        <v>37582</v>
      </c>
      <c r="B24" s="13">
        <v>-4</v>
      </c>
      <c r="C24" s="12">
        <v>-2</v>
      </c>
      <c r="D24" s="4" t="s">
        <v>481</v>
      </c>
      <c r="E24" s="10">
        <v>11</v>
      </c>
      <c r="F24" s="39">
        <v>4</v>
      </c>
      <c r="G24" s="41" t="s">
        <v>58</v>
      </c>
      <c r="H24" s="15"/>
      <c r="I24" s="4" t="s">
        <v>59</v>
      </c>
      <c r="J24" s="5" t="s">
        <v>59</v>
      </c>
      <c r="K24" s="6"/>
      <c r="L24" s="1">
        <v>992</v>
      </c>
      <c r="M24" s="7" t="s">
        <v>482</v>
      </c>
      <c r="N24" s="8"/>
      <c r="O24" s="8"/>
      <c r="P24" s="9">
        <v>-5</v>
      </c>
      <c r="Q24" s="8">
        <v>91</v>
      </c>
      <c r="R24" s="8">
        <v>98</v>
      </c>
      <c r="S24" s="25" t="s">
        <v>61</v>
      </c>
    </row>
    <row r="25" spans="1:19" ht="42" customHeight="1">
      <c r="A25" s="23">
        <v>37583</v>
      </c>
      <c r="B25" s="13">
        <v>-4</v>
      </c>
      <c r="C25" s="12">
        <v>-1</v>
      </c>
      <c r="D25" s="4" t="s">
        <v>188</v>
      </c>
      <c r="E25" s="10">
        <v>5</v>
      </c>
      <c r="F25" s="39">
        <v>5</v>
      </c>
      <c r="G25" s="41" t="s">
        <v>58</v>
      </c>
      <c r="H25" s="15"/>
      <c r="I25" s="4" t="s">
        <v>59</v>
      </c>
      <c r="J25" s="5" t="s">
        <v>59</v>
      </c>
      <c r="K25" s="6"/>
      <c r="L25" s="1">
        <v>997</v>
      </c>
      <c r="M25" s="7" t="s">
        <v>483</v>
      </c>
      <c r="N25" s="8"/>
      <c r="O25" s="8"/>
      <c r="P25" s="9">
        <v>-5</v>
      </c>
      <c r="Q25" s="8">
        <v>92</v>
      </c>
      <c r="R25" s="8">
        <v>99</v>
      </c>
      <c r="S25" s="25" t="s">
        <v>61</v>
      </c>
    </row>
    <row r="26" spans="1:19" ht="42" customHeight="1">
      <c r="A26" s="23">
        <v>37584</v>
      </c>
      <c r="B26" s="13">
        <v>-4</v>
      </c>
      <c r="C26" s="12">
        <v>1</v>
      </c>
      <c r="D26" s="4" t="s">
        <v>484</v>
      </c>
      <c r="E26" s="10">
        <v>1.9</v>
      </c>
      <c r="F26" s="39">
        <v>3</v>
      </c>
      <c r="G26" s="41" t="s">
        <v>73</v>
      </c>
      <c r="H26" s="15">
        <v>29.8</v>
      </c>
      <c r="I26" s="4" t="s">
        <v>59</v>
      </c>
      <c r="J26" s="5" t="s">
        <v>59</v>
      </c>
      <c r="K26" s="6"/>
      <c r="L26" s="1">
        <v>986</v>
      </c>
      <c r="M26" s="7" t="s">
        <v>485</v>
      </c>
      <c r="N26" s="8"/>
      <c r="O26" s="8"/>
      <c r="P26" s="9">
        <v>-4</v>
      </c>
      <c r="Q26" s="8">
        <v>86</v>
      </c>
      <c r="R26" s="8">
        <v>98</v>
      </c>
      <c r="S26" s="25" t="s">
        <v>61</v>
      </c>
    </row>
    <row r="27" spans="1:19" ht="42" customHeight="1">
      <c r="A27" s="23">
        <v>37585</v>
      </c>
      <c r="B27" s="13">
        <v>-5</v>
      </c>
      <c r="C27" s="12">
        <v>0</v>
      </c>
      <c r="D27" s="4" t="s">
        <v>488</v>
      </c>
      <c r="E27" s="10">
        <v>3.2</v>
      </c>
      <c r="F27" s="39">
        <v>3</v>
      </c>
      <c r="G27" s="41" t="s">
        <v>99</v>
      </c>
      <c r="H27" s="15">
        <v>26.5</v>
      </c>
      <c r="I27" s="4" t="s">
        <v>59</v>
      </c>
      <c r="J27" s="5" t="s">
        <v>59</v>
      </c>
      <c r="K27" s="6"/>
      <c r="L27" s="1">
        <v>1003</v>
      </c>
      <c r="M27" s="7" t="s">
        <v>489</v>
      </c>
      <c r="N27" s="8"/>
      <c r="O27" s="8"/>
      <c r="P27" s="9">
        <v>-6</v>
      </c>
      <c r="Q27" s="8">
        <v>91</v>
      </c>
      <c r="R27" s="8">
        <v>100</v>
      </c>
      <c r="S27" s="25" t="s">
        <v>61</v>
      </c>
    </row>
    <row r="28" spans="1:19" ht="42" customHeight="1">
      <c r="A28" s="23">
        <v>37586</v>
      </c>
      <c r="B28" s="13">
        <v>-2</v>
      </c>
      <c r="C28" s="12">
        <v>2</v>
      </c>
      <c r="D28" s="4" t="s">
        <v>486</v>
      </c>
      <c r="E28" s="10">
        <v>1.4</v>
      </c>
      <c r="F28" s="39">
        <v>3</v>
      </c>
      <c r="G28" s="41" t="s">
        <v>99</v>
      </c>
      <c r="H28" s="15">
        <v>23</v>
      </c>
      <c r="I28" s="4" t="s">
        <v>59</v>
      </c>
      <c r="J28" s="5" t="s">
        <v>59</v>
      </c>
      <c r="K28" s="6"/>
      <c r="L28" s="1">
        <v>1020</v>
      </c>
      <c r="M28" s="7" t="s">
        <v>487</v>
      </c>
      <c r="N28" s="8"/>
      <c r="O28" s="8"/>
      <c r="P28" s="9">
        <v>-3</v>
      </c>
      <c r="Q28" s="8">
        <v>85</v>
      </c>
      <c r="R28" s="8">
        <v>98</v>
      </c>
      <c r="S28" s="25" t="s">
        <v>61</v>
      </c>
    </row>
    <row r="29" spans="1:19" ht="42" customHeight="1">
      <c r="A29" s="23">
        <v>37587</v>
      </c>
      <c r="B29" s="13">
        <v>1</v>
      </c>
      <c r="C29" s="12">
        <v>3</v>
      </c>
      <c r="D29" s="4" t="s">
        <v>490</v>
      </c>
      <c r="E29" s="10">
        <v>0.9</v>
      </c>
      <c r="F29" s="39">
        <v>3</v>
      </c>
      <c r="G29" s="41" t="s">
        <v>73</v>
      </c>
      <c r="H29" s="15">
        <v>23</v>
      </c>
      <c r="I29" s="4" t="s">
        <v>59</v>
      </c>
      <c r="J29" s="5" t="s">
        <v>59</v>
      </c>
      <c r="K29" s="6"/>
      <c r="L29" s="1">
        <v>1015</v>
      </c>
      <c r="M29" s="7" t="s">
        <v>491</v>
      </c>
      <c r="N29" s="8"/>
      <c r="O29" s="8">
        <v>0.5</v>
      </c>
      <c r="P29" s="9">
        <v>1</v>
      </c>
      <c r="Q29" s="8">
        <v>79</v>
      </c>
      <c r="R29" s="8">
        <v>92</v>
      </c>
      <c r="S29" s="25" t="s">
        <v>78</v>
      </c>
    </row>
    <row r="30" spans="1:19" ht="42" customHeight="1">
      <c r="A30" s="23">
        <v>37588</v>
      </c>
      <c r="B30" s="13">
        <v>-2</v>
      </c>
      <c r="C30" s="12">
        <v>1</v>
      </c>
      <c r="D30" s="4"/>
      <c r="E30" s="10">
        <v>0</v>
      </c>
      <c r="F30" s="39">
        <v>5</v>
      </c>
      <c r="G30" s="41" t="s">
        <v>61</v>
      </c>
      <c r="H30" s="15">
        <v>44.1</v>
      </c>
      <c r="I30" s="4" t="s">
        <v>64</v>
      </c>
      <c r="J30" s="5" t="s">
        <v>64</v>
      </c>
      <c r="K30" s="6"/>
      <c r="L30" s="1">
        <v>1000</v>
      </c>
      <c r="M30" s="7" t="s">
        <v>492</v>
      </c>
      <c r="N30" s="8"/>
      <c r="O30" s="8">
        <v>5.5</v>
      </c>
      <c r="P30" s="9">
        <v>-3</v>
      </c>
      <c r="Q30" s="8">
        <v>76</v>
      </c>
      <c r="R30" s="8">
        <v>38</v>
      </c>
      <c r="S30" s="25"/>
    </row>
    <row r="31" spans="1:19" ht="42" customHeight="1">
      <c r="A31" s="23">
        <v>37589</v>
      </c>
      <c r="B31" s="13">
        <v>-1</v>
      </c>
      <c r="C31" s="12">
        <v>1</v>
      </c>
      <c r="D31" s="4" t="s">
        <v>493</v>
      </c>
      <c r="E31" s="10">
        <v>1.2</v>
      </c>
      <c r="F31" s="39">
        <v>6</v>
      </c>
      <c r="G31" s="41" t="s">
        <v>61</v>
      </c>
      <c r="H31" s="15">
        <v>52.6</v>
      </c>
      <c r="I31" s="4" t="s">
        <v>59</v>
      </c>
      <c r="J31" s="5" t="s">
        <v>59</v>
      </c>
      <c r="K31" s="6"/>
      <c r="L31" s="1">
        <v>992</v>
      </c>
      <c r="M31" s="7" t="s">
        <v>494</v>
      </c>
      <c r="N31" s="8"/>
      <c r="O31" s="8"/>
      <c r="P31" s="9">
        <v>-1</v>
      </c>
      <c r="Q31" s="8">
        <v>88</v>
      </c>
      <c r="R31" s="8">
        <v>99</v>
      </c>
      <c r="S31" s="25" t="s">
        <v>61</v>
      </c>
    </row>
    <row r="32" spans="1:19" ht="42" customHeight="1">
      <c r="A32" s="23">
        <v>37590</v>
      </c>
      <c r="B32" s="13">
        <v>-2</v>
      </c>
      <c r="C32" s="12">
        <v>4</v>
      </c>
      <c r="D32" s="4" t="s">
        <v>495</v>
      </c>
      <c r="E32" s="10">
        <v>0.9</v>
      </c>
      <c r="F32" s="39">
        <v>5</v>
      </c>
      <c r="G32" s="41" t="s">
        <v>61</v>
      </c>
      <c r="H32" s="15">
        <v>41.3</v>
      </c>
      <c r="I32" s="4" t="s">
        <v>59</v>
      </c>
      <c r="J32" s="5" t="s">
        <v>64</v>
      </c>
      <c r="K32" s="6"/>
      <c r="L32" s="1">
        <v>998</v>
      </c>
      <c r="M32" s="7" t="s">
        <v>496</v>
      </c>
      <c r="N32" s="8"/>
      <c r="O32" s="8">
        <v>3</v>
      </c>
      <c r="P32" s="9">
        <v>-4</v>
      </c>
      <c r="Q32" s="8">
        <v>80</v>
      </c>
      <c r="R32" s="8">
        <v>63</v>
      </c>
      <c r="S32" s="25" t="s">
        <v>61</v>
      </c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3.8666666666666667</v>
      </c>
      <c r="E100" s="66" t="s">
        <v>31</v>
      </c>
      <c r="F100" s="66"/>
      <c r="G100" s="66"/>
      <c r="H100" s="66"/>
      <c r="I100" s="17">
        <f>SUM(E3:E33)</f>
        <v>66.30000000000001</v>
      </c>
      <c r="J100" s="66" t="s">
        <v>38</v>
      </c>
      <c r="K100" s="66"/>
      <c r="L100" s="18">
        <f>SUM(O3:O33)</f>
        <v>65</v>
      </c>
    </row>
    <row r="101" spans="1:12" ht="30" customHeight="1">
      <c r="A101" s="66" t="s">
        <v>27</v>
      </c>
      <c r="B101" s="66"/>
      <c r="C101" s="66"/>
      <c r="D101" s="16">
        <f>AVERAGE(B3:B33)</f>
        <v>0.9666666666666667</v>
      </c>
      <c r="E101" s="66" t="s">
        <v>32</v>
      </c>
      <c r="F101" s="66"/>
      <c r="G101" s="66"/>
      <c r="H101" s="66"/>
      <c r="I101" s="17">
        <f>AVERAGE(E3:E33)</f>
        <v>2.2100000000000004</v>
      </c>
      <c r="J101" s="66" t="s">
        <v>39</v>
      </c>
      <c r="K101" s="66"/>
      <c r="L101" s="18">
        <f>COUNTIF(R3:R33,"&lt;31")</f>
        <v>3</v>
      </c>
    </row>
    <row r="102" spans="1:12" ht="30" customHeight="1">
      <c r="A102" s="66" t="s">
        <v>28</v>
      </c>
      <c r="B102" s="66"/>
      <c r="C102" s="66"/>
      <c r="D102" s="16">
        <f>AVERAGE(C3:C33)</f>
        <v>6.766666666666667</v>
      </c>
      <c r="E102" s="66" t="s">
        <v>33</v>
      </c>
      <c r="F102" s="66"/>
      <c r="G102" s="66"/>
      <c r="H102" s="66"/>
      <c r="I102" s="17">
        <f>MAX(E3:E33)</f>
        <v>17.5</v>
      </c>
      <c r="J102" s="66" t="s">
        <v>41</v>
      </c>
      <c r="K102" s="66"/>
      <c r="L102" s="18">
        <f>COUNTIF(C3:C33,"&gt;19")</f>
        <v>0</v>
      </c>
    </row>
    <row r="103" spans="1:12" ht="30" customHeight="1">
      <c r="A103" s="66" t="s">
        <v>23</v>
      </c>
      <c r="B103" s="66"/>
      <c r="C103" s="66"/>
      <c r="D103" s="18">
        <f>MAX(B3:B33,C3:C33)</f>
        <v>14</v>
      </c>
      <c r="E103" s="66" t="s">
        <v>34</v>
      </c>
      <c r="F103" s="66"/>
      <c r="G103" s="66"/>
      <c r="H103" s="66"/>
      <c r="I103" s="18">
        <f>COUNTA(S3:S33)</f>
        <v>14</v>
      </c>
      <c r="J103" s="66" t="s">
        <v>37</v>
      </c>
      <c r="K103" s="66"/>
      <c r="L103" s="18">
        <f>COUNTA(N3:N33)</f>
        <v>1</v>
      </c>
    </row>
    <row r="104" spans="1:12" ht="30" customHeight="1">
      <c r="A104" s="66" t="s">
        <v>24</v>
      </c>
      <c r="B104" s="66"/>
      <c r="C104" s="66"/>
      <c r="D104" s="18">
        <f>MIN(B3:B33,C3:C33)</f>
        <v>-5</v>
      </c>
      <c r="E104" s="66" t="s">
        <v>35</v>
      </c>
      <c r="F104" s="66"/>
      <c r="G104" s="66"/>
      <c r="H104" s="66"/>
      <c r="I104" s="18">
        <f>COUNTIF(S3:S33,"R")</f>
        <v>6</v>
      </c>
      <c r="J104" s="66" t="s">
        <v>47</v>
      </c>
      <c r="K104" s="66"/>
      <c r="L104" s="43">
        <f>AVERAGE(F3:F33)</f>
        <v>3.433333333333333</v>
      </c>
    </row>
    <row r="105" spans="1:12" ht="30" customHeight="1">
      <c r="A105" s="66" t="s">
        <v>26</v>
      </c>
      <c r="B105" s="66"/>
      <c r="C105" s="66"/>
      <c r="D105" s="18">
        <f>MAX(B3:B33)</f>
        <v>9</v>
      </c>
      <c r="E105" s="66" t="s">
        <v>36</v>
      </c>
      <c r="F105" s="66"/>
      <c r="G105" s="66"/>
      <c r="H105" s="66"/>
      <c r="I105" s="18">
        <f>COUNTIF(S3:S33,"S")</f>
        <v>8</v>
      </c>
      <c r="J105" s="66" t="s">
        <v>48</v>
      </c>
      <c r="K105" s="66"/>
      <c r="L105" s="43">
        <f>AVERAGE(H3:H33)</f>
        <v>29.046428571428574</v>
      </c>
    </row>
    <row r="106" spans="1:12" ht="30" customHeight="1">
      <c r="A106" s="66" t="s">
        <v>25</v>
      </c>
      <c r="B106" s="66"/>
      <c r="C106" s="66"/>
      <c r="D106" s="18">
        <f>MIN(C3:C33)</f>
        <v>-2</v>
      </c>
      <c r="E106" s="66" t="s">
        <v>52</v>
      </c>
      <c r="F106" s="66"/>
      <c r="G106" s="66"/>
      <c r="H106" s="66"/>
      <c r="I106" s="18">
        <f>COUNTIF(F3:F33,"&gt;5")</f>
        <v>2</v>
      </c>
      <c r="J106" s="66" t="s">
        <v>49</v>
      </c>
      <c r="K106" s="66"/>
      <c r="L106" s="19">
        <v>10</v>
      </c>
    </row>
    <row r="107" spans="1:12" ht="30" customHeight="1">
      <c r="A107" s="66" t="s">
        <v>29</v>
      </c>
      <c r="B107" s="66"/>
      <c r="C107" s="66"/>
      <c r="D107" s="18">
        <f>COUNTIF(B3:B33,"&lt;1")</f>
        <v>15</v>
      </c>
      <c r="E107" s="66" t="s">
        <v>43</v>
      </c>
      <c r="F107" s="66"/>
      <c r="G107" s="66"/>
      <c r="H107" s="66"/>
      <c r="I107" s="17">
        <f>MAX(H3:H33)</f>
        <v>52.6</v>
      </c>
      <c r="J107" s="66" t="s">
        <v>50</v>
      </c>
      <c r="K107" s="66"/>
      <c r="L107" s="19">
        <v>36.9</v>
      </c>
    </row>
    <row r="108" spans="1:12" ht="30" customHeight="1">
      <c r="A108" s="66" t="s">
        <v>30</v>
      </c>
      <c r="B108" s="66"/>
      <c r="C108" s="66"/>
      <c r="D108" s="18">
        <f>COUNTIF(C3:C33,"&lt;1")</f>
        <v>3</v>
      </c>
      <c r="E108" s="66" t="s">
        <v>44</v>
      </c>
      <c r="F108" s="66"/>
      <c r="G108" s="66"/>
      <c r="H108" s="66"/>
      <c r="I108" s="18">
        <f>MAX(L3:L33)</f>
        <v>1026</v>
      </c>
      <c r="J108" s="66" t="s">
        <v>51</v>
      </c>
      <c r="K108" s="66"/>
      <c r="L108" s="19">
        <v>29.4</v>
      </c>
    </row>
    <row r="109" spans="1:12" ht="30" customHeight="1">
      <c r="A109" s="66" t="s">
        <v>40</v>
      </c>
      <c r="B109" s="66"/>
      <c r="C109" s="66"/>
      <c r="D109" s="18">
        <f>MIN(P3:P33)</f>
        <v>-6</v>
      </c>
      <c r="E109" s="66" t="s">
        <v>45</v>
      </c>
      <c r="F109" s="66"/>
      <c r="G109" s="66"/>
      <c r="H109" s="66"/>
      <c r="I109" s="18">
        <f>MIN(L3:L33)</f>
        <v>986</v>
      </c>
      <c r="J109" s="66"/>
      <c r="K109" s="66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37591</v>
      </c>
      <c r="B3" s="13">
        <v>-2</v>
      </c>
      <c r="C3" s="12">
        <v>3</v>
      </c>
      <c r="D3" s="4"/>
      <c r="E3" s="10">
        <v>0</v>
      </c>
      <c r="F3" s="39">
        <v>4</v>
      </c>
      <c r="G3" s="41" t="s">
        <v>66</v>
      </c>
      <c r="H3" s="15">
        <v>40.5</v>
      </c>
      <c r="I3" s="4" t="s">
        <v>59</v>
      </c>
      <c r="J3" s="5" t="s">
        <v>59</v>
      </c>
      <c r="K3" s="6"/>
      <c r="L3" s="1">
        <v>990</v>
      </c>
      <c r="M3" s="7" t="s">
        <v>497</v>
      </c>
      <c r="N3" s="8"/>
      <c r="O3" s="8"/>
      <c r="P3" s="9">
        <v>-3</v>
      </c>
      <c r="Q3" s="8">
        <v>85</v>
      </c>
      <c r="R3" s="20">
        <v>98</v>
      </c>
      <c r="S3" s="24"/>
    </row>
    <row r="4" spans="1:19" ht="42" customHeight="1">
      <c r="A4" s="23">
        <v>37592</v>
      </c>
      <c r="B4" s="13">
        <v>-1</v>
      </c>
      <c r="C4" s="12">
        <v>2</v>
      </c>
      <c r="D4" s="4" t="s">
        <v>498</v>
      </c>
      <c r="E4" s="10">
        <v>4.8</v>
      </c>
      <c r="F4" s="39">
        <v>4</v>
      </c>
      <c r="G4" s="41" t="s">
        <v>73</v>
      </c>
      <c r="H4" s="15">
        <v>33.1</v>
      </c>
      <c r="I4" s="4" t="s">
        <v>59</v>
      </c>
      <c r="J4" s="5" t="s">
        <v>70</v>
      </c>
      <c r="K4" s="6"/>
      <c r="L4" s="1">
        <v>1002</v>
      </c>
      <c r="M4" s="7" t="s">
        <v>499</v>
      </c>
      <c r="N4" s="8"/>
      <c r="O4" s="8">
        <v>1</v>
      </c>
      <c r="P4" s="9">
        <v>-2</v>
      </c>
      <c r="Q4" s="8">
        <v>87</v>
      </c>
      <c r="R4" s="8">
        <v>87</v>
      </c>
      <c r="S4" s="25" t="s">
        <v>61</v>
      </c>
    </row>
    <row r="5" spans="1:19" ht="42" customHeight="1">
      <c r="A5" s="23">
        <v>37593</v>
      </c>
      <c r="B5" s="13">
        <v>-2</v>
      </c>
      <c r="C5" s="12">
        <v>2</v>
      </c>
      <c r="D5" s="4"/>
      <c r="E5" s="10">
        <v>0</v>
      </c>
      <c r="F5" s="39">
        <v>5</v>
      </c>
      <c r="G5" s="41" t="s">
        <v>61</v>
      </c>
      <c r="H5" s="15">
        <v>42.6</v>
      </c>
      <c r="I5" s="4" t="s">
        <v>76</v>
      </c>
      <c r="J5" s="5" t="s">
        <v>64</v>
      </c>
      <c r="K5" s="6"/>
      <c r="L5" s="1">
        <v>996</v>
      </c>
      <c r="M5" s="7" t="s">
        <v>500</v>
      </c>
      <c r="N5" s="8"/>
      <c r="O5" s="8">
        <v>4</v>
      </c>
      <c r="P5" s="9">
        <v>-3</v>
      </c>
      <c r="Q5" s="8">
        <v>71</v>
      </c>
      <c r="R5" s="8">
        <v>50</v>
      </c>
      <c r="S5" s="25"/>
    </row>
    <row r="6" spans="1:19" ht="42" customHeight="1">
      <c r="A6" s="23">
        <v>37594</v>
      </c>
      <c r="B6" s="13">
        <v>-4</v>
      </c>
      <c r="C6" s="12">
        <v>3</v>
      </c>
      <c r="D6" s="4" t="s">
        <v>501</v>
      </c>
      <c r="E6" s="10">
        <v>1</v>
      </c>
      <c r="F6" s="39">
        <v>4</v>
      </c>
      <c r="G6" s="41" t="s">
        <v>61</v>
      </c>
      <c r="H6" s="15">
        <v>37.2</v>
      </c>
      <c r="I6" s="4" t="s">
        <v>64</v>
      </c>
      <c r="J6" s="5" t="s">
        <v>59</v>
      </c>
      <c r="K6" s="6"/>
      <c r="L6" s="1">
        <v>1001</v>
      </c>
      <c r="M6" s="7" t="s">
        <v>485</v>
      </c>
      <c r="N6" s="8"/>
      <c r="O6" s="8">
        <v>0.5</v>
      </c>
      <c r="P6" s="9">
        <v>-5</v>
      </c>
      <c r="Q6" s="8">
        <v>80</v>
      </c>
      <c r="R6" s="8">
        <v>96</v>
      </c>
      <c r="S6" s="25" t="s">
        <v>61</v>
      </c>
    </row>
    <row r="7" spans="1:19" ht="42" customHeight="1">
      <c r="A7" s="23">
        <v>37595</v>
      </c>
      <c r="B7" s="13">
        <v>0</v>
      </c>
      <c r="C7" s="12">
        <v>5</v>
      </c>
      <c r="D7" s="4" t="s">
        <v>205</v>
      </c>
      <c r="E7" s="10">
        <v>1.3</v>
      </c>
      <c r="F7" s="39">
        <v>3</v>
      </c>
      <c r="G7" s="41" t="s">
        <v>73</v>
      </c>
      <c r="H7" s="15">
        <v>28.3</v>
      </c>
      <c r="I7" s="4" t="s">
        <v>59</v>
      </c>
      <c r="J7" s="5" t="s">
        <v>59</v>
      </c>
      <c r="K7" s="6"/>
      <c r="L7" s="1">
        <v>988</v>
      </c>
      <c r="M7" s="7" t="s">
        <v>502</v>
      </c>
      <c r="N7" s="8"/>
      <c r="O7" s="8"/>
      <c r="P7" s="9">
        <v>-1</v>
      </c>
      <c r="Q7" s="8">
        <v>80</v>
      </c>
      <c r="R7" s="8">
        <v>98</v>
      </c>
      <c r="S7" s="25" t="s">
        <v>78</v>
      </c>
    </row>
    <row r="8" spans="1:19" ht="42" customHeight="1">
      <c r="A8" s="23">
        <v>37596</v>
      </c>
      <c r="B8" s="13">
        <v>-1</v>
      </c>
      <c r="C8" s="12">
        <v>2</v>
      </c>
      <c r="D8" s="4" t="s">
        <v>503</v>
      </c>
      <c r="E8" s="10">
        <v>4</v>
      </c>
      <c r="F8" s="39">
        <v>3</v>
      </c>
      <c r="G8" s="41" t="s">
        <v>73</v>
      </c>
      <c r="H8" s="15">
        <v>29.1</v>
      </c>
      <c r="I8" s="4" t="s">
        <v>59</v>
      </c>
      <c r="J8" s="5" t="s">
        <v>59</v>
      </c>
      <c r="K8" s="6"/>
      <c r="L8" s="1">
        <v>995</v>
      </c>
      <c r="M8" s="7" t="s">
        <v>485</v>
      </c>
      <c r="N8" s="8"/>
      <c r="O8" s="8"/>
      <c r="P8" s="9">
        <v>-2</v>
      </c>
      <c r="Q8" s="8">
        <v>93</v>
      </c>
      <c r="R8" s="8">
        <v>100</v>
      </c>
      <c r="S8" s="25" t="s">
        <v>78</v>
      </c>
    </row>
    <row r="9" spans="1:19" ht="42" customHeight="1">
      <c r="A9" s="23">
        <v>37597</v>
      </c>
      <c r="B9" s="13">
        <v>0</v>
      </c>
      <c r="C9" s="12">
        <v>2</v>
      </c>
      <c r="D9" s="4" t="s">
        <v>503</v>
      </c>
      <c r="E9" s="10">
        <v>13</v>
      </c>
      <c r="F9" s="39">
        <v>3</v>
      </c>
      <c r="G9" s="41" t="s">
        <v>184</v>
      </c>
      <c r="H9" s="15">
        <v>26.5</v>
      </c>
      <c r="I9" s="4" t="s">
        <v>59</v>
      </c>
      <c r="J9" s="5" t="s">
        <v>59</v>
      </c>
      <c r="K9" s="6"/>
      <c r="L9" s="1">
        <v>1018</v>
      </c>
      <c r="M9" s="7" t="s">
        <v>504</v>
      </c>
      <c r="N9" s="8"/>
      <c r="O9" s="8"/>
      <c r="P9" s="9">
        <v>-1</v>
      </c>
      <c r="Q9" s="8">
        <v>97</v>
      </c>
      <c r="R9" s="8">
        <v>100</v>
      </c>
      <c r="S9" s="25" t="s">
        <v>61</v>
      </c>
    </row>
    <row r="10" spans="1:19" ht="42" customHeight="1">
      <c r="A10" s="23">
        <v>37598</v>
      </c>
      <c r="B10" s="13">
        <v>-2</v>
      </c>
      <c r="C10" s="12">
        <v>2</v>
      </c>
      <c r="D10" s="4"/>
      <c r="E10" s="10">
        <v>0</v>
      </c>
      <c r="F10" s="39">
        <v>3</v>
      </c>
      <c r="G10" s="41" t="s">
        <v>73</v>
      </c>
      <c r="H10" s="15">
        <v>20.9</v>
      </c>
      <c r="I10" s="4" t="s">
        <v>59</v>
      </c>
      <c r="J10" s="5" t="s">
        <v>59</v>
      </c>
      <c r="K10" s="6"/>
      <c r="L10" s="1">
        <v>1021</v>
      </c>
      <c r="M10" s="7" t="s">
        <v>505</v>
      </c>
      <c r="N10" s="8"/>
      <c r="O10" s="8"/>
      <c r="P10" s="9">
        <v>-2</v>
      </c>
      <c r="Q10" s="8">
        <v>87</v>
      </c>
      <c r="R10" s="8">
        <v>95</v>
      </c>
      <c r="S10" s="25"/>
    </row>
    <row r="11" spans="1:19" ht="42" customHeight="1">
      <c r="A11" s="23">
        <v>37599</v>
      </c>
      <c r="B11" s="13">
        <v>-5</v>
      </c>
      <c r="C11" s="12">
        <v>2</v>
      </c>
      <c r="D11" s="4"/>
      <c r="E11" s="10">
        <v>0</v>
      </c>
      <c r="F11" s="39">
        <v>3</v>
      </c>
      <c r="G11" s="41" t="s">
        <v>61</v>
      </c>
      <c r="H11" s="15">
        <v>29.6</v>
      </c>
      <c r="I11" s="4" t="s">
        <v>76</v>
      </c>
      <c r="J11" s="5" t="s">
        <v>79</v>
      </c>
      <c r="K11" s="6"/>
      <c r="L11" s="1">
        <v>1008</v>
      </c>
      <c r="M11" s="7" t="s">
        <v>506</v>
      </c>
      <c r="N11" s="8"/>
      <c r="O11" s="8">
        <v>5</v>
      </c>
      <c r="P11" s="9">
        <v>-6</v>
      </c>
      <c r="Q11" s="8">
        <v>55</v>
      </c>
      <c r="R11" s="8">
        <v>29</v>
      </c>
      <c r="S11" s="25"/>
    </row>
    <row r="12" spans="1:19" ht="42" customHeight="1">
      <c r="A12" s="23">
        <v>37600</v>
      </c>
      <c r="B12" s="13">
        <v>-1</v>
      </c>
      <c r="C12" s="12">
        <v>1</v>
      </c>
      <c r="D12" s="4" t="s">
        <v>507</v>
      </c>
      <c r="E12" s="10">
        <v>1.4</v>
      </c>
      <c r="F12" s="39">
        <v>3</v>
      </c>
      <c r="G12" s="41" t="s">
        <v>73</v>
      </c>
      <c r="H12" s="15">
        <v>24.5</v>
      </c>
      <c r="I12" s="4" t="s">
        <v>59</v>
      </c>
      <c r="J12" s="5" t="s">
        <v>59</v>
      </c>
      <c r="K12" s="6"/>
      <c r="L12" s="1">
        <v>1008</v>
      </c>
      <c r="M12" s="7" t="s">
        <v>508</v>
      </c>
      <c r="N12" s="8"/>
      <c r="O12" s="8"/>
      <c r="P12" s="9">
        <v>-2</v>
      </c>
      <c r="Q12" s="8">
        <v>84</v>
      </c>
      <c r="R12" s="8">
        <v>99</v>
      </c>
      <c r="S12" s="25" t="s">
        <v>61</v>
      </c>
    </row>
    <row r="13" spans="1:19" ht="42" customHeight="1">
      <c r="A13" s="23">
        <v>37601</v>
      </c>
      <c r="B13" s="13">
        <v>-2</v>
      </c>
      <c r="C13" s="12">
        <v>0</v>
      </c>
      <c r="D13" s="4" t="s">
        <v>509</v>
      </c>
      <c r="E13" s="10">
        <v>2.2</v>
      </c>
      <c r="F13" s="39">
        <v>2</v>
      </c>
      <c r="G13" s="41" t="s">
        <v>184</v>
      </c>
      <c r="H13" s="15"/>
      <c r="I13" s="4" t="s">
        <v>59</v>
      </c>
      <c r="J13" s="5" t="s">
        <v>133</v>
      </c>
      <c r="K13" s="6"/>
      <c r="L13" s="1">
        <v>1007</v>
      </c>
      <c r="M13" s="7" t="s">
        <v>510</v>
      </c>
      <c r="N13" s="8"/>
      <c r="O13" s="8"/>
      <c r="P13" s="9">
        <v>-3</v>
      </c>
      <c r="Q13" s="8">
        <v>92</v>
      </c>
      <c r="R13" s="8">
        <v>100</v>
      </c>
      <c r="S13" s="25" t="s">
        <v>61</v>
      </c>
    </row>
    <row r="14" spans="1:19" ht="42" customHeight="1">
      <c r="A14" s="23">
        <v>37602</v>
      </c>
      <c r="B14" s="13">
        <v>-2</v>
      </c>
      <c r="C14" s="12">
        <v>0</v>
      </c>
      <c r="D14" s="4" t="s">
        <v>511</v>
      </c>
      <c r="E14" s="10">
        <v>4</v>
      </c>
      <c r="F14" s="39">
        <v>2</v>
      </c>
      <c r="G14" s="41" t="s">
        <v>73</v>
      </c>
      <c r="H14" s="15"/>
      <c r="I14" s="4" t="s">
        <v>59</v>
      </c>
      <c r="J14" s="5" t="s">
        <v>59</v>
      </c>
      <c r="K14" s="6"/>
      <c r="L14" s="1">
        <v>1015</v>
      </c>
      <c r="M14" s="7" t="s">
        <v>512</v>
      </c>
      <c r="N14" s="8"/>
      <c r="O14" s="8"/>
      <c r="P14" s="9">
        <v>-3</v>
      </c>
      <c r="Q14" s="8">
        <v>88</v>
      </c>
      <c r="R14" s="8">
        <v>100</v>
      </c>
      <c r="S14" s="25" t="s">
        <v>61</v>
      </c>
    </row>
    <row r="15" spans="1:19" ht="42" customHeight="1">
      <c r="A15" s="23">
        <v>37603</v>
      </c>
      <c r="B15" s="13">
        <v>-2</v>
      </c>
      <c r="C15" s="12">
        <v>3</v>
      </c>
      <c r="D15" s="4"/>
      <c r="E15" s="10">
        <v>0</v>
      </c>
      <c r="F15" s="39">
        <v>5</v>
      </c>
      <c r="G15" s="41" t="s">
        <v>66</v>
      </c>
      <c r="H15" s="15">
        <v>44.2</v>
      </c>
      <c r="I15" s="4" t="s">
        <v>59</v>
      </c>
      <c r="J15" s="5" t="s">
        <v>70</v>
      </c>
      <c r="K15" s="6"/>
      <c r="L15" s="1">
        <v>1001</v>
      </c>
      <c r="M15" s="7" t="s">
        <v>513</v>
      </c>
      <c r="N15" s="8"/>
      <c r="O15" s="8">
        <v>2.5</v>
      </c>
      <c r="P15" s="9">
        <v>-3</v>
      </c>
      <c r="Q15" s="8">
        <v>83</v>
      </c>
      <c r="R15" s="8">
        <v>69</v>
      </c>
      <c r="S15" s="25"/>
    </row>
    <row r="16" spans="1:19" ht="42" customHeight="1">
      <c r="A16" s="23">
        <v>37604</v>
      </c>
      <c r="B16" s="13">
        <v>2</v>
      </c>
      <c r="C16" s="12">
        <v>3</v>
      </c>
      <c r="D16" s="4"/>
      <c r="E16" s="10">
        <v>0</v>
      </c>
      <c r="F16" s="39">
        <v>6</v>
      </c>
      <c r="G16" s="41" t="s">
        <v>66</v>
      </c>
      <c r="H16" s="15">
        <v>59.5</v>
      </c>
      <c r="I16" s="4" t="s">
        <v>64</v>
      </c>
      <c r="J16" s="5" t="s">
        <v>70</v>
      </c>
      <c r="K16" s="6"/>
      <c r="L16" s="1">
        <v>1005</v>
      </c>
      <c r="M16" s="7" t="s">
        <v>514</v>
      </c>
      <c r="N16" s="8"/>
      <c r="O16" s="8">
        <v>2</v>
      </c>
      <c r="P16" s="9">
        <v>1</v>
      </c>
      <c r="Q16" s="8">
        <v>82</v>
      </c>
      <c r="R16" s="8">
        <v>81</v>
      </c>
      <c r="S16" s="25"/>
    </row>
    <row r="17" spans="1:19" ht="42" customHeight="1">
      <c r="A17" s="23">
        <v>37605</v>
      </c>
      <c r="B17" s="13">
        <v>2</v>
      </c>
      <c r="C17" s="12">
        <v>4</v>
      </c>
      <c r="D17" s="4"/>
      <c r="E17" s="10">
        <v>0</v>
      </c>
      <c r="F17" s="39">
        <v>5</v>
      </c>
      <c r="G17" s="41" t="s">
        <v>66</v>
      </c>
      <c r="H17" s="15">
        <v>43.5</v>
      </c>
      <c r="I17" s="4" t="s">
        <v>64</v>
      </c>
      <c r="J17" s="5" t="s">
        <v>64</v>
      </c>
      <c r="K17" s="6"/>
      <c r="L17" s="1">
        <v>1012</v>
      </c>
      <c r="M17" s="7" t="s">
        <v>515</v>
      </c>
      <c r="N17" s="8"/>
      <c r="O17" s="8">
        <v>5</v>
      </c>
      <c r="P17" s="9">
        <v>1</v>
      </c>
      <c r="Q17" s="8">
        <v>80</v>
      </c>
      <c r="R17" s="8">
        <v>41</v>
      </c>
      <c r="S17" s="25"/>
    </row>
    <row r="18" spans="1:19" ht="42" customHeight="1">
      <c r="A18" s="23">
        <v>37606</v>
      </c>
      <c r="B18" s="13">
        <v>2</v>
      </c>
      <c r="C18" s="12">
        <v>3</v>
      </c>
      <c r="D18" s="4"/>
      <c r="E18" s="44">
        <v>0</v>
      </c>
      <c r="F18" s="39">
        <v>3</v>
      </c>
      <c r="G18" s="41" t="s">
        <v>66</v>
      </c>
      <c r="H18" s="15">
        <v>23.6</v>
      </c>
      <c r="I18" s="4" t="s">
        <v>59</v>
      </c>
      <c r="J18" s="5" t="s">
        <v>59</v>
      </c>
      <c r="K18" s="6"/>
      <c r="L18" s="1">
        <v>1009</v>
      </c>
      <c r="M18" s="7" t="s">
        <v>516</v>
      </c>
      <c r="N18" s="8"/>
      <c r="O18" s="8"/>
      <c r="P18" s="9">
        <v>1</v>
      </c>
      <c r="Q18" s="8">
        <v>88</v>
      </c>
      <c r="R18" s="8">
        <v>100</v>
      </c>
      <c r="S18" s="25"/>
    </row>
    <row r="19" spans="1:19" ht="42" customHeight="1">
      <c r="A19" s="23">
        <v>37607</v>
      </c>
      <c r="B19" s="13">
        <v>0</v>
      </c>
      <c r="C19" s="12">
        <v>3</v>
      </c>
      <c r="D19" s="4" t="s">
        <v>517</v>
      </c>
      <c r="E19" s="10">
        <v>2</v>
      </c>
      <c r="F19" s="39">
        <v>2</v>
      </c>
      <c r="G19" s="41" t="s">
        <v>58</v>
      </c>
      <c r="H19" s="15">
        <v>18.5</v>
      </c>
      <c r="I19" s="4" t="s">
        <v>59</v>
      </c>
      <c r="J19" s="5" t="s">
        <v>59</v>
      </c>
      <c r="K19" s="6"/>
      <c r="L19" s="1">
        <v>1005</v>
      </c>
      <c r="M19" s="7" t="s">
        <v>518</v>
      </c>
      <c r="N19" s="8"/>
      <c r="O19" s="8"/>
      <c r="P19" s="9">
        <v>0</v>
      </c>
      <c r="Q19" s="8">
        <v>96</v>
      </c>
      <c r="R19" s="8">
        <v>100</v>
      </c>
      <c r="S19" s="25" t="s">
        <v>78</v>
      </c>
    </row>
    <row r="20" spans="1:19" ht="42" customHeight="1">
      <c r="A20" s="23">
        <v>37608</v>
      </c>
      <c r="B20" s="13">
        <v>-1</v>
      </c>
      <c r="C20" s="12">
        <v>0</v>
      </c>
      <c r="D20" s="4" t="s">
        <v>519</v>
      </c>
      <c r="E20" s="10">
        <v>3.4</v>
      </c>
      <c r="F20" s="39">
        <v>2</v>
      </c>
      <c r="G20" s="41" t="s">
        <v>130</v>
      </c>
      <c r="H20" s="15"/>
      <c r="I20" s="4" t="s">
        <v>59</v>
      </c>
      <c r="J20" s="5" t="s">
        <v>133</v>
      </c>
      <c r="K20" s="6"/>
      <c r="L20" s="1">
        <v>1015</v>
      </c>
      <c r="M20" s="7" t="s">
        <v>520</v>
      </c>
      <c r="N20" s="8"/>
      <c r="O20" s="8"/>
      <c r="P20" s="9">
        <v>-2</v>
      </c>
      <c r="Q20" s="8">
        <v>95</v>
      </c>
      <c r="R20" s="8">
        <v>100</v>
      </c>
      <c r="S20" s="25" t="s">
        <v>61</v>
      </c>
    </row>
    <row r="21" spans="1:19" ht="42" customHeight="1">
      <c r="A21" s="23">
        <v>37609</v>
      </c>
      <c r="B21" s="13">
        <v>-3</v>
      </c>
      <c r="C21" s="12">
        <v>1</v>
      </c>
      <c r="D21" s="4" t="s">
        <v>498</v>
      </c>
      <c r="E21" s="10">
        <v>4.2</v>
      </c>
      <c r="F21" s="39">
        <v>3</v>
      </c>
      <c r="G21" s="41" t="s">
        <v>99</v>
      </c>
      <c r="H21" s="15">
        <v>27</v>
      </c>
      <c r="I21" s="4" t="s">
        <v>59</v>
      </c>
      <c r="J21" s="5" t="s">
        <v>59</v>
      </c>
      <c r="K21" s="6"/>
      <c r="L21" s="1">
        <v>1012</v>
      </c>
      <c r="M21" s="7" t="s">
        <v>521</v>
      </c>
      <c r="N21" s="8"/>
      <c r="O21" s="8"/>
      <c r="P21" s="9">
        <v>-4</v>
      </c>
      <c r="Q21" s="8">
        <v>97</v>
      </c>
      <c r="R21" s="8">
        <v>100</v>
      </c>
      <c r="S21" s="25" t="s">
        <v>61</v>
      </c>
    </row>
    <row r="22" spans="1:19" ht="42" customHeight="1">
      <c r="A22" s="23">
        <v>37610</v>
      </c>
      <c r="B22" s="13">
        <v>0</v>
      </c>
      <c r="C22" s="12">
        <v>3</v>
      </c>
      <c r="D22" s="4" t="s">
        <v>233</v>
      </c>
      <c r="E22" s="10">
        <v>6.7</v>
      </c>
      <c r="F22" s="39">
        <v>4</v>
      </c>
      <c r="G22" s="41" t="s">
        <v>99</v>
      </c>
      <c r="H22" s="15">
        <v>36.5</v>
      </c>
      <c r="I22" s="4" t="s">
        <v>59</v>
      </c>
      <c r="J22" s="5" t="s">
        <v>59</v>
      </c>
      <c r="K22" s="6"/>
      <c r="L22" s="1">
        <v>1013</v>
      </c>
      <c r="M22" s="7" t="s">
        <v>522</v>
      </c>
      <c r="N22" s="8"/>
      <c r="O22" s="8"/>
      <c r="P22" s="9">
        <v>-1</v>
      </c>
      <c r="Q22" s="8">
        <v>85</v>
      </c>
      <c r="R22" s="8">
        <v>100</v>
      </c>
      <c r="S22" s="25" t="s">
        <v>78</v>
      </c>
    </row>
    <row r="23" spans="1:19" ht="42" customHeight="1">
      <c r="A23" s="23">
        <v>37611</v>
      </c>
      <c r="B23" s="13">
        <v>1</v>
      </c>
      <c r="C23" s="12">
        <v>4</v>
      </c>
      <c r="D23" s="4" t="s">
        <v>523</v>
      </c>
      <c r="E23" s="10">
        <v>2</v>
      </c>
      <c r="F23" s="39">
        <v>3</v>
      </c>
      <c r="G23" s="41" t="s">
        <v>99</v>
      </c>
      <c r="H23" s="15">
        <v>27</v>
      </c>
      <c r="I23" s="4" t="s">
        <v>59</v>
      </c>
      <c r="J23" s="5" t="s">
        <v>70</v>
      </c>
      <c r="K23" s="6"/>
      <c r="L23" s="1">
        <v>1024</v>
      </c>
      <c r="M23" s="7" t="s">
        <v>524</v>
      </c>
      <c r="N23" s="8"/>
      <c r="O23" s="8">
        <v>1.5</v>
      </c>
      <c r="P23" s="9">
        <v>1</v>
      </c>
      <c r="Q23" s="8">
        <v>86</v>
      </c>
      <c r="R23" s="8">
        <v>80</v>
      </c>
      <c r="S23" s="25" t="s">
        <v>78</v>
      </c>
    </row>
    <row r="24" spans="1:19" ht="42" customHeight="1">
      <c r="A24" s="23">
        <v>37612</v>
      </c>
      <c r="B24" s="13">
        <v>2</v>
      </c>
      <c r="C24" s="12">
        <v>6</v>
      </c>
      <c r="D24" s="4" t="s">
        <v>415</v>
      </c>
      <c r="E24" s="10">
        <v>2.6</v>
      </c>
      <c r="F24" s="39">
        <v>4</v>
      </c>
      <c r="G24" s="41" t="s">
        <v>58</v>
      </c>
      <c r="H24" s="15">
        <v>39.6</v>
      </c>
      <c r="I24" s="4" t="s">
        <v>59</v>
      </c>
      <c r="J24" s="5" t="s">
        <v>70</v>
      </c>
      <c r="K24" s="6"/>
      <c r="L24" s="1">
        <v>1020</v>
      </c>
      <c r="M24" s="7" t="s">
        <v>525</v>
      </c>
      <c r="N24" s="8"/>
      <c r="O24" s="8">
        <v>1.5</v>
      </c>
      <c r="P24" s="9">
        <v>2</v>
      </c>
      <c r="Q24" s="8">
        <v>84</v>
      </c>
      <c r="R24" s="8">
        <v>78</v>
      </c>
      <c r="S24" s="25" t="s">
        <v>78</v>
      </c>
    </row>
    <row r="25" spans="1:19" ht="42" customHeight="1">
      <c r="A25" s="23">
        <v>37613</v>
      </c>
      <c r="B25" s="13">
        <v>2</v>
      </c>
      <c r="C25" s="12">
        <v>3</v>
      </c>
      <c r="D25" s="4" t="s">
        <v>256</v>
      </c>
      <c r="E25" s="10">
        <v>0</v>
      </c>
      <c r="F25" s="39">
        <v>4</v>
      </c>
      <c r="G25" s="41" t="s">
        <v>130</v>
      </c>
      <c r="H25" s="15">
        <v>34.8</v>
      </c>
      <c r="I25" s="4" t="s">
        <v>59</v>
      </c>
      <c r="J25" s="5" t="s">
        <v>59</v>
      </c>
      <c r="K25" s="6"/>
      <c r="L25" s="1">
        <v>1027</v>
      </c>
      <c r="M25" s="7" t="s">
        <v>526</v>
      </c>
      <c r="N25" s="8"/>
      <c r="O25" s="8"/>
      <c r="P25" s="9">
        <v>2</v>
      </c>
      <c r="Q25" s="8">
        <v>83</v>
      </c>
      <c r="R25" s="8">
        <v>96</v>
      </c>
      <c r="S25" s="25"/>
    </row>
    <row r="26" spans="1:19" ht="42" customHeight="1">
      <c r="A26" s="23">
        <v>37614</v>
      </c>
      <c r="B26" s="13">
        <v>1</v>
      </c>
      <c r="C26" s="12">
        <v>4</v>
      </c>
      <c r="D26" s="4" t="s">
        <v>154</v>
      </c>
      <c r="E26" s="10">
        <v>14</v>
      </c>
      <c r="F26" s="39">
        <v>3</v>
      </c>
      <c r="G26" s="41" t="s">
        <v>58</v>
      </c>
      <c r="H26" s="15">
        <v>32.4</v>
      </c>
      <c r="I26" s="4" t="s">
        <v>59</v>
      </c>
      <c r="J26" s="5" t="s">
        <v>133</v>
      </c>
      <c r="K26" s="6"/>
      <c r="L26" s="1">
        <v>1028</v>
      </c>
      <c r="M26" s="7" t="s">
        <v>527</v>
      </c>
      <c r="N26" s="8"/>
      <c r="O26" s="8"/>
      <c r="P26" s="9">
        <v>1</v>
      </c>
      <c r="Q26" s="8">
        <v>96</v>
      </c>
      <c r="R26" s="8">
        <v>100</v>
      </c>
      <c r="S26" s="25" t="s">
        <v>78</v>
      </c>
    </row>
    <row r="27" spans="1:19" ht="42" customHeight="1">
      <c r="A27" s="23">
        <v>37615</v>
      </c>
      <c r="B27" s="13">
        <v>-4</v>
      </c>
      <c r="C27" s="12">
        <v>1</v>
      </c>
      <c r="D27" s="4"/>
      <c r="E27" s="10">
        <v>0</v>
      </c>
      <c r="F27" s="39">
        <v>4</v>
      </c>
      <c r="G27" s="41" t="s">
        <v>128</v>
      </c>
      <c r="H27" s="15">
        <v>35.3</v>
      </c>
      <c r="I27" s="4" t="s">
        <v>59</v>
      </c>
      <c r="J27" s="5" t="s">
        <v>64</v>
      </c>
      <c r="K27" s="6"/>
      <c r="L27" s="1">
        <v>1030</v>
      </c>
      <c r="M27" s="7" t="s">
        <v>528</v>
      </c>
      <c r="N27" s="8"/>
      <c r="O27" s="8">
        <v>3.5</v>
      </c>
      <c r="P27" s="9">
        <v>-5</v>
      </c>
      <c r="Q27" s="8">
        <v>75</v>
      </c>
      <c r="R27" s="8">
        <v>62</v>
      </c>
      <c r="S27" s="25"/>
    </row>
    <row r="28" spans="1:19" ht="42" customHeight="1">
      <c r="A28" s="23">
        <v>37616</v>
      </c>
      <c r="B28" s="13">
        <v>-6</v>
      </c>
      <c r="C28" s="12">
        <v>-4</v>
      </c>
      <c r="D28" s="4"/>
      <c r="E28" s="10">
        <v>0</v>
      </c>
      <c r="F28" s="39">
        <v>4</v>
      </c>
      <c r="G28" s="41" t="s">
        <v>130</v>
      </c>
      <c r="H28" s="15">
        <v>35.4</v>
      </c>
      <c r="I28" s="4" t="s">
        <v>76</v>
      </c>
      <c r="J28" s="5" t="s">
        <v>59</v>
      </c>
      <c r="K28" s="6"/>
      <c r="L28" s="1">
        <v>1034</v>
      </c>
      <c r="M28" s="7" t="s">
        <v>529</v>
      </c>
      <c r="N28" s="8"/>
      <c r="O28" s="8">
        <v>0.5</v>
      </c>
      <c r="P28" s="9">
        <v>-7</v>
      </c>
      <c r="Q28" s="8">
        <v>80</v>
      </c>
      <c r="R28" s="8">
        <v>98</v>
      </c>
      <c r="S28" s="25"/>
    </row>
    <row r="29" spans="1:19" ht="42" customHeight="1">
      <c r="A29" s="23">
        <v>37617</v>
      </c>
      <c r="B29" s="13">
        <v>-6</v>
      </c>
      <c r="C29" s="12">
        <v>-4</v>
      </c>
      <c r="D29" s="4"/>
      <c r="E29" s="10">
        <v>0</v>
      </c>
      <c r="F29" s="39">
        <v>3</v>
      </c>
      <c r="G29" s="41" t="s">
        <v>130</v>
      </c>
      <c r="H29" s="15">
        <v>20.8</v>
      </c>
      <c r="I29" s="4" t="s">
        <v>59</v>
      </c>
      <c r="J29" s="5" t="s">
        <v>59</v>
      </c>
      <c r="K29" s="6"/>
      <c r="L29" s="1">
        <v>1032</v>
      </c>
      <c r="M29" s="7" t="s">
        <v>530</v>
      </c>
      <c r="N29" s="8"/>
      <c r="O29" s="8"/>
      <c r="P29" s="9">
        <v>-7</v>
      </c>
      <c r="Q29" s="8">
        <v>78</v>
      </c>
      <c r="R29" s="8">
        <v>99</v>
      </c>
      <c r="S29" s="25"/>
    </row>
    <row r="30" spans="1:19" ht="42" customHeight="1">
      <c r="A30" s="23">
        <v>37618</v>
      </c>
      <c r="B30" s="13">
        <v>-8</v>
      </c>
      <c r="C30" s="12">
        <v>-2</v>
      </c>
      <c r="D30" s="4"/>
      <c r="E30" s="10">
        <v>0</v>
      </c>
      <c r="F30" s="39">
        <v>2</v>
      </c>
      <c r="G30" s="41" t="s">
        <v>130</v>
      </c>
      <c r="H30" s="15">
        <v>18.3</v>
      </c>
      <c r="I30" s="4" t="s">
        <v>531</v>
      </c>
      <c r="J30" s="5" t="s">
        <v>86</v>
      </c>
      <c r="K30" s="6"/>
      <c r="L30" s="1">
        <v>1029</v>
      </c>
      <c r="M30" s="7" t="s">
        <v>532</v>
      </c>
      <c r="N30" s="8"/>
      <c r="O30" s="8">
        <v>7</v>
      </c>
      <c r="P30" s="9">
        <v>-9</v>
      </c>
      <c r="Q30" s="8">
        <v>68</v>
      </c>
      <c r="R30" s="8">
        <v>5</v>
      </c>
      <c r="S30" s="25"/>
    </row>
    <row r="31" spans="1:19" ht="42" customHeight="1">
      <c r="A31" s="23">
        <v>37619</v>
      </c>
      <c r="B31" s="13">
        <v>-9</v>
      </c>
      <c r="C31" s="12">
        <v>-1</v>
      </c>
      <c r="D31" s="4"/>
      <c r="E31" s="10">
        <v>0</v>
      </c>
      <c r="F31" s="39">
        <v>3</v>
      </c>
      <c r="G31" s="41" t="s">
        <v>128</v>
      </c>
      <c r="H31" s="15">
        <v>34.1</v>
      </c>
      <c r="I31" s="4" t="s">
        <v>76</v>
      </c>
      <c r="J31" s="5" t="s">
        <v>86</v>
      </c>
      <c r="K31" s="6"/>
      <c r="L31" s="1">
        <v>1028</v>
      </c>
      <c r="M31" s="7" t="s">
        <v>533</v>
      </c>
      <c r="N31" s="8"/>
      <c r="O31" s="8">
        <v>7.5</v>
      </c>
      <c r="P31" s="9">
        <v>-11</v>
      </c>
      <c r="Q31" s="8">
        <v>50</v>
      </c>
      <c r="R31" s="8">
        <v>2</v>
      </c>
      <c r="S31" s="25"/>
    </row>
    <row r="32" spans="1:19" ht="42" customHeight="1">
      <c r="A32" s="23">
        <v>37620</v>
      </c>
      <c r="B32" s="13">
        <v>-6</v>
      </c>
      <c r="C32" s="12">
        <v>-1</v>
      </c>
      <c r="D32" s="4"/>
      <c r="E32" s="10">
        <v>0</v>
      </c>
      <c r="F32" s="39">
        <v>5</v>
      </c>
      <c r="G32" s="41" t="s">
        <v>128</v>
      </c>
      <c r="H32" s="15">
        <v>45.4</v>
      </c>
      <c r="I32" s="4" t="s">
        <v>76</v>
      </c>
      <c r="J32" s="5" t="s">
        <v>86</v>
      </c>
      <c r="K32" s="6"/>
      <c r="L32" s="1">
        <v>1029</v>
      </c>
      <c r="M32" s="7" t="s">
        <v>534</v>
      </c>
      <c r="N32" s="8"/>
      <c r="O32" s="8">
        <v>7.5</v>
      </c>
      <c r="P32" s="9">
        <v>-7</v>
      </c>
      <c r="Q32" s="8">
        <v>54</v>
      </c>
      <c r="R32" s="8">
        <v>2</v>
      </c>
      <c r="S32" s="25"/>
    </row>
    <row r="33" spans="1:19" ht="42" customHeight="1">
      <c r="A33" s="26">
        <v>37621</v>
      </c>
      <c r="B33" s="27">
        <v>-10</v>
      </c>
      <c r="C33" s="28">
        <v>-1</v>
      </c>
      <c r="D33" s="29"/>
      <c r="E33" s="30">
        <v>0</v>
      </c>
      <c r="F33" s="40">
        <v>3</v>
      </c>
      <c r="G33" s="42" t="s">
        <v>61</v>
      </c>
      <c r="H33" s="31">
        <v>34</v>
      </c>
      <c r="I33" s="29" t="s">
        <v>76</v>
      </c>
      <c r="J33" s="32" t="s">
        <v>86</v>
      </c>
      <c r="K33" s="33"/>
      <c r="L33" s="34">
        <v>1022</v>
      </c>
      <c r="M33" s="35" t="s">
        <v>535</v>
      </c>
      <c r="N33" s="36"/>
      <c r="O33" s="36">
        <v>7</v>
      </c>
      <c r="P33" s="37">
        <v>-11</v>
      </c>
      <c r="Q33" s="36">
        <v>48</v>
      </c>
      <c r="R33" s="36">
        <v>5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-0.25806451612903225</v>
      </c>
      <c r="E100" s="66" t="s">
        <v>31</v>
      </c>
      <c r="F100" s="66"/>
      <c r="G100" s="66"/>
      <c r="H100" s="66"/>
      <c r="I100" s="17">
        <f>SUM(E3:E33)</f>
        <v>66.60000000000001</v>
      </c>
      <c r="J100" s="66" t="s">
        <v>38</v>
      </c>
      <c r="K100" s="66"/>
      <c r="L100" s="18">
        <f>SUM(O3:O33)</f>
        <v>56</v>
      </c>
    </row>
    <row r="101" spans="1:12" ht="30" customHeight="1">
      <c r="A101" s="66" t="s">
        <v>27</v>
      </c>
      <c r="B101" s="66"/>
      <c r="C101" s="66"/>
      <c r="D101" s="16">
        <f>AVERAGE(B3:B33)</f>
        <v>-2.096774193548387</v>
      </c>
      <c r="E101" s="66" t="s">
        <v>32</v>
      </c>
      <c r="F101" s="66"/>
      <c r="G101" s="66"/>
      <c r="H101" s="66"/>
      <c r="I101" s="17">
        <f>AVERAGE(E3:E33)</f>
        <v>2.148387096774194</v>
      </c>
      <c r="J101" s="66" t="s">
        <v>39</v>
      </c>
      <c r="K101" s="66"/>
      <c r="L101" s="18">
        <f>COUNTIF(R3:R33,"&lt;31")</f>
        <v>5</v>
      </c>
    </row>
    <row r="102" spans="1:12" ht="30" customHeight="1">
      <c r="A102" s="66" t="s">
        <v>28</v>
      </c>
      <c r="B102" s="66"/>
      <c r="C102" s="66"/>
      <c r="D102" s="16">
        <f>AVERAGE(C3:C33)</f>
        <v>1.5806451612903225</v>
      </c>
      <c r="E102" s="66" t="s">
        <v>33</v>
      </c>
      <c r="F102" s="66"/>
      <c r="G102" s="66"/>
      <c r="H102" s="66"/>
      <c r="I102" s="17">
        <f>MAX(E3:E33)</f>
        <v>14</v>
      </c>
      <c r="J102" s="66" t="s">
        <v>41</v>
      </c>
      <c r="K102" s="66"/>
      <c r="L102" s="18">
        <f>COUNTIF(C3:C33,"&gt;19")</f>
        <v>0</v>
      </c>
    </row>
    <row r="103" spans="1:12" ht="30" customHeight="1">
      <c r="A103" s="66" t="s">
        <v>23</v>
      </c>
      <c r="B103" s="66"/>
      <c r="C103" s="66"/>
      <c r="D103" s="18">
        <f>MAX(B3:B33,C3:C33)</f>
        <v>6</v>
      </c>
      <c r="E103" s="66" t="s">
        <v>34</v>
      </c>
      <c r="F103" s="66"/>
      <c r="G103" s="66"/>
      <c r="H103" s="66"/>
      <c r="I103" s="18">
        <f>COUNTA(S3:S33)</f>
        <v>15</v>
      </c>
      <c r="J103" s="66" t="s">
        <v>37</v>
      </c>
      <c r="K103" s="66"/>
      <c r="L103" s="18">
        <f>COUNTA(N3:N33)</f>
        <v>0</v>
      </c>
    </row>
    <row r="104" spans="1:12" ht="30" customHeight="1">
      <c r="A104" s="66" t="s">
        <v>24</v>
      </c>
      <c r="B104" s="66"/>
      <c r="C104" s="66"/>
      <c r="D104" s="18">
        <f>MIN(B3:B33,C3:C33)</f>
        <v>-10</v>
      </c>
      <c r="E104" s="66" t="s">
        <v>35</v>
      </c>
      <c r="F104" s="66"/>
      <c r="G104" s="66"/>
      <c r="H104" s="66"/>
      <c r="I104" s="18">
        <f>COUNTIF(S3:S33,"R")</f>
        <v>7</v>
      </c>
      <c r="J104" s="66" t="s">
        <v>47</v>
      </c>
      <c r="K104" s="66"/>
      <c r="L104" s="43">
        <f>AVERAGE(F3:F33)</f>
        <v>3.4516129032258065</v>
      </c>
    </row>
    <row r="105" spans="1:12" ht="30" customHeight="1">
      <c r="A105" s="66" t="s">
        <v>26</v>
      </c>
      <c r="B105" s="66"/>
      <c r="C105" s="66"/>
      <c r="D105" s="18">
        <f>MAX(B3:B33)</f>
        <v>2</v>
      </c>
      <c r="E105" s="66" t="s">
        <v>36</v>
      </c>
      <c r="F105" s="66"/>
      <c r="G105" s="66"/>
      <c r="H105" s="66"/>
      <c r="I105" s="18">
        <f>COUNTIF(S3:S33,"S")</f>
        <v>8</v>
      </c>
      <c r="J105" s="66" t="s">
        <v>48</v>
      </c>
      <c r="K105" s="66"/>
      <c r="L105" s="43">
        <f>AVERAGE(H3:H33)</f>
        <v>32.935714285714276</v>
      </c>
    </row>
    <row r="106" spans="1:12" ht="30" customHeight="1">
      <c r="A106" s="66" t="s">
        <v>25</v>
      </c>
      <c r="B106" s="66"/>
      <c r="C106" s="66"/>
      <c r="D106" s="18">
        <f>MIN(C3:C33)</f>
        <v>-4</v>
      </c>
      <c r="E106" s="66" t="s">
        <v>52</v>
      </c>
      <c r="F106" s="66"/>
      <c r="G106" s="66"/>
      <c r="H106" s="66"/>
      <c r="I106" s="18">
        <f>COUNTIF(F3:F33,"&gt;5")</f>
        <v>1</v>
      </c>
      <c r="J106" s="66" t="s">
        <v>49</v>
      </c>
      <c r="K106" s="66"/>
      <c r="L106" s="19">
        <v>11</v>
      </c>
    </row>
    <row r="107" spans="1:12" ht="30" customHeight="1">
      <c r="A107" s="66" t="s">
        <v>29</v>
      </c>
      <c r="B107" s="66"/>
      <c r="C107" s="66"/>
      <c r="D107" s="18">
        <f>COUNTIF(B3:B33,"&lt;1")</f>
        <v>24</v>
      </c>
      <c r="E107" s="66" t="s">
        <v>43</v>
      </c>
      <c r="F107" s="66"/>
      <c r="G107" s="66"/>
      <c r="H107" s="66"/>
      <c r="I107" s="17">
        <f>MAX(H3:H33)</f>
        <v>59.5</v>
      </c>
      <c r="J107" s="66" t="s">
        <v>50</v>
      </c>
      <c r="K107" s="66"/>
      <c r="L107" s="19">
        <v>41</v>
      </c>
    </row>
    <row r="108" spans="1:12" ht="30" customHeight="1">
      <c r="A108" s="66" t="s">
        <v>30</v>
      </c>
      <c r="B108" s="66"/>
      <c r="C108" s="66"/>
      <c r="D108" s="18">
        <f>COUNTIF(C3:C33,"&lt;1")</f>
        <v>9</v>
      </c>
      <c r="E108" s="66" t="s">
        <v>44</v>
      </c>
      <c r="F108" s="66"/>
      <c r="G108" s="66"/>
      <c r="H108" s="66"/>
      <c r="I108" s="18">
        <f>MAX(L3:L33)</f>
        <v>1034</v>
      </c>
      <c r="J108" s="66" t="s">
        <v>51</v>
      </c>
      <c r="K108" s="66"/>
      <c r="L108" s="19">
        <v>25.6</v>
      </c>
    </row>
    <row r="109" spans="1:12" ht="30" customHeight="1">
      <c r="A109" s="66" t="s">
        <v>40</v>
      </c>
      <c r="B109" s="66"/>
      <c r="C109" s="66"/>
      <c r="D109" s="18">
        <f>MIN(P3:P33)</f>
        <v>-11</v>
      </c>
      <c r="E109" s="66" t="s">
        <v>45</v>
      </c>
      <c r="F109" s="66"/>
      <c r="G109" s="66"/>
      <c r="H109" s="66"/>
      <c r="I109" s="18">
        <f>MIN(L3:L33)</f>
        <v>988</v>
      </c>
      <c r="J109" s="66"/>
      <c r="K109" s="66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54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37288</v>
      </c>
      <c r="B3" s="13">
        <v>1</v>
      </c>
      <c r="C3" s="12">
        <v>5</v>
      </c>
      <c r="D3" s="4" t="s">
        <v>116</v>
      </c>
      <c r="E3" s="10">
        <v>2.3</v>
      </c>
      <c r="F3" s="39">
        <v>6</v>
      </c>
      <c r="G3" s="41" t="s">
        <v>73</v>
      </c>
      <c r="H3" s="15">
        <v>53.2</v>
      </c>
      <c r="I3" s="4" t="s">
        <v>59</v>
      </c>
      <c r="J3" s="5" t="s">
        <v>59</v>
      </c>
      <c r="K3" s="6"/>
      <c r="L3" s="1">
        <v>994</v>
      </c>
      <c r="M3" s="7" t="s">
        <v>117</v>
      </c>
      <c r="N3" s="8"/>
      <c r="O3" s="8"/>
      <c r="P3" s="9">
        <v>1</v>
      </c>
      <c r="Q3" s="8">
        <v>71</v>
      </c>
      <c r="R3" s="20">
        <v>97</v>
      </c>
      <c r="S3" s="24" t="s">
        <v>78</v>
      </c>
    </row>
    <row r="4" spans="1:19" ht="42" customHeight="1">
      <c r="A4" s="23">
        <v>37289</v>
      </c>
      <c r="B4" s="13">
        <v>-2</v>
      </c>
      <c r="C4" s="12">
        <v>2</v>
      </c>
      <c r="D4" s="4" t="s">
        <v>118</v>
      </c>
      <c r="E4" s="10">
        <v>1.3</v>
      </c>
      <c r="F4" s="39">
        <v>5</v>
      </c>
      <c r="G4" s="41" t="s">
        <v>99</v>
      </c>
      <c r="H4" s="15">
        <v>48.1</v>
      </c>
      <c r="I4" s="4" t="s">
        <v>59</v>
      </c>
      <c r="J4" s="5" t="s">
        <v>59</v>
      </c>
      <c r="K4" s="6"/>
      <c r="L4" s="1">
        <v>1010</v>
      </c>
      <c r="M4" s="7" t="s">
        <v>119</v>
      </c>
      <c r="N4" s="8"/>
      <c r="O4" s="8"/>
      <c r="P4" s="9">
        <v>-2</v>
      </c>
      <c r="Q4" s="8">
        <v>80</v>
      </c>
      <c r="R4" s="8">
        <v>95</v>
      </c>
      <c r="S4" s="25" t="s">
        <v>61</v>
      </c>
    </row>
    <row r="5" spans="1:19" ht="42" customHeight="1">
      <c r="A5" s="23">
        <v>37290</v>
      </c>
      <c r="B5" s="13">
        <v>-6</v>
      </c>
      <c r="C5" s="12">
        <v>1</v>
      </c>
      <c r="D5" s="4"/>
      <c r="E5" s="10">
        <v>0</v>
      </c>
      <c r="F5" s="39">
        <v>4</v>
      </c>
      <c r="G5" s="41" t="s">
        <v>68</v>
      </c>
      <c r="H5" s="15">
        <v>44.3</v>
      </c>
      <c r="I5" s="4" t="s">
        <v>63</v>
      </c>
      <c r="J5" s="5" t="s">
        <v>86</v>
      </c>
      <c r="K5" s="6"/>
      <c r="L5" s="1">
        <v>1018</v>
      </c>
      <c r="M5" s="7" t="s">
        <v>120</v>
      </c>
      <c r="N5" s="8"/>
      <c r="O5" s="8">
        <v>8</v>
      </c>
      <c r="P5" s="9">
        <v>-7</v>
      </c>
      <c r="Q5" s="8">
        <v>55</v>
      </c>
      <c r="R5" s="8">
        <v>4</v>
      </c>
      <c r="S5" s="25"/>
    </row>
    <row r="6" spans="1:19" ht="42" customHeight="1">
      <c r="A6" s="23">
        <v>37291</v>
      </c>
      <c r="B6" s="13">
        <v>-2</v>
      </c>
      <c r="C6" s="12">
        <v>4</v>
      </c>
      <c r="D6" s="4"/>
      <c r="E6" s="10">
        <v>0</v>
      </c>
      <c r="F6" s="39">
        <v>4</v>
      </c>
      <c r="G6" s="41" t="s">
        <v>61</v>
      </c>
      <c r="H6" s="15">
        <v>39.6</v>
      </c>
      <c r="I6" s="4" t="s">
        <v>76</v>
      </c>
      <c r="J6" s="5" t="s">
        <v>64</v>
      </c>
      <c r="K6" s="6"/>
      <c r="L6" s="1">
        <v>1005</v>
      </c>
      <c r="M6" s="7" t="s">
        <v>121</v>
      </c>
      <c r="N6" s="8"/>
      <c r="O6" s="8">
        <v>5</v>
      </c>
      <c r="P6" s="9">
        <v>-3</v>
      </c>
      <c r="Q6" s="8">
        <v>65</v>
      </c>
      <c r="R6" s="8">
        <v>37</v>
      </c>
      <c r="S6" s="25"/>
    </row>
    <row r="7" spans="1:19" ht="42" customHeight="1">
      <c r="A7" s="23">
        <v>37292</v>
      </c>
      <c r="B7" s="13">
        <v>1</v>
      </c>
      <c r="C7" s="12">
        <v>6</v>
      </c>
      <c r="D7" s="4" t="s">
        <v>122</v>
      </c>
      <c r="E7" s="10">
        <v>0.2</v>
      </c>
      <c r="F7" s="39">
        <v>4</v>
      </c>
      <c r="G7" s="41" t="s">
        <v>73</v>
      </c>
      <c r="H7" s="15">
        <v>34.8</v>
      </c>
      <c r="I7" s="4" t="s">
        <v>64</v>
      </c>
      <c r="J7" s="5" t="s">
        <v>64</v>
      </c>
      <c r="K7" s="6"/>
      <c r="L7" s="1">
        <v>1015</v>
      </c>
      <c r="M7" s="7" t="s">
        <v>123</v>
      </c>
      <c r="N7" s="8"/>
      <c r="O7" s="8">
        <v>3.5</v>
      </c>
      <c r="P7" s="9">
        <v>0</v>
      </c>
      <c r="Q7" s="8">
        <v>52</v>
      </c>
      <c r="R7" s="8">
        <v>62</v>
      </c>
      <c r="S7" s="25"/>
    </row>
    <row r="8" spans="1:19" ht="42" customHeight="1">
      <c r="A8" s="23">
        <v>37293</v>
      </c>
      <c r="B8" s="13">
        <v>4</v>
      </c>
      <c r="C8" s="12">
        <v>7</v>
      </c>
      <c r="D8" s="4" t="s">
        <v>124</v>
      </c>
      <c r="E8" s="10">
        <v>13</v>
      </c>
      <c r="F8" s="39">
        <v>4</v>
      </c>
      <c r="G8" s="41" t="s">
        <v>73</v>
      </c>
      <c r="H8" s="15">
        <v>40.2</v>
      </c>
      <c r="I8" s="4" t="s">
        <v>59</v>
      </c>
      <c r="J8" s="5" t="s">
        <v>59</v>
      </c>
      <c r="K8" s="6"/>
      <c r="L8" s="1">
        <v>1010</v>
      </c>
      <c r="M8" s="7" t="s">
        <v>125</v>
      </c>
      <c r="N8" s="8"/>
      <c r="O8" s="8">
        <v>0.5</v>
      </c>
      <c r="P8" s="9">
        <v>4</v>
      </c>
      <c r="Q8" s="8">
        <v>86</v>
      </c>
      <c r="R8" s="8">
        <v>95</v>
      </c>
      <c r="S8" s="25" t="s">
        <v>78</v>
      </c>
    </row>
    <row r="9" spans="1:19" ht="42" customHeight="1">
      <c r="A9" s="23">
        <v>37294</v>
      </c>
      <c r="B9" s="13">
        <v>-1</v>
      </c>
      <c r="C9" s="12">
        <v>4</v>
      </c>
      <c r="D9" s="4"/>
      <c r="E9" s="10">
        <v>0</v>
      </c>
      <c r="F9" s="39">
        <v>3</v>
      </c>
      <c r="G9" s="41" t="s">
        <v>58</v>
      </c>
      <c r="H9" s="15">
        <v>30.8</v>
      </c>
      <c r="I9" s="4" t="s">
        <v>59</v>
      </c>
      <c r="J9" s="5" t="s">
        <v>64</v>
      </c>
      <c r="K9" s="6"/>
      <c r="L9" s="1">
        <v>1031</v>
      </c>
      <c r="M9" s="7" t="s">
        <v>126</v>
      </c>
      <c r="N9" s="8"/>
      <c r="O9" s="8">
        <v>5.5</v>
      </c>
      <c r="P9" s="9">
        <v>-2</v>
      </c>
      <c r="Q9" s="8">
        <v>65</v>
      </c>
      <c r="R9" s="8">
        <v>45</v>
      </c>
      <c r="S9" s="25"/>
    </row>
    <row r="10" spans="1:19" ht="42" customHeight="1">
      <c r="A10" s="23">
        <v>37295</v>
      </c>
      <c r="B10" s="13">
        <v>-2</v>
      </c>
      <c r="C10" s="12">
        <v>6</v>
      </c>
      <c r="D10" s="4"/>
      <c r="E10" s="10">
        <v>0</v>
      </c>
      <c r="F10" s="39">
        <v>2</v>
      </c>
      <c r="G10" s="41" t="s">
        <v>73</v>
      </c>
      <c r="H10" s="15">
        <v>17.1</v>
      </c>
      <c r="I10" s="4" t="s">
        <v>64</v>
      </c>
      <c r="J10" s="5" t="s">
        <v>70</v>
      </c>
      <c r="K10" s="6"/>
      <c r="L10" s="1">
        <v>1034</v>
      </c>
      <c r="M10" s="7" t="s">
        <v>127</v>
      </c>
      <c r="N10" s="8"/>
      <c r="O10" s="8">
        <v>0.5</v>
      </c>
      <c r="P10" s="9">
        <v>-3</v>
      </c>
      <c r="Q10" s="8">
        <v>57</v>
      </c>
      <c r="R10" s="8">
        <v>95</v>
      </c>
      <c r="S10" s="25"/>
    </row>
    <row r="11" spans="1:19" ht="42" customHeight="1">
      <c r="A11" s="23">
        <v>37296</v>
      </c>
      <c r="B11" s="13">
        <v>0</v>
      </c>
      <c r="C11" s="12">
        <v>8</v>
      </c>
      <c r="D11" s="4"/>
      <c r="E11" s="10">
        <v>0</v>
      </c>
      <c r="F11" s="39">
        <v>1</v>
      </c>
      <c r="G11" s="41" t="s">
        <v>128</v>
      </c>
      <c r="H11" s="15">
        <v>10.5</v>
      </c>
      <c r="I11" s="4" t="s">
        <v>64</v>
      </c>
      <c r="J11" s="5" t="s">
        <v>70</v>
      </c>
      <c r="K11" s="6"/>
      <c r="L11" s="1">
        <v>1033</v>
      </c>
      <c r="M11" s="7" t="s">
        <v>129</v>
      </c>
      <c r="N11" s="8"/>
      <c r="O11" s="8">
        <v>1.5</v>
      </c>
      <c r="P11" s="9">
        <v>-1</v>
      </c>
      <c r="Q11" s="8">
        <v>48</v>
      </c>
      <c r="R11" s="8">
        <v>87</v>
      </c>
      <c r="S11" s="25"/>
    </row>
    <row r="12" spans="1:19" ht="42" customHeight="1">
      <c r="A12" s="23">
        <v>37297</v>
      </c>
      <c r="B12" s="13">
        <v>-2</v>
      </c>
      <c r="C12" s="12">
        <v>9</v>
      </c>
      <c r="D12" s="4"/>
      <c r="E12" s="10">
        <v>0</v>
      </c>
      <c r="F12" s="39">
        <v>2</v>
      </c>
      <c r="G12" s="41" t="s">
        <v>128</v>
      </c>
      <c r="H12" s="15">
        <v>18.1</v>
      </c>
      <c r="I12" s="4" t="s">
        <v>76</v>
      </c>
      <c r="J12" s="5" t="s">
        <v>86</v>
      </c>
      <c r="K12" s="6"/>
      <c r="L12" s="1">
        <v>1032</v>
      </c>
      <c r="M12" s="7" t="s">
        <v>132</v>
      </c>
      <c r="N12" s="8"/>
      <c r="O12" s="8">
        <v>9</v>
      </c>
      <c r="P12" s="9">
        <v>-3</v>
      </c>
      <c r="Q12" s="8">
        <v>53</v>
      </c>
      <c r="R12" s="8">
        <v>8</v>
      </c>
      <c r="S12" s="25"/>
    </row>
    <row r="13" spans="1:19" ht="42" customHeight="1">
      <c r="A13" s="23">
        <v>37298</v>
      </c>
      <c r="B13" s="13">
        <v>-4</v>
      </c>
      <c r="C13" s="12">
        <v>9</v>
      </c>
      <c r="D13" s="4"/>
      <c r="E13" s="10">
        <v>0</v>
      </c>
      <c r="F13" s="39">
        <v>2</v>
      </c>
      <c r="G13" s="41" t="s">
        <v>130</v>
      </c>
      <c r="H13" s="15">
        <v>15.1</v>
      </c>
      <c r="I13" s="4" t="s">
        <v>76</v>
      </c>
      <c r="J13" s="5" t="s">
        <v>70</v>
      </c>
      <c r="K13" s="6"/>
      <c r="L13" s="1">
        <v>1031</v>
      </c>
      <c r="M13" s="7" t="s">
        <v>131</v>
      </c>
      <c r="N13" s="8"/>
      <c r="O13" s="8">
        <v>3</v>
      </c>
      <c r="P13" s="9">
        <v>-5</v>
      </c>
      <c r="Q13" s="8">
        <v>57</v>
      </c>
      <c r="R13" s="8">
        <v>68</v>
      </c>
      <c r="S13" s="25"/>
    </row>
    <row r="14" spans="1:19" ht="42" customHeight="1">
      <c r="A14" s="23">
        <v>37299</v>
      </c>
      <c r="B14" s="13">
        <v>1</v>
      </c>
      <c r="C14" s="12">
        <v>3</v>
      </c>
      <c r="D14" s="4"/>
      <c r="E14" s="10">
        <v>0</v>
      </c>
      <c r="F14" s="39">
        <v>2</v>
      </c>
      <c r="G14" s="41" t="s">
        <v>128</v>
      </c>
      <c r="H14" s="15">
        <v>18.6</v>
      </c>
      <c r="I14" s="4" t="s">
        <v>59</v>
      </c>
      <c r="J14" s="5" t="s">
        <v>133</v>
      </c>
      <c r="K14" s="6"/>
      <c r="L14" s="1">
        <v>1030</v>
      </c>
      <c r="M14" s="7" t="s">
        <v>134</v>
      </c>
      <c r="N14" s="8"/>
      <c r="O14" s="8"/>
      <c r="P14" s="9">
        <v>0</v>
      </c>
      <c r="Q14" s="8">
        <v>92</v>
      </c>
      <c r="R14" s="8">
        <v>100</v>
      </c>
      <c r="S14" s="25"/>
    </row>
    <row r="15" spans="1:19" ht="42" customHeight="1">
      <c r="A15" s="23">
        <v>37300</v>
      </c>
      <c r="B15" s="13">
        <v>-1</v>
      </c>
      <c r="C15" s="12">
        <v>4</v>
      </c>
      <c r="D15" s="4"/>
      <c r="E15" s="10">
        <v>0</v>
      </c>
      <c r="F15" s="39">
        <v>2</v>
      </c>
      <c r="G15" s="41" t="s">
        <v>58</v>
      </c>
      <c r="H15" s="15">
        <v>13.5</v>
      </c>
      <c r="I15" s="4" t="s">
        <v>64</v>
      </c>
      <c r="J15" s="5" t="s">
        <v>64</v>
      </c>
      <c r="K15" s="6"/>
      <c r="L15" s="1">
        <v>1029</v>
      </c>
      <c r="M15" s="7" t="s">
        <v>135</v>
      </c>
      <c r="N15" s="8"/>
      <c r="O15" s="8">
        <v>4</v>
      </c>
      <c r="P15" s="9">
        <v>-3</v>
      </c>
      <c r="Q15" s="8">
        <v>65</v>
      </c>
      <c r="R15" s="8">
        <v>60</v>
      </c>
      <c r="S15" s="25"/>
    </row>
    <row r="16" spans="1:19" ht="42" customHeight="1">
      <c r="A16" s="23">
        <v>37301</v>
      </c>
      <c r="B16" s="13">
        <v>-2</v>
      </c>
      <c r="C16" s="12">
        <v>1</v>
      </c>
      <c r="D16" s="4"/>
      <c r="E16" s="10">
        <v>0</v>
      </c>
      <c r="F16" s="39">
        <v>2</v>
      </c>
      <c r="G16" s="41" t="s">
        <v>130</v>
      </c>
      <c r="H16" s="15">
        <v>18.9</v>
      </c>
      <c r="I16" s="4" t="s">
        <v>59</v>
      </c>
      <c r="J16" s="5" t="s">
        <v>133</v>
      </c>
      <c r="K16" s="6"/>
      <c r="L16" s="1">
        <v>1030</v>
      </c>
      <c r="M16" s="7" t="s">
        <v>136</v>
      </c>
      <c r="N16" s="8"/>
      <c r="O16" s="8"/>
      <c r="P16" s="9">
        <v>-3</v>
      </c>
      <c r="Q16" s="8">
        <v>88</v>
      </c>
      <c r="R16" s="8">
        <v>100</v>
      </c>
      <c r="S16" s="25"/>
    </row>
    <row r="17" spans="1:19" ht="42" customHeight="1">
      <c r="A17" s="23">
        <v>37302</v>
      </c>
      <c r="B17" s="13">
        <v>-5</v>
      </c>
      <c r="C17" s="12">
        <v>-2</v>
      </c>
      <c r="D17" s="4" t="s">
        <v>137</v>
      </c>
      <c r="E17" s="10">
        <v>0.3</v>
      </c>
      <c r="F17" s="39">
        <v>3</v>
      </c>
      <c r="G17" s="41" t="s">
        <v>130</v>
      </c>
      <c r="H17" s="15">
        <v>31.1</v>
      </c>
      <c r="I17" s="4" t="s">
        <v>64</v>
      </c>
      <c r="J17" s="5" t="s">
        <v>64</v>
      </c>
      <c r="K17" s="6"/>
      <c r="L17" s="1">
        <v>1028</v>
      </c>
      <c r="M17" s="7" t="s">
        <v>138</v>
      </c>
      <c r="N17" s="8"/>
      <c r="O17" s="8">
        <v>5</v>
      </c>
      <c r="P17" s="9">
        <v>-6</v>
      </c>
      <c r="Q17" s="8">
        <v>50</v>
      </c>
      <c r="R17" s="8">
        <v>48</v>
      </c>
      <c r="S17" s="25"/>
    </row>
    <row r="18" spans="1:19" ht="42" customHeight="1">
      <c r="A18" s="23">
        <v>37303</v>
      </c>
      <c r="B18" s="13">
        <v>-9</v>
      </c>
      <c r="C18" s="12">
        <v>-2</v>
      </c>
      <c r="D18" s="4"/>
      <c r="E18" s="10">
        <v>0</v>
      </c>
      <c r="F18" s="39">
        <v>3</v>
      </c>
      <c r="G18" s="41" t="s">
        <v>128</v>
      </c>
      <c r="H18" s="15">
        <v>22.6</v>
      </c>
      <c r="I18" s="4" t="s">
        <v>76</v>
      </c>
      <c r="J18" s="5" t="s">
        <v>64</v>
      </c>
      <c r="K18" s="6"/>
      <c r="L18" s="1">
        <v>1039</v>
      </c>
      <c r="M18" s="7" t="s">
        <v>139</v>
      </c>
      <c r="N18" s="8"/>
      <c r="O18" s="8">
        <v>3.5</v>
      </c>
      <c r="P18" s="9">
        <v>-10</v>
      </c>
      <c r="Q18" s="8">
        <v>48</v>
      </c>
      <c r="R18" s="8">
        <v>56</v>
      </c>
      <c r="S18" s="25"/>
    </row>
    <row r="19" spans="1:19" ht="42" customHeight="1">
      <c r="A19" s="23">
        <v>37304</v>
      </c>
      <c r="B19" s="13">
        <v>-10</v>
      </c>
      <c r="C19" s="12">
        <v>2</v>
      </c>
      <c r="D19" s="4"/>
      <c r="E19" s="10">
        <v>0</v>
      </c>
      <c r="F19" s="39">
        <v>3</v>
      </c>
      <c r="G19" s="41" t="s">
        <v>73</v>
      </c>
      <c r="H19" s="15">
        <v>31</v>
      </c>
      <c r="I19" s="4" t="s">
        <v>76</v>
      </c>
      <c r="J19" s="5" t="s">
        <v>79</v>
      </c>
      <c r="K19" s="6"/>
      <c r="L19" s="1">
        <v>1038</v>
      </c>
      <c r="M19" s="7" t="s">
        <v>140</v>
      </c>
      <c r="N19" s="8"/>
      <c r="O19" s="8">
        <v>8</v>
      </c>
      <c r="P19" s="9">
        <v>-11</v>
      </c>
      <c r="Q19" s="8">
        <v>31</v>
      </c>
      <c r="R19" s="8">
        <v>19</v>
      </c>
      <c r="S19" s="25"/>
    </row>
    <row r="20" spans="1:19" ht="42" customHeight="1">
      <c r="A20" s="23">
        <v>37305</v>
      </c>
      <c r="B20" s="13">
        <v>-3</v>
      </c>
      <c r="C20" s="12">
        <v>1</v>
      </c>
      <c r="D20" s="4" t="s">
        <v>141</v>
      </c>
      <c r="E20" s="10">
        <v>1</v>
      </c>
      <c r="F20" s="39">
        <v>3</v>
      </c>
      <c r="G20" s="41" t="s">
        <v>73</v>
      </c>
      <c r="H20" s="15">
        <v>23.8</v>
      </c>
      <c r="I20" s="4" t="s">
        <v>59</v>
      </c>
      <c r="J20" s="5" t="s">
        <v>133</v>
      </c>
      <c r="K20" s="6"/>
      <c r="L20" s="1">
        <v>1025</v>
      </c>
      <c r="M20" s="7" t="s">
        <v>142</v>
      </c>
      <c r="N20" s="8"/>
      <c r="O20" s="8"/>
      <c r="P20" s="9">
        <v>-4</v>
      </c>
      <c r="Q20" s="8">
        <v>81</v>
      </c>
      <c r="R20" s="8">
        <v>100</v>
      </c>
      <c r="S20" s="25" t="s">
        <v>78</v>
      </c>
    </row>
    <row r="21" spans="1:19" ht="42" customHeight="1">
      <c r="A21" s="23">
        <v>37306</v>
      </c>
      <c r="B21" s="13">
        <v>-3</v>
      </c>
      <c r="C21" s="12">
        <v>3</v>
      </c>
      <c r="D21" s="4" t="s">
        <v>143</v>
      </c>
      <c r="E21" s="10">
        <v>3.5</v>
      </c>
      <c r="F21" s="39">
        <v>2</v>
      </c>
      <c r="G21" s="41" t="s">
        <v>99</v>
      </c>
      <c r="H21" s="15">
        <v>18</v>
      </c>
      <c r="I21" s="4" t="s">
        <v>59</v>
      </c>
      <c r="J21" s="5" t="s">
        <v>59</v>
      </c>
      <c r="K21" s="6"/>
      <c r="L21" s="1">
        <v>1022</v>
      </c>
      <c r="M21" s="7" t="s">
        <v>144</v>
      </c>
      <c r="N21" s="8"/>
      <c r="O21" s="8"/>
      <c r="P21" s="9">
        <v>-5</v>
      </c>
      <c r="Q21" s="8">
        <v>85</v>
      </c>
      <c r="R21" s="8">
        <v>96</v>
      </c>
      <c r="S21" s="25" t="s">
        <v>78</v>
      </c>
    </row>
    <row r="22" spans="1:19" ht="42" customHeight="1">
      <c r="A22" s="23">
        <v>37307</v>
      </c>
      <c r="B22" s="13">
        <v>-7</v>
      </c>
      <c r="C22" s="12">
        <v>7</v>
      </c>
      <c r="D22" s="4" t="s">
        <v>116</v>
      </c>
      <c r="E22" s="10">
        <v>2.5</v>
      </c>
      <c r="F22" s="39">
        <v>2</v>
      </c>
      <c r="G22" s="41" t="s">
        <v>73</v>
      </c>
      <c r="H22" s="15"/>
      <c r="I22" s="4" t="s">
        <v>76</v>
      </c>
      <c r="J22" s="5" t="s">
        <v>64</v>
      </c>
      <c r="K22" s="6"/>
      <c r="L22" s="1">
        <v>1020</v>
      </c>
      <c r="M22" s="46" t="s">
        <v>148</v>
      </c>
      <c r="N22" s="8"/>
      <c r="O22" s="8">
        <v>7</v>
      </c>
      <c r="P22" s="9">
        <v>-8</v>
      </c>
      <c r="Q22" s="8"/>
      <c r="R22" s="8">
        <v>40</v>
      </c>
      <c r="S22" s="25" t="s">
        <v>78</v>
      </c>
    </row>
    <row r="23" spans="1:19" ht="42" customHeight="1">
      <c r="A23" s="23">
        <v>37308</v>
      </c>
      <c r="B23" s="13">
        <v>2</v>
      </c>
      <c r="C23" s="12">
        <v>7</v>
      </c>
      <c r="D23" s="4" t="s">
        <v>105</v>
      </c>
      <c r="E23" s="10">
        <v>2.2</v>
      </c>
      <c r="F23" s="39">
        <v>4</v>
      </c>
      <c r="G23" s="41" t="s">
        <v>73</v>
      </c>
      <c r="H23" s="15"/>
      <c r="I23" s="4" t="s">
        <v>59</v>
      </c>
      <c r="J23" s="5" t="s">
        <v>70</v>
      </c>
      <c r="K23" s="6"/>
      <c r="L23" s="1">
        <v>1018</v>
      </c>
      <c r="M23" s="7"/>
      <c r="N23" s="8"/>
      <c r="O23" s="8">
        <v>1</v>
      </c>
      <c r="P23" s="9"/>
      <c r="Q23" s="8"/>
      <c r="R23" s="8">
        <v>90</v>
      </c>
      <c r="S23" s="25" t="s">
        <v>78</v>
      </c>
    </row>
    <row r="24" spans="1:19" ht="42" customHeight="1">
      <c r="A24" s="23">
        <v>37309</v>
      </c>
      <c r="B24" s="13">
        <v>5</v>
      </c>
      <c r="C24" s="12">
        <v>8</v>
      </c>
      <c r="D24" s="4"/>
      <c r="E24" s="10">
        <v>0</v>
      </c>
      <c r="F24" s="39">
        <v>6</v>
      </c>
      <c r="G24" s="41" t="s">
        <v>73</v>
      </c>
      <c r="H24" s="15"/>
      <c r="I24" s="4" t="s">
        <v>59</v>
      </c>
      <c r="J24" s="5" t="s">
        <v>59</v>
      </c>
      <c r="K24" s="6"/>
      <c r="L24" s="1">
        <v>1018</v>
      </c>
      <c r="M24" s="7"/>
      <c r="N24" s="8"/>
      <c r="O24" s="8"/>
      <c r="P24" s="9"/>
      <c r="Q24" s="8"/>
      <c r="R24" s="8">
        <v>97</v>
      </c>
      <c r="S24" s="25"/>
    </row>
    <row r="25" spans="1:19" ht="42" customHeight="1">
      <c r="A25" s="23">
        <v>37338</v>
      </c>
      <c r="B25" s="13">
        <v>4</v>
      </c>
      <c r="C25" s="12">
        <v>8</v>
      </c>
      <c r="D25" s="4" t="s">
        <v>158</v>
      </c>
      <c r="E25" s="10">
        <v>3.1</v>
      </c>
      <c r="F25" s="39">
        <v>5</v>
      </c>
      <c r="G25" s="41" t="s">
        <v>58</v>
      </c>
      <c r="H25" s="15"/>
      <c r="I25" s="4" t="s">
        <v>64</v>
      </c>
      <c r="J25" s="5" t="s">
        <v>79</v>
      </c>
      <c r="K25" s="6"/>
      <c r="L25" s="1">
        <v>1023</v>
      </c>
      <c r="M25" s="7"/>
      <c r="N25" s="8"/>
      <c r="O25" s="8">
        <v>7</v>
      </c>
      <c r="P25" s="9"/>
      <c r="Q25" s="8"/>
      <c r="R25" s="8">
        <v>28</v>
      </c>
      <c r="S25" s="25" t="s">
        <v>78</v>
      </c>
    </row>
    <row r="26" spans="1:19" ht="42" customHeight="1">
      <c r="A26" s="23">
        <v>37311</v>
      </c>
      <c r="B26" s="13">
        <v>4</v>
      </c>
      <c r="C26" s="12">
        <v>17</v>
      </c>
      <c r="D26" s="4"/>
      <c r="E26" s="10">
        <v>0</v>
      </c>
      <c r="F26" s="39">
        <v>3</v>
      </c>
      <c r="G26" s="41" t="s">
        <v>73</v>
      </c>
      <c r="H26" s="15"/>
      <c r="I26" s="4" t="s">
        <v>76</v>
      </c>
      <c r="J26" s="5" t="s">
        <v>86</v>
      </c>
      <c r="K26" s="6"/>
      <c r="L26" s="1">
        <v>1020</v>
      </c>
      <c r="M26" s="7" t="s">
        <v>159</v>
      </c>
      <c r="N26" s="8"/>
      <c r="O26" s="8">
        <v>10</v>
      </c>
      <c r="P26" s="9"/>
      <c r="Q26" s="8"/>
      <c r="R26" s="8">
        <v>5</v>
      </c>
      <c r="S26" s="25"/>
    </row>
    <row r="27" spans="1:19" ht="42" customHeight="1">
      <c r="A27" s="23">
        <v>37312</v>
      </c>
      <c r="B27" s="13">
        <v>0</v>
      </c>
      <c r="C27" s="12">
        <v>9</v>
      </c>
      <c r="D27" s="4" t="s">
        <v>155</v>
      </c>
      <c r="E27" s="10">
        <v>1.2</v>
      </c>
      <c r="F27" s="39">
        <v>4</v>
      </c>
      <c r="G27" s="41" t="s">
        <v>58</v>
      </c>
      <c r="H27" s="15"/>
      <c r="I27" s="4" t="s">
        <v>76</v>
      </c>
      <c r="J27" s="5" t="s">
        <v>70</v>
      </c>
      <c r="K27" s="6"/>
      <c r="L27" s="1">
        <v>1014</v>
      </c>
      <c r="M27" s="7"/>
      <c r="N27" s="8"/>
      <c r="O27" s="8">
        <v>2</v>
      </c>
      <c r="P27" s="9"/>
      <c r="Q27" s="8"/>
      <c r="R27" s="8">
        <v>83</v>
      </c>
      <c r="S27" s="25" t="s">
        <v>78</v>
      </c>
    </row>
    <row r="28" spans="1:19" ht="42" customHeight="1">
      <c r="A28" s="23">
        <v>37313</v>
      </c>
      <c r="B28" s="13">
        <v>5</v>
      </c>
      <c r="C28" s="12">
        <v>14</v>
      </c>
      <c r="D28" s="4" t="s">
        <v>162</v>
      </c>
      <c r="E28" s="10">
        <v>2</v>
      </c>
      <c r="F28" s="39">
        <v>6</v>
      </c>
      <c r="G28" s="41" t="s">
        <v>73</v>
      </c>
      <c r="H28" s="15"/>
      <c r="I28" s="4" t="s">
        <v>59</v>
      </c>
      <c r="J28" s="5" t="s">
        <v>64</v>
      </c>
      <c r="K28" s="6"/>
      <c r="L28" s="1">
        <v>1007</v>
      </c>
      <c r="M28" s="7"/>
      <c r="N28" s="8"/>
      <c r="O28" s="8">
        <v>4</v>
      </c>
      <c r="P28" s="9"/>
      <c r="Q28" s="8"/>
      <c r="R28" s="8">
        <v>61</v>
      </c>
      <c r="S28" s="25" t="s">
        <v>78</v>
      </c>
    </row>
    <row r="29" spans="1:19" ht="42" customHeight="1">
      <c r="A29" s="23">
        <v>37314</v>
      </c>
      <c r="B29" s="13">
        <v>3</v>
      </c>
      <c r="C29" s="12">
        <v>7</v>
      </c>
      <c r="D29" s="4" t="s">
        <v>163</v>
      </c>
      <c r="E29" s="10">
        <v>3.3</v>
      </c>
      <c r="F29" s="39">
        <v>4</v>
      </c>
      <c r="G29" s="41" t="s">
        <v>99</v>
      </c>
      <c r="H29" s="15"/>
      <c r="I29" s="4" t="s">
        <v>59</v>
      </c>
      <c r="J29" s="5" t="s">
        <v>70</v>
      </c>
      <c r="K29" s="6"/>
      <c r="L29" s="1">
        <v>1015</v>
      </c>
      <c r="M29" s="7"/>
      <c r="N29" s="8"/>
      <c r="O29" s="8">
        <v>2</v>
      </c>
      <c r="P29" s="9"/>
      <c r="Q29" s="8"/>
      <c r="R29" s="8">
        <v>84</v>
      </c>
      <c r="S29" s="25" t="s">
        <v>78</v>
      </c>
    </row>
    <row r="30" spans="1:19" ht="42" customHeight="1">
      <c r="A30" s="23">
        <v>37315</v>
      </c>
      <c r="B30" s="13">
        <v>0</v>
      </c>
      <c r="C30" s="12">
        <v>8</v>
      </c>
      <c r="D30" s="4"/>
      <c r="E30" s="10">
        <v>0</v>
      </c>
      <c r="F30" s="39">
        <v>3</v>
      </c>
      <c r="G30" s="41" t="s">
        <v>99</v>
      </c>
      <c r="H30" s="15"/>
      <c r="I30" s="4" t="s">
        <v>64</v>
      </c>
      <c r="J30" s="5" t="s">
        <v>70</v>
      </c>
      <c r="K30" s="6"/>
      <c r="L30" s="1">
        <v>1019</v>
      </c>
      <c r="M30" s="7"/>
      <c r="N30" s="8"/>
      <c r="O30" s="8">
        <v>1</v>
      </c>
      <c r="P30" s="9"/>
      <c r="Q30" s="8"/>
      <c r="R30" s="8">
        <v>90</v>
      </c>
      <c r="S30" s="25"/>
    </row>
    <row r="31" spans="1:19" ht="42" customHeight="1">
      <c r="A31" s="23">
        <v>39507</v>
      </c>
      <c r="B31" s="13">
        <v>1</v>
      </c>
      <c r="C31" s="12">
        <v>8</v>
      </c>
      <c r="D31" s="4" t="s">
        <v>116</v>
      </c>
      <c r="E31" s="10">
        <v>6.5</v>
      </c>
      <c r="F31" s="39">
        <v>5</v>
      </c>
      <c r="G31" s="41" t="s">
        <v>99</v>
      </c>
      <c r="H31" s="15"/>
      <c r="I31" s="4" t="s">
        <v>59</v>
      </c>
      <c r="J31" s="5" t="s">
        <v>70</v>
      </c>
      <c r="K31" s="6"/>
      <c r="L31" s="1">
        <v>1000</v>
      </c>
      <c r="M31" s="7"/>
      <c r="N31" s="8"/>
      <c r="O31" s="8">
        <v>1</v>
      </c>
      <c r="P31" s="9"/>
      <c r="Q31" s="8"/>
      <c r="R31" s="8">
        <v>87</v>
      </c>
      <c r="S31" s="25" t="s">
        <v>78</v>
      </c>
    </row>
    <row r="32" spans="1:19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2.3448275862068964</v>
      </c>
      <c r="E100" s="66" t="s">
        <v>31</v>
      </c>
      <c r="F100" s="66"/>
      <c r="G100" s="66"/>
      <c r="H100" s="66"/>
      <c r="I100" s="17">
        <f>SUM(E3:E33)</f>
        <v>42.4</v>
      </c>
      <c r="J100" s="66" t="s">
        <v>38</v>
      </c>
      <c r="K100" s="66"/>
      <c r="L100" s="18">
        <f>SUM(O3:O33)</f>
        <v>92</v>
      </c>
    </row>
    <row r="101" spans="1:12" ht="30" customHeight="1">
      <c r="A101" s="66" t="s">
        <v>27</v>
      </c>
      <c r="B101" s="66"/>
      <c r="C101" s="66"/>
      <c r="D101" s="16">
        <f>AVERAGE(B3:B33)</f>
        <v>-0.9655172413793104</v>
      </c>
      <c r="E101" s="66" t="s">
        <v>32</v>
      </c>
      <c r="F101" s="66"/>
      <c r="G101" s="66"/>
      <c r="H101" s="66"/>
      <c r="I101" s="17">
        <f>AVERAGE(E3:E33)</f>
        <v>1.4620689655172414</v>
      </c>
      <c r="J101" s="66" t="s">
        <v>39</v>
      </c>
      <c r="K101" s="66"/>
      <c r="L101" s="18">
        <f>COUNTIF(R3:R33,"&lt;31")</f>
        <v>5</v>
      </c>
    </row>
    <row r="102" spans="1:12" ht="30" customHeight="1">
      <c r="A102" s="66" t="s">
        <v>28</v>
      </c>
      <c r="B102" s="66"/>
      <c r="C102" s="66"/>
      <c r="D102" s="16">
        <f>AVERAGE(C3:C33)</f>
        <v>5.655172413793103</v>
      </c>
      <c r="E102" s="66" t="s">
        <v>33</v>
      </c>
      <c r="F102" s="66"/>
      <c r="G102" s="66"/>
      <c r="H102" s="66"/>
      <c r="I102" s="17">
        <f>MAX(E3:E33)</f>
        <v>13</v>
      </c>
      <c r="J102" s="66" t="s">
        <v>41</v>
      </c>
      <c r="K102" s="66"/>
      <c r="L102" s="18">
        <f>COUNTIF(C3:C33,"&gt;19")</f>
        <v>0</v>
      </c>
    </row>
    <row r="103" spans="1:12" ht="30" customHeight="1">
      <c r="A103" s="66" t="s">
        <v>23</v>
      </c>
      <c r="B103" s="66"/>
      <c r="C103" s="66"/>
      <c r="D103" s="18">
        <f>MAX(B3:B33,C3:C33)</f>
        <v>17</v>
      </c>
      <c r="E103" s="66" t="s">
        <v>34</v>
      </c>
      <c r="F103" s="66"/>
      <c r="G103" s="66"/>
      <c r="H103" s="66"/>
      <c r="I103" s="18">
        <f>COUNTA(S3:S33)</f>
        <v>12</v>
      </c>
      <c r="J103" s="66" t="s">
        <v>37</v>
      </c>
      <c r="K103" s="66"/>
      <c r="L103" s="18">
        <f>COUNTA(N3:N33)</f>
        <v>0</v>
      </c>
    </row>
    <row r="104" spans="1:12" ht="30" customHeight="1">
      <c r="A104" s="66" t="s">
        <v>24</v>
      </c>
      <c r="B104" s="66"/>
      <c r="C104" s="66"/>
      <c r="D104" s="18">
        <f>MIN(B3:B33,C3:C33)</f>
        <v>-10</v>
      </c>
      <c r="E104" s="66" t="s">
        <v>35</v>
      </c>
      <c r="F104" s="66"/>
      <c r="G104" s="66"/>
      <c r="H104" s="66"/>
      <c r="I104" s="18">
        <f>COUNTIF(S3:S33,"R")</f>
        <v>11</v>
      </c>
      <c r="J104" s="66" t="s">
        <v>47</v>
      </c>
      <c r="K104" s="66"/>
      <c r="L104" s="43">
        <f>AVERAGE(F3:F33)</f>
        <v>3.413793103448276</v>
      </c>
    </row>
    <row r="105" spans="1:12" ht="30" customHeight="1">
      <c r="A105" s="66" t="s">
        <v>26</v>
      </c>
      <c r="B105" s="66"/>
      <c r="C105" s="66"/>
      <c r="D105" s="18">
        <f>MAX(B3:B33)</f>
        <v>5</v>
      </c>
      <c r="E105" s="66" t="s">
        <v>36</v>
      </c>
      <c r="F105" s="66"/>
      <c r="G105" s="66"/>
      <c r="H105" s="66"/>
      <c r="I105" s="18">
        <f>COUNTIF(S3:S33,"S")</f>
        <v>1</v>
      </c>
      <c r="J105" s="66" t="s">
        <v>48</v>
      </c>
      <c r="K105" s="66"/>
      <c r="L105" s="43">
        <f>AVERAGE(H3:H33)</f>
        <v>27.857894736842116</v>
      </c>
    </row>
    <row r="106" spans="1:12" ht="30" customHeight="1">
      <c r="A106" s="66" t="s">
        <v>25</v>
      </c>
      <c r="B106" s="66"/>
      <c r="C106" s="66"/>
      <c r="D106" s="18">
        <f>MIN(C3:C33)</f>
        <v>-2</v>
      </c>
      <c r="E106" s="66" t="s">
        <v>52</v>
      </c>
      <c r="F106" s="66"/>
      <c r="G106" s="66"/>
      <c r="H106" s="66"/>
      <c r="I106" s="18">
        <f>COUNTIF(F3:F33,"&gt;5")</f>
        <v>3</v>
      </c>
      <c r="J106" s="66" t="s">
        <v>49</v>
      </c>
      <c r="K106" s="66"/>
      <c r="L106" s="19">
        <v>1</v>
      </c>
    </row>
    <row r="107" spans="1:12" ht="30" customHeight="1">
      <c r="A107" s="66" t="s">
        <v>29</v>
      </c>
      <c r="B107" s="66"/>
      <c r="C107" s="66"/>
      <c r="D107" s="18">
        <f>COUNTIF(B3:B33,"&lt;1")</f>
        <v>18</v>
      </c>
      <c r="E107" s="66" t="s">
        <v>43</v>
      </c>
      <c r="F107" s="66"/>
      <c r="G107" s="66"/>
      <c r="H107" s="66"/>
      <c r="I107" s="17">
        <f>MAX(H3:H33)</f>
        <v>53.2</v>
      </c>
      <c r="J107" s="66" t="s">
        <v>50</v>
      </c>
      <c r="K107" s="66"/>
      <c r="L107" s="17">
        <v>40.9</v>
      </c>
    </row>
    <row r="108" spans="1:12" ht="30" customHeight="1">
      <c r="A108" s="66" t="s">
        <v>30</v>
      </c>
      <c r="B108" s="66"/>
      <c r="C108" s="66"/>
      <c r="D108" s="18">
        <f>COUNTIF(C3:C33,"&lt;1")</f>
        <v>2</v>
      </c>
      <c r="E108" s="66" t="s">
        <v>44</v>
      </c>
      <c r="F108" s="66"/>
      <c r="G108" s="66"/>
      <c r="H108" s="66"/>
      <c r="I108" s="18">
        <f>MAX(L3:L33)</f>
        <v>1039</v>
      </c>
      <c r="J108" s="66" t="s">
        <v>51</v>
      </c>
      <c r="K108" s="66"/>
      <c r="L108" s="17">
        <v>1.5</v>
      </c>
    </row>
    <row r="109" spans="1:12" ht="30" customHeight="1">
      <c r="A109" s="66" t="s">
        <v>40</v>
      </c>
      <c r="B109" s="66"/>
      <c r="C109" s="66"/>
      <c r="D109" s="18">
        <f>MIN(P3:P33)</f>
        <v>-11</v>
      </c>
      <c r="E109" s="66" t="s">
        <v>45</v>
      </c>
      <c r="F109" s="66"/>
      <c r="G109" s="66"/>
      <c r="H109" s="66"/>
      <c r="I109" s="18">
        <f>MIN(L3:L33)</f>
        <v>994</v>
      </c>
      <c r="J109" s="66"/>
      <c r="K109" s="66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FEBRUAR 2008</oddHeader>
    <oddFooter>&amp;CSt.Nitzsche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53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37316</v>
      </c>
      <c r="B3" s="13">
        <v>0</v>
      </c>
      <c r="C3" s="12">
        <v>8</v>
      </c>
      <c r="D3" s="4" t="s">
        <v>151</v>
      </c>
      <c r="E3" s="10">
        <v>21</v>
      </c>
      <c r="F3" s="39">
        <v>7</v>
      </c>
      <c r="G3" s="41" t="s">
        <v>99</v>
      </c>
      <c r="H3" s="15">
        <v>72</v>
      </c>
      <c r="I3" s="4" t="s">
        <v>59</v>
      </c>
      <c r="J3" s="5" t="s">
        <v>59</v>
      </c>
      <c r="K3" s="6"/>
      <c r="L3" s="1">
        <v>982</v>
      </c>
      <c r="M3" s="7" t="s">
        <v>152</v>
      </c>
      <c r="N3" s="8" t="s">
        <v>153</v>
      </c>
      <c r="O3" s="8"/>
      <c r="P3" s="9"/>
      <c r="Q3" s="8"/>
      <c r="R3" s="20">
        <v>95</v>
      </c>
      <c r="S3" s="24" t="s">
        <v>78</v>
      </c>
    </row>
    <row r="4" spans="1:19" ht="42" customHeight="1">
      <c r="A4" s="23">
        <v>37317</v>
      </c>
      <c r="B4" s="13">
        <v>2</v>
      </c>
      <c r="C4" s="12">
        <v>6</v>
      </c>
      <c r="D4" s="4" t="s">
        <v>154</v>
      </c>
      <c r="E4" s="10">
        <v>8</v>
      </c>
      <c r="F4" s="39">
        <v>5</v>
      </c>
      <c r="G4" s="41" t="s">
        <v>99</v>
      </c>
      <c r="H4" s="15"/>
      <c r="I4" s="4" t="s">
        <v>59</v>
      </c>
      <c r="J4" s="5" t="s">
        <v>59</v>
      </c>
      <c r="K4" s="6"/>
      <c r="L4" s="1">
        <v>995</v>
      </c>
      <c r="M4" s="7"/>
      <c r="N4" s="8"/>
      <c r="O4" s="8"/>
      <c r="P4" s="9"/>
      <c r="Q4" s="8"/>
      <c r="R4" s="8">
        <v>97</v>
      </c>
      <c r="S4" s="25" t="s">
        <v>78</v>
      </c>
    </row>
    <row r="5" spans="1:19" ht="42" customHeight="1">
      <c r="A5" s="23">
        <v>37318</v>
      </c>
      <c r="B5" s="13">
        <v>0</v>
      </c>
      <c r="C5" s="12">
        <v>7</v>
      </c>
      <c r="D5" s="4" t="s">
        <v>155</v>
      </c>
      <c r="E5" s="10">
        <v>4</v>
      </c>
      <c r="F5" s="39">
        <v>3</v>
      </c>
      <c r="G5" s="41" t="s">
        <v>99</v>
      </c>
      <c r="H5" s="15"/>
      <c r="I5" s="4" t="s">
        <v>59</v>
      </c>
      <c r="J5" s="5" t="s">
        <v>59</v>
      </c>
      <c r="K5" s="6"/>
      <c r="L5" s="1">
        <v>1003</v>
      </c>
      <c r="M5" s="7"/>
      <c r="N5" s="8"/>
      <c r="O5" s="8"/>
      <c r="P5" s="9"/>
      <c r="Q5" s="8"/>
      <c r="R5" s="8">
        <v>96</v>
      </c>
      <c r="S5" s="25" t="s">
        <v>78</v>
      </c>
    </row>
    <row r="6" spans="1:19" ht="42" customHeight="1">
      <c r="A6" s="23">
        <v>37319</v>
      </c>
      <c r="B6" s="13">
        <v>-2</v>
      </c>
      <c r="C6" s="12">
        <v>3</v>
      </c>
      <c r="D6" s="4"/>
      <c r="E6" s="10">
        <v>0</v>
      </c>
      <c r="F6" s="39">
        <v>3</v>
      </c>
      <c r="G6" s="41" t="s">
        <v>58</v>
      </c>
      <c r="H6" s="15"/>
      <c r="I6" s="4" t="s">
        <v>76</v>
      </c>
      <c r="J6" s="5" t="s">
        <v>70</v>
      </c>
      <c r="K6" s="6"/>
      <c r="L6" s="1">
        <v>1008</v>
      </c>
      <c r="M6" s="7"/>
      <c r="N6" s="8"/>
      <c r="O6" s="8">
        <v>2</v>
      </c>
      <c r="P6" s="9">
        <v>-4</v>
      </c>
      <c r="Q6" s="8"/>
      <c r="R6" s="8">
        <v>78</v>
      </c>
      <c r="S6" s="25"/>
    </row>
    <row r="7" spans="1:19" ht="42" customHeight="1">
      <c r="A7" s="23">
        <v>37320</v>
      </c>
      <c r="B7" s="13">
        <v>-4</v>
      </c>
      <c r="C7" s="12">
        <v>0</v>
      </c>
      <c r="D7" s="4" t="s">
        <v>145</v>
      </c>
      <c r="E7" s="10">
        <v>0.8</v>
      </c>
      <c r="F7" s="39">
        <v>4</v>
      </c>
      <c r="G7" s="41" t="s">
        <v>58</v>
      </c>
      <c r="H7" s="15">
        <v>32</v>
      </c>
      <c r="I7" s="4" t="s">
        <v>64</v>
      </c>
      <c r="J7" s="5" t="s">
        <v>64</v>
      </c>
      <c r="K7" s="6"/>
      <c r="L7" s="1">
        <v>1022</v>
      </c>
      <c r="M7" s="7" t="s">
        <v>146</v>
      </c>
      <c r="N7" s="8"/>
      <c r="O7" s="8">
        <v>6</v>
      </c>
      <c r="P7" s="9">
        <v>-6</v>
      </c>
      <c r="Q7" s="8">
        <v>55</v>
      </c>
      <c r="R7" s="8">
        <v>46</v>
      </c>
      <c r="S7" s="25" t="s">
        <v>61</v>
      </c>
    </row>
    <row r="8" spans="1:19" ht="42" customHeight="1">
      <c r="A8" s="23">
        <v>37321</v>
      </c>
      <c r="B8" s="13">
        <v>-6</v>
      </c>
      <c r="C8" s="12">
        <v>6</v>
      </c>
      <c r="D8" s="4"/>
      <c r="E8" s="10">
        <v>0</v>
      </c>
      <c r="F8" s="39">
        <v>4</v>
      </c>
      <c r="G8" s="41" t="s">
        <v>73</v>
      </c>
      <c r="H8" s="15">
        <v>37.9</v>
      </c>
      <c r="I8" s="4" t="s">
        <v>76</v>
      </c>
      <c r="J8" s="5" t="s">
        <v>64</v>
      </c>
      <c r="K8" s="6"/>
      <c r="L8" s="1">
        <v>1020</v>
      </c>
      <c r="M8" s="7" t="s">
        <v>147</v>
      </c>
      <c r="N8" s="8"/>
      <c r="O8" s="8">
        <v>5</v>
      </c>
      <c r="P8" s="9">
        <v>-7</v>
      </c>
      <c r="Q8" s="8">
        <v>47</v>
      </c>
      <c r="R8" s="8">
        <v>53</v>
      </c>
      <c r="S8" s="25"/>
    </row>
    <row r="9" spans="1:19" ht="42" customHeight="1">
      <c r="A9" s="23">
        <v>37322</v>
      </c>
      <c r="B9" s="13">
        <v>-1</v>
      </c>
      <c r="C9" s="12">
        <v>7</v>
      </c>
      <c r="D9" s="4" t="s">
        <v>149</v>
      </c>
      <c r="E9" s="10">
        <v>0.4</v>
      </c>
      <c r="F9" s="39">
        <v>3</v>
      </c>
      <c r="G9" s="41" t="s">
        <v>68</v>
      </c>
      <c r="H9" s="15">
        <v>26.1</v>
      </c>
      <c r="I9" s="4" t="s">
        <v>59</v>
      </c>
      <c r="J9" s="5" t="s">
        <v>59</v>
      </c>
      <c r="K9" s="6"/>
      <c r="L9" s="1">
        <v>1015</v>
      </c>
      <c r="M9" s="7" t="s">
        <v>150</v>
      </c>
      <c r="N9" s="8"/>
      <c r="O9" s="8">
        <v>0.5</v>
      </c>
      <c r="P9" s="9">
        <v>-3</v>
      </c>
      <c r="Q9" s="8">
        <v>80</v>
      </c>
      <c r="R9" s="8">
        <v>95</v>
      </c>
      <c r="S9" s="25" t="s">
        <v>78</v>
      </c>
    </row>
    <row r="10" spans="1:19" ht="42" customHeight="1">
      <c r="A10" s="23">
        <v>37323</v>
      </c>
      <c r="B10" s="13">
        <v>-1</v>
      </c>
      <c r="C10" s="12">
        <v>7</v>
      </c>
      <c r="D10" s="4" t="s">
        <v>156</v>
      </c>
      <c r="E10" s="10">
        <v>1</v>
      </c>
      <c r="F10" s="39">
        <v>2</v>
      </c>
      <c r="G10" s="41" t="s">
        <v>99</v>
      </c>
      <c r="H10" s="15">
        <v>11.3</v>
      </c>
      <c r="I10" s="4" t="s">
        <v>64</v>
      </c>
      <c r="J10" s="5" t="s">
        <v>59</v>
      </c>
      <c r="K10" s="6"/>
      <c r="L10" s="1">
        <v>1008</v>
      </c>
      <c r="M10" s="7" t="s">
        <v>157</v>
      </c>
      <c r="N10" s="8"/>
      <c r="O10" s="8">
        <v>0.5</v>
      </c>
      <c r="P10" s="9">
        <v>-2</v>
      </c>
      <c r="Q10" s="8">
        <v>81</v>
      </c>
      <c r="R10" s="8">
        <v>96</v>
      </c>
      <c r="S10" s="25" t="s">
        <v>78</v>
      </c>
    </row>
    <row r="11" spans="1:19" ht="42" customHeight="1">
      <c r="A11" s="23">
        <v>37324</v>
      </c>
      <c r="B11" s="13">
        <v>1</v>
      </c>
      <c r="C11" s="12">
        <v>8</v>
      </c>
      <c r="D11" s="4"/>
      <c r="E11" s="10">
        <v>0</v>
      </c>
      <c r="F11" s="39">
        <v>4</v>
      </c>
      <c r="G11" s="41" t="s">
        <v>73</v>
      </c>
      <c r="H11" s="15">
        <v>32.3</v>
      </c>
      <c r="I11" s="4" t="s">
        <v>59</v>
      </c>
      <c r="J11" s="5" t="s">
        <v>64</v>
      </c>
      <c r="K11" s="6"/>
      <c r="L11" s="1">
        <v>1003</v>
      </c>
      <c r="M11" s="7" t="s">
        <v>160</v>
      </c>
      <c r="N11" s="8"/>
      <c r="O11" s="8">
        <v>4</v>
      </c>
      <c r="P11" s="9">
        <v>1</v>
      </c>
      <c r="Q11" s="8">
        <v>50</v>
      </c>
      <c r="R11" s="8">
        <v>64</v>
      </c>
      <c r="S11" s="25"/>
    </row>
    <row r="12" spans="1:19" ht="42" customHeight="1">
      <c r="A12" s="23">
        <v>37325</v>
      </c>
      <c r="B12" s="13">
        <v>2</v>
      </c>
      <c r="C12" s="12">
        <v>11</v>
      </c>
      <c r="D12" s="4"/>
      <c r="E12" s="10">
        <v>0</v>
      </c>
      <c r="F12" s="39">
        <v>6</v>
      </c>
      <c r="G12" s="41" t="s">
        <v>61</v>
      </c>
      <c r="H12" s="15">
        <v>53</v>
      </c>
      <c r="I12" s="4" t="s">
        <v>76</v>
      </c>
      <c r="J12" s="5" t="s">
        <v>79</v>
      </c>
      <c r="K12" s="6"/>
      <c r="L12" s="1">
        <v>989</v>
      </c>
      <c r="M12" s="7" t="s">
        <v>161</v>
      </c>
      <c r="N12" s="8"/>
      <c r="O12" s="8">
        <v>10</v>
      </c>
      <c r="P12" s="9">
        <v>1</v>
      </c>
      <c r="Q12" s="8">
        <v>45</v>
      </c>
      <c r="R12" s="8">
        <v>19</v>
      </c>
      <c r="S12" s="25"/>
    </row>
    <row r="13" spans="1:19" ht="42" customHeight="1">
      <c r="A13" s="23">
        <v>37326</v>
      </c>
      <c r="B13" s="13">
        <v>4</v>
      </c>
      <c r="C13" s="12">
        <v>8</v>
      </c>
      <c r="D13" s="4" t="s">
        <v>93</v>
      </c>
      <c r="E13" s="10">
        <v>0.8</v>
      </c>
      <c r="F13" s="39">
        <v>5</v>
      </c>
      <c r="G13" s="41" t="s">
        <v>73</v>
      </c>
      <c r="H13" s="15">
        <v>45.5</v>
      </c>
      <c r="I13" s="4" t="s">
        <v>59</v>
      </c>
      <c r="J13" s="5" t="s">
        <v>70</v>
      </c>
      <c r="K13" s="6"/>
      <c r="L13" s="1">
        <v>991</v>
      </c>
      <c r="M13" s="7" t="s">
        <v>164</v>
      </c>
      <c r="N13" s="8"/>
      <c r="O13" s="8">
        <v>2.5</v>
      </c>
      <c r="P13" s="9">
        <v>3</v>
      </c>
      <c r="Q13" s="8">
        <v>55</v>
      </c>
      <c r="R13" s="8">
        <v>76</v>
      </c>
      <c r="S13" s="25" t="s">
        <v>78</v>
      </c>
    </row>
    <row r="14" spans="1:19" ht="42" customHeight="1">
      <c r="A14" s="23">
        <v>37327</v>
      </c>
      <c r="B14" s="13">
        <v>4</v>
      </c>
      <c r="C14" s="12">
        <v>10</v>
      </c>
      <c r="D14" s="4" t="s">
        <v>155</v>
      </c>
      <c r="E14" s="10">
        <v>2.6</v>
      </c>
      <c r="F14" s="39">
        <v>6</v>
      </c>
      <c r="G14" s="41" t="s">
        <v>99</v>
      </c>
      <c r="H14" s="15">
        <v>53.1</v>
      </c>
      <c r="I14" s="4" t="s">
        <v>64</v>
      </c>
      <c r="J14" s="5" t="s">
        <v>70</v>
      </c>
      <c r="K14" s="6"/>
      <c r="L14" s="1">
        <v>989</v>
      </c>
      <c r="M14" s="7" t="s">
        <v>165</v>
      </c>
      <c r="N14" s="8"/>
      <c r="O14" s="8">
        <v>2</v>
      </c>
      <c r="P14" s="9">
        <v>3</v>
      </c>
      <c r="Q14" s="8">
        <v>48</v>
      </c>
      <c r="R14" s="8">
        <v>80</v>
      </c>
      <c r="S14" s="25" t="s">
        <v>78</v>
      </c>
    </row>
    <row r="15" spans="1:19" ht="42" customHeight="1">
      <c r="A15" s="23">
        <v>37328</v>
      </c>
      <c r="B15" s="13">
        <v>2</v>
      </c>
      <c r="C15" s="12">
        <v>5</v>
      </c>
      <c r="D15" s="4" t="s">
        <v>166</v>
      </c>
      <c r="E15" s="10">
        <v>1.7</v>
      </c>
      <c r="F15" s="39">
        <v>6</v>
      </c>
      <c r="G15" s="41" t="s">
        <v>99</v>
      </c>
      <c r="H15" s="15">
        <v>56.5</v>
      </c>
      <c r="I15" s="4" t="s">
        <v>59</v>
      </c>
      <c r="J15" s="5" t="s">
        <v>64</v>
      </c>
      <c r="K15" s="6"/>
      <c r="L15" s="1">
        <v>1004</v>
      </c>
      <c r="M15" s="7" t="s">
        <v>167</v>
      </c>
      <c r="N15" s="8"/>
      <c r="O15" s="8">
        <v>3</v>
      </c>
      <c r="P15" s="9">
        <v>1</v>
      </c>
      <c r="Q15" s="8">
        <v>60</v>
      </c>
      <c r="R15" s="8">
        <v>75</v>
      </c>
      <c r="S15" s="25" t="s">
        <v>78</v>
      </c>
    </row>
    <row r="16" spans="1:19" ht="42" customHeight="1">
      <c r="A16" s="23">
        <v>37329</v>
      </c>
      <c r="B16" s="13">
        <v>1</v>
      </c>
      <c r="C16" s="12">
        <v>5</v>
      </c>
      <c r="D16" s="4" t="s">
        <v>168</v>
      </c>
      <c r="E16" s="10">
        <v>2.3</v>
      </c>
      <c r="F16" s="39">
        <v>3</v>
      </c>
      <c r="G16" s="41" t="s">
        <v>99</v>
      </c>
      <c r="H16" s="15">
        <v>27.5</v>
      </c>
      <c r="I16" s="4" t="s">
        <v>64</v>
      </c>
      <c r="J16" s="5" t="s">
        <v>70</v>
      </c>
      <c r="K16" s="6"/>
      <c r="L16" s="1">
        <v>1003</v>
      </c>
      <c r="M16" s="7" t="s">
        <v>169</v>
      </c>
      <c r="N16" s="8"/>
      <c r="O16" s="8">
        <v>1.5</v>
      </c>
      <c r="P16" s="9">
        <v>1</v>
      </c>
      <c r="Q16" s="8">
        <v>84</v>
      </c>
      <c r="R16" s="8">
        <v>86</v>
      </c>
      <c r="S16" s="25" t="s">
        <v>78</v>
      </c>
    </row>
    <row r="17" spans="1:19" ht="42" customHeight="1">
      <c r="A17" s="23">
        <v>37330</v>
      </c>
      <c r="B17" s="13">
        <v>-1</v>
      </c>
      <c r="C17" s="12">
        <v>11</v>
      </c>
      <c r="D17" s="4"/>
      <c r="E17" s="10">
        <v>0</v>
      </c>
      <c r="F17" s="39">
        <v>3</v>
      </c>
      <c r="G17" s="41" t="s">
        <v>73</v>
      </c>
      <c r="H17" s="15">
        <v>24.8</v>
      </c>
      <c r="I17" s="4" t="s">
        <v>76</v>
      </c>
      <c r="J17" s="5" t="s">
        <v>79</v>
      </c>
      <c r="K17" s="6"/>
      <c r="L17" s="1">
        <v>1012</v>
      </c>
      <c r="M17" s="7" t="s">
        <v>170</v>
      </c>
      <c r="N17" s="8"/>
      <c r="O17" s="8">
        <v>9</v>
      </c>
      <c r="P17" s="9">
        <v>-2</v>
      </c>
      <c r="Q17" s="8">
        <v>40</v>
      </c>
      <c r="R17" s="8">
        <v>24</v>
      </c>
      <c r="S17" s="25"/>
    </row>
    <row r="18" spans="1:19" ht="42" customHeight="1">
      <c r="A18" s="23">
        <v>37331</v>
      </c>
      <c r="B18" s="13">
        <v>4</v>
      </c>
      <c r="C18" s="12">
        <v>10</v>
      </c>
      <c r="D18" s="4" t="s">
        <v>171</v>
      </c>
      <c r="E18" s="10">
        <v>9.5</v>
      </c>
      <c r="F18" s="39">
        <v>4</v>
      </c>
      <c r="G18" s="41" t="s">
        <v>73</v>
      </c>
      <c r="H18" s="15">
        <v>33</v>
      </c>
      <c r="I18" s="4" t="s">
        <v>59</v>
      </c>
      <c r="J18" s="5" t="s">
        <v>70</v>
      </c>
      <c r="K18" s="6"/>
      <c r="L18" s="1">
        <v>1000</v>
      </c>
      <c r="M18" s="7" t="s">
        <v>172</v>
      </c>
      <c r="N18" s="8"/>
      <c r="O18" s="8">
        <v>1</v>
      </c>
      <c r="P18" s="9">
        <v>3</v>
      </c>
      <c r="Q18" s="8">
        <v>67</v>
      </c>
      <c r="R18" s="8">
        <v>90</v>
      </c>
      <c r="S18" s="25" t="s">
        <v>78</v>
      </c>
    </row>
    <row r="19" spans="1:19" ht="42" customHeight="1">
      <c r="A19" s="23">
        <v>37332</v>
      </c>
      <c r="B19" s="13">
        <v>0</v>
      </c>
      <c r="C19" s="12">
        <v>4</v>
      </c>
      <c r="D19" s="4" t="s">
        <v>166</v>
      </c>
      <c r="E19" s="10">
        <v>7</v>
      </c>
      <c r="F19" s="39">
        <v>4</v>
      </c>
      <c r="G19" s="41" t="s">
        <v>58</v>
      </c>
      <c r="H19" s="15">
        <v>35.6</v>
      </c>
      <c r="I19" s="4" t="s">
        <v>59</v>
      </c>
      <c r="J19" s="5" t="s">
        <v>70</v>
      </c>
      <c r="K19" s="6"/>
      <c r="L19" s="1">
        <v>995</v>
      </c>
      <c r="M19" s="7" t="s">
        <v>173</v>
      </c>
      <c r="N19" s="8"/>
      <c r="O19" s="8">
        <v>1</v>
      </c>
      <c r="P19" s="9">
        <v>1</v>
      </c>
      <c r="Q19" s="8">
        <v>61</v>
      </c>
      <c r="R19" s="8">
        <v>87</v>
      </c>
      <c r="S19" s="25" t="s">
        <v>78</v>
      </c>
    </row>
    <row r="20" spans="1:19" ht="42" customHeight="1">
      <c r="A20" s="23">
        <v>37333</v>
      </c>
      <c r="B20" s="13">
        <v>-3</v>
      </c>
      <c r="C20" s="12">
        <v>1</v>
      </c>
      <c r="D20" s="4" t="s">
        <v>174</v>
      </c>
      <c r="E20" s="10">
        <v>4.3</v>
      </c>
      <c r="F20" s="39">
        <v>3</v>
      </c>
      <c r="G20" s="41" t="s">
        <v>58</v>
      </c>
      <c r="H20" s="15">
        <v>26</v>
      </c>
      <c r="I20" s="4" t="s">
        <v>59</v>
      </c>
      <c r="J20" s="5" t="s">
        <v>59</v>
      </c>
      <c r="K20" s="6"/>
      <c r="L20" s="1">
        <v>1003</v>
      </c>
      <c r="M20" s="7" t="s">
        <v>176</v>
      </c>
      <c r="N20" s="8" t="s">
        <v>153</v>
      </c>
      <c r="O20" s="8"/>
      <c r="P20" s="9">
        <v>-4</v>
      </c>
      <c r="Q20" s="8">
        <v>82</v>
      </c>
      <c r="R20" s="8">
        <v>96</v>
      </c>
      <c r="S20" s="25" t="s">
        <v>61</v>
      </c>
    </row>
    <row r="21" spans="1:19" ht="42" customHeight="1">
      <c r="A21" s="23">
        <v>37334</v>
      </c>
      <c r="B21" s="13">
        <v>-5</v>
      </c>
      <c r="C21" s="12">
        <v>3</v>
      </c>
      <c r="D21" s="4" t="s">
        <v>174</v>
      </c>
      <c r="E21" s="10">
        <v>3.7</v>
      </c>
      <c r="F21" s="39">
        <v>3</v>
      </c>
      <c r="G21" s="41" t="s">
        <v>58</v>
      </c>
      <c r="H21" s="15">
        <v>28</v>
      </c>
      <c r="I21" s="4" t="s">
        <v>64</v>
      </c>
      <c r="J21" s="5" t="s">
        <v>70</v>
      </c>
      <c r="K21" s="6"/>
      <c r="L21" s="1">
        <v>1005</v>
      </c>
      <c r="M21" s="7" t="s">
        <v>175</v>
      </c>
      <c r="N21" s="8"/>
      <c r="O21" s="8">
        <v>2</v>
      </c>
      <c r="P21" s="9">
        <v>-6</v>
      </c>
      <c r="Q21" s="8">
        <v>72</v>
      </c>
      <c r="R21" s="8">
        <v>83</v>
      </c>
      <c r="S21" s="25" t="s">
        <v>61</v>
      </c>
    </row>
    <row r="22" spans="1:19" ht="42" customHeight="1">
      <c r="A22" s="23">
        <v>37335</v>
      </c>
      <c r="B22" s="13">
        <v>-5</v>
      </c>
      <c r="C22" s="12">
        <v>4</v>
      </c>
      <c r="D22" s="4" t="s">
        <v>177</v>
      </c>
      <c r="E22" s="10">
        <v>4.1</v>
      </c>
      <c r="F22" s="39">
        <v>4</v>
      </c>
      <c r="G22" s="41" t="s">
        <v>99</v>
      </c>
      <c r="H22" s="15">
        <v>34.1</v>
      </c>
      <c r="I22" s="4" t="s">
        <v>64</v>
      </c>
      <c r="J22" s="5" t="s">
        <v>70</v>
      </c>
      <c r="K22" s="6"/>
      <c r="L22" s="1">
        <v>1008</v>
      </c>
      <c r="M22" s="7" t="s">
        <v>178</v>
      </c>
      <c r="N22" s="8"/>
      <c r="O22" s="8">
        <v>2</v>
      </c>
      <c r="P22" s="9">
        <v>-6</v>
      </c>
      <c r="Q22" s="8">
        <v>60</v>
      </c>
      <c r="R22" s="8">
        <v>78</v>
      </c>
      <c r="S22" s="25" t="s">
        <v>61</v>
      </c>
    </row>
    <row r="23" spans="1:19" ht="42" customHeight="1">
      <c r="A23" s="23">
        <v>37336</v>
      </c>
      <c r="B23" s="13">
        <v>-1</v>
      </c>
      <c r="C23" s="12">
        <v>4</v>
      </c>
      <c r="D23" s="4" t="s">
        <v>179</v>
      </c>
      <c r="E23" s="10">
        <v>5.3</v>
      </c>
      <c r="F23" s="39">
        <v>5</v>
      </c>
      <c r="G23" s="41" t="s">
        <v>73</v>
      </c>
      <c r="H23" s="15">
        <v>49</v>
      </c>
      <c r="I23" s="4" t="s">
        <v>59</v>
      </c>
      <c r="J23" s="5" t="s">
        <v>70</v>
      </c>
      <c r="K23" s="6"/>
      <c r="L23" s="1">
        <v>976</v>
      </c>
      <c r="M23" s="7" t="s">
        <v>180</v>
      </c>
      <c r="N23" s="8"/>
      <c r="O23" s="8">
        <v>1.5</v>
      </c>
      <c r="P23" s="9">
        <v>-2</v>
      </c>
      <c r="Q23" s="8">
        <v>67</v>
      </c>
      <c r="R23" s="8">
        <v>83</v>
      </c>
      <c r="S23" s="25" t="s">
        <v>61</v>
      </c>
    </row>
    <row r="24" spans="1:19" ht="42" customHeight="1">
      <c r="A24" s="23">
        <v>37337</v>
      </c>
      <c r="B24" s="13">
        <v>-1</v>
      </c>
      <c r="C24" s="12">
        <v>5</v>
      </c>
      <c r="D24" s="4" t="s">
        <v>181</v>
      </c>
      <c r="E24" s="10">
        <v>1</v>
      </c>
      <c r="F24" s="39">
        <v>4</v>
      </c>
      <c r="G24" s="41" t="s">
        <v>73</v>
      </c>
      <c r="H24" s="15">
        <v>38.1</v>
      </c>
      <c r="I24" s="4" t="s">
        <v>59</v>
      </c>
      <c r="J24" s="5" t="s">
        <v>70</v>
      </c>
      <c r="K24" s="6"/>
      <c r="L24" s="1">
        <v>980</v>
      </c>
      <c r="M24" s="7" t="s">
        <v>182</v>
      </c>
      <c r="N24" s="8"/>
      <c r="O24" s="8">
        <v>1</v>
      </c>
      <c r="P24" s="9">
        <v>-2</v>
      </c>
      <c r="Q24" s="8">
        <v>50</v>
      </c>
      <c r="R24" s="8">
        <v>86</v>
      </c>
      <c r="S24" s="25" t="s">
        <v>61</v>
      </c>
    </row>
    <row r="25" spans="1:19" ht="42" customHeight="1">
      <c r="A25" s="23">
        <v>37338</v>
      </c>
      <c r="B25" s="13">
        <v>-3</v>
      </c>
      <c r="C25" s="12">
        <v>1</v>
      </c>
      <c r="D25" s="4" t="s">
        <v>183</v>
      </c>
      <c r="E25" s="10">
        <v>5</v>
      </c>
      <c r="F25" s="39">
        <v>3</v>
      </c>
      <c r="G25" s="41" t="s">
        <v>184</v>
      </c>
      <c r="H25" s="15">
        <v>20.3</v>
      </c>
      <c r="I25" s="4" t="s">
        <v>59</v>
      </c>
      <c r="J25" s="5" t="s">
        <v>59</v>
      </c>
      <c r="K25" s="6"/>
      <c r="L25" s="1">
        <v>994</v>
      </c>
      <c r="M25" s="7" t="s">
        <v>185</v>
      </c>
      <c r="N25" s="8"/>
      <c r="O25" s="8"/>
      <c r="P25" s="9">
        <v>-3</v>
      </c>
      <c r="Q25" s="8">
        <v>81</v>
      </c>
      <c r="R25" s="8">
        <v>100</v>
      </c>
      <c r="S25" s="25" t="s">
        <v>61</v>
      </c>
    </row>
    <row r="26" spans="1:19" ht="42" customHeight="1">
      <c r="A26" s="23">
        <v>37339</v>
      </c>
      <c r="B26" s="13">
        <v>-5</v>
      </c>
      <c r="C26" s="12">
        <v>4</v>
      </c>
      <c r="D26" s="4" t="s">
        <v>186</v>
      </c>
      <c r="E26" s="10">
        <v>1.3</v>
      </c>
      <c r="F26" s="39">
        <v>2</v>
      </c>
      <c r="G26" s="41" t="s">
        <v>99</v>
      </c>
      <c r="H26" s="15">
        <v>19</v>
      </c>
      <c r="I26" s="4" t="s">
        <v>59</v>
      </c>
      <c r="J26" s="5" t="s">
        <v>79</v>
      </c>
      <c r="K26" s="6"/>
      <c r="L26" s="1">
        <v>992</v>
      </c>
      <c r="M26" s="7" t="s">
        <v>187</v>
      </c>
      <c r="N26" s="8"/>
      <c r="O26" s="8">
        <v>8</v>
      </c>
      <c r="P26" s="9">
        <v>-6</v>
      </c>
      <c r="Q26" s="8">
        <v>42</v>
      </c>
      <c r="R26" s="8">
        <v>28</v>
      </c>
      <c r="S26" s="25"/>
    </row>
    <row r="27" spans="1:19" ht="42" customHeight="1">
      <c r="A27" s="23">
        <v>37340</v>
      </c>
      <c r="B27" s="13">
        <v>-5</v>
      </c>
      <c r="C27" s="12">
        <v>1</v>
      </c>
      <c r="D27" s="4" t="s">
        <v>188</v>
      </c>
      <c r="E27" s="10">
        <v>2.5</v>
      </c>
      <c r="F27" s="39">
        <v>4</v>
      </c>
      <c r="G27" s="41" t="s">
        <v>99</v>
      </c>
      <c r="H27" s="15">
        <v>38.4</v>
      </c>
      <c r="I27" s="4" t="s">
        <v>59</v>
      </c>
      <c r="J27" s="5" t="s">
        <v>70</v>
      </c>
      <c r="K27" s="6"/>
      <c r="L27" s="1">
        <v>994</v>
      </c>
      <c r="M27" s="7" t="s">
        <v>189</v>
      </c>
      <c r="N27" s="8"/>
      <c r="O27" s="8">
        <v>1</v>
      </c>
      <c r="P27" s="9">
        <v>-6</v>
      </c>
      <c r="Q27" s="8">
        <v>65</v>
      </c>
      <c r="R27" s="8">
        <v>87</v>
      </c>
      <c r="S27" s="25" t="s">
        <v>61</v>
      </c>
    </row>
    <row r="28" spans="1:19" ht="42" customHeight="1">
      <c r="A28" s="23">
        <v>37341</v>
      </c>
      <c r="B28" s="13">
        <v>-5</v>
      </c>
      <c r="C28" s="12">
        <v>3</v>
      </c>
      <c r="D28" s="4" t="s">
        <v>190</v>
      </c>
      <c r="E28" s="10">
        <v>4</v>
      </c>
      <c r="F28" s="39">
        <v>4</v>
      </c>
      <c r="G28" s="41" t="s">
        <v>73</v>
      </c>
      <c r="H28" s="15">
        <v>34</v>
      </c>
      <c r="I28" s="4" t="s">
        <v>59</v>
      </c>
      <c r="J28" s="5" t="s">
        <v>70</v>
      </c>
      <c r="K28" s="6"/>
      <c r="L28" s="1">
        <v>995</v>
      </c>
      <c r="M28" s="7" t="s">
        <v>191</v>
      </c>
      <c r="N28" s="8"/>
      <c r="O28" s="8">
        <v>2.5</v>
      </c>
      <c r="P28" s="9">
        <v>-6</v>
      </c>
      <c r="Q28" s="8">
        <v>52</v>
      </c>
      <c r="R28" s="8">
        <v>81</v>
      </c>
      <c r="S28" s="25" t="s">
        <v>61</v>
      </c>
    </row>
    <row r="29" spans="1:19" ht="42" customHeight="1">
      <c r="A29" s="23">
        <v>37342</v>
      </c>
      <c r="B29" s="13">
        <v>-8</v>
      </c>
      <c r="C29" s="12">
        <v>5</v>
      </c>
      <c r="D29" s="4"/>
      <c r="E29" s="10">
        <v>0</v>
      </c>
      <c r="F29" s="39">
        <v>3</v>
      </c>
      <c r="G29" s="41" t="s">
        <v>61</v>
      </c>
      <c r="H29" s="15">
        <v>25.6</v>
      </c>
      <c r="I29" s="4" t="s">
        <v>64</v>
      </c>
      <c r="J29" s="5" t="s">
        <v>64</v>
      </c>
      <c r="K29" s="6"/>
      <c r="L29" s="1">
        <v>1000</v>
      </c>
      <c r="M29" s="7" t="s">
        <v>192</v>
      </c>
      <c r="N29" s="8"/>
      <c r="O29" s="8">
        <v>4</v>
      </c>
      <c r="P29" s="9">
        <v>-9</v>
      </c>
      <c r="Q29" s="8">
        <v>59</v>
      </c>
      <c r="R29" s="8">
        <v>63</v>
      </c>
      <c r="S29" s="25"/>
    </row>
    <row r="30" spans="1:19" ht="42" customHeight="1">
      <c r="A30" s="23">
        <v>37343</v>
      </c>
      <c r="B30" s="13">
        <v>1</v>
      </c>
      <c r="C30" s="12">
        <v>9</v>
      </c>
      <c r="D30" s="4"/>
      <c r="E30" s="10">
        <v>0</v>
      </c>
      <c r="F30" s="39">
        <v>3</v>
      </c>
      <c r="G30" s="41" t="s">
        <v>61</v>
      </c>
      <c r="H30" s="15">
        <v>28.1</v>
      </c>
      <c r="I30" s="4" t="s">
        <v>64</v>
      </c>
      <c r="J30" s="5" t="s">
        <v>79</v>
      </c>
      <c r="K30" s="6"/>
      <c r="L30" s="1">
        <v>1010</v>
      </c>
      <c r="M30" s="7" t="s">
        <v>193</v>
      </c>
      <c r="N30" s="8"/>
      <c r="O30" s="8">
        <v>9</v>
      </c>
      <c r="P30" s="9">
        <v>0</v>
      </c>
      <c r="Q30" s="8">
        <v>55</v>
      </c>
      <c r="R30" s="8">
        <v>28</v>
      </c>
      <c r="S30" s="25"/>
    </row>
    <row r="31" spans="1:19" ht="42" customHeight="1">
      <c r="A31" s="23">
        <v>37344</v>
      </c>
      <c r="B31" s="13">
        <v>0</v>
      </c>
      <c r="C31" s="12">
        <v>8</v>
      </c>
      <c r="D31" s="4" t="s">
        <v>194</v>
      </c>
      <c r="E31" s="10">
        <v>1.5</v>
      </c>
      <c r="F31" s="39">
        <v>5</v>
      </c>
      <c r="G31" s="41" t="s">
        <v>99</v>
      </c>
      <c r="H31" s="15">
        <v>47.9</v>
      </c>
      <c r="I31" s="4" t="s">
        <v>64</v>
      </c>
      <c r="J31" s="5" t="s">
        <v>70</v>
      </c>
      <c r="K31" s="6"/>
      <c r="L31" s="1">
        <v>1017</v>
      </c>
      <c r="M31" s="7" t="s">
        <v>195</v>
      </c>
      <c r="N31" s="8"/>
      <c r="O31" s="8">
        <v>3.5</v>
      </c>
      <c r="P31" s="9">
        <v>0</v>
      </c>
      <c r="Q31" s="8">
        <v>57</v>
      </c>
      <c r="R31" s="8">
        <v>78</v>
      </c>
      <c r="S31" s="25" t="s">
        <v>78</v>
      </c>
    </row>
    <row r="32" spans="1:19" ht="42" customHeight="1">
      <c r="A32" s="23">
        <v>37345</v>
      </c>
      <c r="B32" s="13">
        <v>-2</v>
      </c>
      <c r="C32" s="12">
        <v>13</v>
      </c>
      <c r="D32" s="4"/>
      <c r="E32" s="10">
        <v>0</v>
      </c>
      <c r="F32" s="39">
        <v>6</v>
      </c>
      <c r="G32" s="41" t="s">
        <v>61</v>
      </c>
      <c r="H32" s="15">
        <v>53</v>
      </c>
      <c r="I32" s="4" t="s">
        <v>76</v>
      </c>
      <c r="J32" s="5" t="s">
        <v>64</v>
      </c>
      <c r="K32" s="6"/>
      <c r="L32" s="1">
        <v>1011</v>
      </c>
      <c r="M32" s="7" t="s">
        <v>196</v>
      </c>
      <c r="N32" s="8"/>
      <c r="O32" s="8">
        <v>7</v>
      </c>
      <c r="P32" s="9">
        <v>-3</v>
      </c>
      <c r="Q32" s="8">
        <v>36</v>
      </c>
      <c r="R32" s="8">
        <v>38</v>
      </c>
      <c r="S32" s="25"/>
    </row>
    <row r="33" spans="1:19" ht="42" customHeight="1">
      <c r="A33" s="26">
        <v>37346</v>
      </c>
      <c r="B33" s="27">
        <v>6</v>
      </c>
      <c r="C33" s="28">
        <v>15</v>
      </c>
      <c r="D33" s="29"/>
      <c r="E33" s="30">
        <v>0</v>
      </c>
      <c r="F33" s="40">
        <v>3</v>
      </c>
      <c r="G33" s="42" t="s">
        <v>130</v>
      </c>
      <c r="H33" s="31">
        <v>21</v>
      </c>
      <c r="I33" s="29" t="s">
        <v>64</v>
      </c>
      <c r="J33" s="32" t="s">
        <v>64</v>
      </c>
      <c r="K33" s="33"/>
      <c r="L33" s="34">
        <v>1013</v>
      </c>
      <c r="M33" s="35" t="s">
        <v>197</v>
      </c>
      <c r="N33" s="36"/>
      <c r="O33" s="36">
        <v>6</v>
      </c>
      <c r="P33" s="37">
        <v>4</v>
      </c>
      <c r="Q33" s="36">
        <v>47</v>
      </c>
      <c r="R33" s="36">
        <v>40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2.596774193548387</v>
      </c>
      <c r="E100" s="66" t="s">
        <v>31</v>
      </c>
      <c r="F100" s="66"/>
      <c r="G100" s="66"/>
      <c r="H100" s="66"/>
      <c r="I100" s="17">
        <f>SUM(E3:E33)</f>
        <v>91.79999999999998</v>
      </c>
      <c r="J100" s="66" t="s">
        <v>38</v>
      </c>
      <c r="K100" s="66"/>
      <c r="L100" s="18">
        <f>SUM(O3:O33)</f>
        <v>95.5</v>
      </c>
    </row>
    <row r="101" spans="1:12" ht="30" customHeight="1">
      <c r="A101" s="66" t="s">
        <v>27</v>
      </c>
      <c r="B101" s="66"/>
      <c r="C101" s="66"/>
      <c r="D101" s="16">
        <f>AVERAGE(B3:B33)</f>
        <v>-1</v>
      </c>
      <c r="E101" s="66" t="s">
        <v>32</v>
      </c>
      <c r="F101" s="66"/>
      <c r="G101" s="66"/>
      <c r="H101" s="66"/>
      <c r="I101" s="17">
        <f>AVERAGE(E3:E33)</f>
        <v>2.9612903225806444</v>
      </c>
      <c r="J101" s="66" t="s">
        <v>39</v>
      </c>
      <c r="K101" s="66"/>
      <c r="L101" s="18">
        <f>COUNTIF(R3:R33,"&lt;31")</f>
        <v>4</v>
      </c>
    </row>
    <row r="102" spans="1:12" ht="30" customHeight="1">
      <c r="A102" s="66" t="s">
        <v>28</v>
      </c>
      <c r="B102" s="66"/>
      <c r="C102" s="66"/>
      <c r="D102" s="16">
        <f>AVERAGE(C3:C33)</f>
        <v>6.193548387096774</v>
      </c>
      <c r="E102" s="66" t="s">
        <v>33</v>
      </c>
      <c r="F102" s="66"/>
      <c r="G102" s="66"/>
      <c r="H102" s="66"/>
      <c r="I102" s="17">
        <f>MAX(E3:E33)</f>
        <v>21</v>
      </c>
      <c r="J102" s="66" t="s">
        <v>41</v>
      </c>
      <c r="K102" s="66"/>
      <c r="L102" s="18">
        <f>COUNTIF(C3:C33,"&gt;19")</f>
        <v>0</v>
      </c>
    </row>
    <row r="103" spans="1:12" ht="30" customHeight="1">
      <c r="A103" s="66" t="s">
        <v>23</v>
      </c>
      <c r="B103" s="66"/>
      <c r="C103" s="66"/>
      <c r="D103" s="18">
        <f>MAX(B3:B33,C3:C33)</f>
        <v>15</v>
      </c>
      <c r="E103" s="66" t="s">
        <v>34</v>
      </c>
      <c r="F103" s="66"/>
      <c r="G103" s="66"/>
      <c r="H103" s="66"/>
      <c r="I103" s="18">
        <f>COUNTA(S3:S33)</f>
        <v>21</v>
      </c>
      <c r="J103" s="66" t="s">
        <v>37</v>
      </c>
      <c r="K103" s="66"/>
      <c r="L103" s="18">
        <f>COUNTA(N3:N33)</f>
        <v>2</v>
      </c>
    </row>
    <row r="104" spans="1:12" ht="30" customHeight="1">
      <c r="A104" s="66" t="s">
        <v>24</v>
      </c>
      <c r="B104" s="66"/>
      <c r="C104" s="66"/>
      <c r="D104" s="18">
        <f>MIN(B3:B33,C3:C33)</f>
        <v>-8</v>
      </c>
      <c r="E104" s="66" t="s">
        <v>35</v>
      </c>
      <c r="F104" s="66"/>
      <c r="G104" s="66"/>
      <c r="H104" s="66"/>
      <c r="I104" s="18">
        <f>COUNTIF(S3:S33,"R")</f>
        <v>12</v>
      </c>
      <c r="J104" s="66" t="s">
        <v>47</v>
      </c>
      <c r="K104" s="66"/>
      <c r="L104" s="43">
        <f>AVERAGE(F3:F33)</f>
        <v>4</v>
      </c>
    </row>
    <row r="105" spans="1:12" ht="30" customHeight="1">
      <c r="A105" s="66" t="s">
        <v>26</v>
      </c>
      <c r="B105" s="66"/>
      <c r="C105" s="66"/>
      <c r="D105" s="18">
        <f>MAX(B3:B33)</f>
        <v>6</v>
      </c>
      <c r="E105" s="66" t="s">
        <v>36</v>
      </c>
      <c r="F105" s="66"/>
      <c r="G105" s="66"/>
      <c r="H105" s="66"/>
      <c r="I105" s="18">
        <f>COUNTIF(S3:S33,"S")</f>
        <v>9</v>
      </c>
      <c r="J105" s="66" t="s">
        <v>48</v>
      </c>
      <c r="K105" s="66"/>
      <c r="L105" s="43">
        <f>AVERAGE(H3:H33)</f>
        <v>35.825</v>
      </c>
    </row>
    <row r="106" spans="1:12" ht="30" customHeight="1">
      <c r="A106" s="66" t="s">
        <v>25</v>
      </c>
      <c r="B106" s="66"/>
      <c r="C106" s="66"/>
      <c r="D106" s="18">
        <f>MIN(C3:C33)</f>
        <v>0</v>
      </c>
      <c r="E106" s="66" t="s">
        <v>52</v>
      </c>
      <c r="F106" s="66"/>
      <c r="G106" s="66"/>
      <c r="H106" s="66"/>
      <c r="I106" s="18">
        <f>COUNTIF(F3:F33,"&gt;5")</f>
        <v>5</v>
      </c>
      <c r="J106" s="66" t="s">
        <v>49</v>
      </c>
      <c r="K106" s="66"/>
      <c r="L106" s="19">
        <v>12</v>
      </c>
    </row>
    <row r="107" spans="1:12" ht="30" customHeight="1">
      <c r="A107" s="66" t="s">
        <v>29</v>
      </c>
      <c r="B107" s="66"/>
      <c r="C107" s="66"/>
      <c r="D107" s="18">
        <f>COUNTIF(B3:B33,"&lt;1")</f>
        <v>21</v>
      </c>
      <c r="E107" s="66" t="s">
        <v>43</v>
      </c>
      <c r="F107" s="66"/>
      <c r="G107" s="66"/>
      <c r="H107" s="66"/>
      <c r="I107" s="17">
        <f>MAX(H3:H33)</f>
        <v>72</v>
      </c>
      <c r="J107" s="66" t="s">
        <v>50</v>
      </c>
      <c r="K107" s="66"/>
      <c r="L107" s="19">
        <v>57.3</v>
      </c>
    </row>
    <row r="108" spans="1:12" ht="30" customHeight="1">
      <c r="A108" s="66" t="s">
        <v>30</v>
      </c>
      <c r="B108" s="66"/>
      <c r="C108" s="66"/>
      <c r="D108" s="18">
        <f>COUNTIF(C3:C33,"&lt;1")</f>
        <v>1</v>
      </c>
      <c r="E108" s="66" t="s">
        <v>44</v>
      </c>
      <c r="F108" s="66"/>
      <c r="G108" s="66"/>
      <c r="H108" s="66"/>
      <c r="I108" s="18">
        <f>MAX(L3:L33)</f>
        <v>1022</v>
      </c>
      <c r="J108" s="66" t="s">
        <v>51</v>
      </c>
      <c r="K108" s="66"/>
      <c r="L108" s="19">
        <v>34.5</v>
      </c>
    </row>
    <row r="109" spans="1:12" ht="30" customHeight="1">
      <c r="A109" s="66" t="s">
        <v>40</v>
      </c>
      <c r="B109" s="66"/>
      <c r="C109" s="66"/>
      <c r="D109" s="18">
        <f>MIN(P3:P33)</f>
        <v>-9</v>
      </c>
      <c r="E109" s="66" t="s">
        <v>45</v>
      </c>
      <c r="F109" s="66"/>
      <c r="G109" s="66"/>
      <c r="H109" s="66"/>
      <c r="I109" s="18">
        <f>MIN(L3:L33)</f>
        <v>976</v>
      </c>
      <c r="J109" s="66"/>
      <c r="K109" s="66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55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37347</v>
      </c>
      <c r="B3" s="13">
        <v>2</v>
      </c>
      <c r="C3" s="12">
        <v>15</v>
      </c>
      <c r="D3" s="4"/>
      <c r="E3" s="10">
        <v>0</v>
      </c>
      <c r="F3" s="39">
        <v>2</v>
      </c>
      <c r="G3" s="41" t="s">
        <v>99</v>
      </c>
      <c r="H3" s="15">
        <v>15.4</v>
      </c>
      <c r="I3" s="4" t="s">
        <v>64</v>
      </c>
      <c r="J3" s="5" t="s">
        <v>64</v>
      </c>
      <c r="K3" s="6"/>
      <c r="L3" s="1">
        <v>1019</v>
      </c>
      <c r="M3" s="7" t="s">
        <v>198</v>
      </c>
      <c r="N3" s="8"/>
      <c r="O3" s="8">
        <v>6</v>
      </c>
      <c r="P3" s="9">
        <v>2</v>
      </c>
      <c r="Q3" s="8">
        <v>45</v>
      </c>
      <c r="R3" s="20">
        <v>52</v>
      </c>
      <c r="S3" s="24"/>
    </row>
    <row r="4" spans="1:19" ht="42" customHeight="1">
      <c r="A4" s="23">
        <v>37348</v>
      </c>
      <c r="B4" s="13">
        <v>3</v>
      </c>
      <c r="C4" s="12">
        <v>8</v>
      </c>
      <c r="D4" s="4" t="s">
        <v>155</v>
      </c>
      <c r="E4" s="10">
        <v>17.6</v>
      </c>
      <c r="F4" s="39">
        <v>3</v>
      </c>
      <c r="G4" s="41" t="s">
        <v>58</v>
      </c>
      <c r="H4" s="15">
        <v>38.2</v>
      </c>
      <c r="I4" s="4" t="s">
        <v>59</v>
      </c>
      <c r="J4" s="5" t="s">
        <v>70</v>
      </c>
      <c r="K4" s="6"/>
      <c r="L4" s="1">
        <v>1013</v>
      </c>
      <c r="M4" s="7" t="s">
        <v>199</v>
      </c>
      <c r="N4" s="8"/>
      <c r="O4" s="8">
        <v>1</v>
      </c>
      <c r="P4" s="9">
        <v>3</v>
      </c>
      <c r="Q4" s="8">
        <v>80</v>
      </c>
      <c r="R4" s="8">
        <v>90</v>
      </c>
      <c r="S4" s="25" t="s">
        <v>78</v>
      </c>
    </row>
    <row r="5" spans="1:19" ht="42" customHeight="1">
      <c r="A5" s="23">
        <v>37349</v>
      </c>
      <c r="B5" s="13">
        <v>0</v>
      </c>
      <c r="C5" s="12">
        <v>6</v>
      </c>
      <c r="D5" s="4" t="s">
        <v>200</v>
      </c>
      <c r="E5" s="10">
        <v>15.1</v>
      </c>
      <c r="F5" s="39">
        <v>3</v>
      </c>
      <c r="G5" s="41" t="s">
        <v>58</v>
      </c>
      <c r="H5" s="15">
        <v>23.4</v>
      </c>
      <c r="I5" s="4" t="s">
        <v>59</v>
      </c>
      <c r="J5" s="5" t="s">
        <v>70</v>
      </c>
      <c r="K5" s="6"/>
      <c r="L5" s="1">
        <v>1012</v>
      </c>
      <c r="M5" s="7" t="s">
        <v>201</v>
      </c>
      <c r="N5" s="8"/>
      <c r="O5" s="8">
        <v>1</v>
      </c>
      <c r="P5" s="9">
        <v>0</v>
      </c>
      <c r="Q5" s="8">
        <v>84</v>
      </c>
      <c r="R5" s="8">
        <v>89</v>
      </c>
      <c r="S5" s="25" t="s">
        <v>78</v>
      </c>
    </row>
    <row r="6" spans="1:19" ht="42" customHeight="1">
      <c r="A6" s="23">
        <v>37350</v>
      </c>
      <c r="B6" s="13">
        <v>3</v>
      </c>
      <c r="C6" s="12">
        <v>8</v>
      </c>
      <c r="D6" s="4" t="s">
        <v>202</v>
      </c>
      <c r="E6" s="10">
        <v>8.5</v>
      </c>
      <c r="F6" s="39">
        <v>2</v>
      </c>
      <c r="G6" s="41" t="s">
        <v>58</v>
      </c>
      <c r="H6" s="15">
        <v>19</v>
      </c>
      <c r="I6" s="4" t="s">
        <v>59</v>
      </c>
      <c r="J6" s="5" t="s">
        <v>59</v>
      </c>
      <c r="K6" s="6"/>
      <c r="L6" s="1">
        <v>1023</v>
      </c>
      <c r="M6" s="7" t="s">
        <v>203</v>
      </c>
      <c r="N6" s="8"/>
      <c r="O6" s="8"/>
      <c r="P6" s="9">
        <v>2</v>
      </c>
      <c r="Q6" s="8">
        <v>71</v>
      </c>
      <c r="R6" s="8">
        <v>97</v>
      </c>
      <c r="S6" s="25" t="s">
        <v>78</v>
      </c>
    </row>
    <row r="7" spans="1:19" ht="42" customHeight="1">
      <c r="A7" s="23">
        <v>37351</v>
      </c>
      <c r="B7" s="13">
        <v>-1</v>
      </c>
      <c r="C7" s="12">
        <v>11</v>
      </c>
      <c r="D7" s="4"/>
      <c r="E7" s="10">
        <v>0</v>
      </c>
      <c r="F7" s="39">
        <v>4</v>
      </c>
      <c r="G7" s="41" t="s">
        <v>73</v>
      </c>
      <c r="H7" s="15">
        <v>35.1</v>
      </c>
      <c r="I7" s="4" t="s">
        <v>76</v>
      </c>
      <c r="J7" s="5" t="s">
        <v>64</v>
      </c>
      <c r="K7" s="6"/>
      <c r="L7" s="1">
        <v>1010</v>
      </c>
      <c r="M7" s="7" t="s">
        <v>204</v>
      </c>
      <c r="N7" s="8"/>
      <c r="O7" s="8">
        <v>7</v>
      </c>
      <c r="P7" s="9">
        <v>-2</v>
      </c>
      <c r="Q7" s="8">
        <v>65</v>
      </c>
      <c r="R7" s="8">
        <v>39</v>
      </c>
      <c r="S7" s="25"/>
    </row>
    <row r="8" spans="1:19" ht="42" customHeight="1">
      <c r="A8" s="23">
        <v>37352</v>
      </c>
      <c r="B8" s="13">
        <v>0</v>
      </c>
      <c r="C8" s="12">
        <v>6</v>
      </c>
      <c r="D8" s="4" t="s">
        <v>205</v>
      </c>
      <c r="E8" s="10">
        <v>2.9</v>
      </c>
      <c r="F8" s="39">
        <v>2</v>
      </c>
      <c r="G8" s="41" t="s">
        <v>58</v>
      </c>
      <c r="H8" s="15">
        <v>19.5</v>
      </c>
      <c r="I8" s="4" t="s">
        <v>59</v>
      </c>
      <c r="J8" s="5" t="s">
        <v>70</v>
      </c>
      <c r="K8" s="6"/>
      <c r="L8" s="1">
        <v>997</v>
      </c>
      <c r="M8" s="7" t="s">
        <v>206</v>
      </c>
      <c r="N8" s="8"/>
      <c r="O8" s="8">
        <v>2</v>
      </c>
      <c r="P8" s="9">
        <v>0</v>
      </c>
      <c r="Q8" s="8">
        <v>85</v>
      </c>
      <c r="R8" s="8">
        <v>85</v>
      </c>
      <c r="S8" s="25" t="s">
        <v>61</v>
      </c>
    </row>
    <row r="9" spans="1:19" ht="42" customHeight="1">
      <c r="A9" s="23">
        <v>37353</v>
      </c>
      <c r="B9" s="13">
        <v>-2</v>
      </c>
      <c r="C9" s="12">
        <v>4</v>
      </c>
      <c r="D9" s="4" t="s">
        <v>205</v>
      </c>
      <c r="E9" s="10">
        <v>4.9</v>
      </c>
      <c r="F9" s="39">
        <v>4</v>
      </c>
      <c r="G9" s="41" t="s">
        <v>73</v>
      </c>
      <c r="H9" s="15">
        <v>38.3</v>
      </c>
      <c r="I9" s="4" t="s">
        <v>59</v>
      </c>
      <c r="J9" s="5" t="s">
        <v>59</v>
      </c>
      <c r="K9" s="6"/>
      <c r="L9" s="1">
        <v>995</v>
      </c>
      <c r="M9" s="7" t="s">
        <v>207</v>
      </c>
      <c r="N9" s="8"/>
      <c r="O9" s="8"/>
      <c r="P9" s="9">
        <v>-3</v>
      </c>
      <c r="Q9" s="8">
        <v>90</v>
      </c>
      <c r="R9" s="8">
        <v>97</v>
      </c>
      <c r="S9" s="25" t="s">
        <v>61</v>
      </c>
    </row>
    <row r="10" spans="1:19" ht="42" customHeight="1">
      <c r="A10" s="23">
        <v>37354</v>
      </c>
      <c r="B10" s="13">
        <v>-1</v>
      </c>
      <c r="C10" s="12">
        <v>8</v>
      </c>
      <c r="D10" s="4"/>
      <c r="E10" s="10">
        <v>0</v>
      </c>
      <c r="F10" s="39">
        <v>3</v>
      </c>
      <c r="G10" s="41" t="s">
        <v>99</v>
      </c>
      <c r="H10" s="15">
        <v>25.1</v>
      </c>
      <c r="I10" s="4" t="s">
        <v>59</v>
      </c>
      <c r="J10" s="5" t="s">
        <v>64</v>
      </c>
      <c r="K10" s="6"/>
      <c r="L10" s="1">
        <v>1002</v>
      </c>
      <c r="M10" s="7" t="s">
        <v>208</v>
      </c>
      <c r="N10" s="8"/>
      <c r="O10" s="8">
        <v>4.5</v>
      </c>
      <c r="P10" s="9">
        <v>-2</v>
      </c>
      <c r="Q10" s="8">
        <v>45</v>
      </c>
      <c r="R10" s="8">
        <v>67</v>
      </c>
      <c r="S10" s="25"/>
    </row>
    <row r="11" spans="1:19" ht="42" customHeight="1">
      <c r="A11" s="23">
        <v>37355</v>
      </c>
      <c r="B11" s="13">
        <v>2</v>
      </c>
      <c r="C11" s="12">
        <v>11</v>
      </c>
      <c r="D11" s="4" t="s">
        <v>209</v>
      </c>
      <c r="E11" s="10">
        <v>0.2</v>
      </c>
      <c r="F11" s="39">
        <v>3</v>
      </c>
      <c r="G11" s="41" t="s">
        <v>128</v>
      </c>
      <c r="H11" s="15">
        <v>28.3</v>
      </c>
      <c r="I11" s="4" t="s">
        <v>59</v>
      </c>
      <c r="J11" s="5" t="s">
        <v>59</v>
      </c>
      <c r="K11" s="6"/>
      <c r="L11" s="1">
        <v>995</v>
      </c>
      <c r="M11" s="7" t="s">
        <v>210</v>
      </c>
      <c r="N11" s="8"/>
      <c r="O11" s="8"/>
      <c r="P11" s="9">
        <v>1</v>
      </c>
      <c r="Q11" s="8">
        <v>67</v>
      </c>
      <c r="R11" s="8">
        <v>96</v>
      </c>
      <c r="S11" s="25" t="s">
        <v>78</v>
      </c>
    </row>
    <row r="12" spans="1:19" ht="42" customHeight="1">
      <c r="A12" s="23">
        <v>37356</v>
      </c>
      <c r="B12" s="13">
        <v>2</v>
      </c>
      <c r="C12" s="12">
        <v>9</v>
      </c>
      <c r="D12" s="4" t="s">
        <v>209</v>
      </c>
      <c r="E12" s="10">
        <v>1.3</v>
      </c>
      <c r="F12" s="39">
        <v>2</v>
      </c>
      <c r="G12" s="41" t="s">
        <v>130</v>
      </c>
      <c r="H12" s="15">
        <v>17</v>
      </c>
      <c r="I12" s="4" t="s">
        <v>59</v>
      </c>
      <c r="J12" s="5" t="s">
        <v>59</v>
      </c>
      <c r="K12" s="6"/>
      <c r="L12" s="1">
        <v>993</v>
      </c>
      <c r="M12" s="7" t="s">
        <v>211</v>
      </c>
      <c r="N12" s="8"/>
      <c r="O12" s="8"/>
      <c r="P12" s="9">
        <v>2</v>
      </c>
      <c r="Q12" s="8">
        <v>80</v>
      </c>
      <c r="R12" s="8">
        <v>96</v>
      </c>
      <c r="S12" s="25" t="s">
        <v>78</v>
      </c>
    </row>
    <row r="13" spans="1:19" ht="42" customHeight="1">
      <c r="A13" s="23">
        <v>37357</v>
      </c>
      <c r="B13" s="13">
        <v>4</v>
      </c>
      <c r="C13" s="12">
        <v>15</v>
      </c>
      <c r="D13" s="4" t="s">
        <v>212</v>
      </c>
      <c r="E13" s="10">
        <v>36</v>
      </c>
      <c r="F13" s="39">
        <v>2</v>
      </c>
      <c r="G13" s="41" t="s">
        <v>128</v>
      </c>
      <c r="H13" s="15">
        <v>19.6</v>
      </c>
      <c r="I13" s="4" t="s">
        <v>59</v>
      </c>
      <c r="J13" s="5" t="s">
        <v>70</v>
      </c>
      <c r="K13" s="6"/>
      <c r="L13" s="1">
        <v>995</v>
      </c>
      <c r="M13" s="7" t="s">
        <v>213</v>
      </c>
      <c r="N13" s="8" t="s">
        <v>153</v>
      </c>
      <c r="O13" s="8">
        <v>2</v>
      </c>
      <c r="P13" s="9">
        <v>3</v>
      </c>
      <c r="Q13" s="8">
        <v>78</v>
      </c>
      <c r="R13" s="8">
        <v>80</v>
      </c>
      <c r="S13" s="25" t="s">
        <v>78</v>
      </c>
    </row>
    <row r="14" spans="1:19" ht="42" customHeight="1">
      <c r="A14" s="23">
        <v>37358</v>
      </c>
      <c r="B14" s="13">
        <v>0</v>
      </c>
      <c r="C14" s="12">
        <v>11</v>
      </c>
      <c r="D14" s="4" t="s">
        <v>214</v>
      </c>
      <c r="E14" s="10">
        <v>3</v>
      </c>
      <c r="F14" s="39">
        <v>4</v>
      </c>
      <c r="G14" s="41" t="s">
        <v>58</v>
      </c>
      <c r="H14" s="15">
        <v>40.5</v>
      </c>
      <c r="I14" s="4" t="s">
        <v>59</v>
      </c>
      <c r="J14" s="5" t="s">
        <v>70</v>
      </c>
      <c r="K14" s="6"/>
      <c r="L14" s="1">
        <v>1005</v>
      </c>
      <c r="M14" s="7" t="s">
        <v>215</v>
      </c>
      <c r="N14" s="8"/>
      <c r="O14" s="8">
        <v>3.5</v>
      </c>
      <c r="P14" s="9">
        <v>0</v>
      </c>
      <c r="Q14" s="8">
        <v>55</v>
      </c>
      <c r="R14" s="8">
        <v>75</v>
      </c>
      <c r="S14" s="25" t="s">
        <v>61</v>
      </c>
    </row>
    <row r="15" spans="1:19" ht="42" customHeight="1">
      <c r="A15" s="23">
        <v>37359</v>
      </c>
      <c r="B15" s="13">
        <v>2</v>
      </c>
      <c r="C15" s="12">
        <v>14</v>
      </c>
      <c r="D15" s="4" t="s">
        <v>216</v>
      </c>
      <c r="E15" s="10">
        <v>0</v>
      </c>
      <c r="F15" s="39">
        <v>3</v>
      </c>
      <c r="G15" s="41" t="s">
        <v>73</v>
      </c>
      <c r="H15" s="15">
        <v>27</v>
      </c>
      <c r="I15" s="4" t="s">
        <v>64</v>
      </c>
      <c r="J15" s="5" t="s">
        <v>64</v>
      </c>
      <c r="K15" s="6"/>
      <c r="L15" s="1">
        <v>1011</v>
      </c>
      <c r="M15" s="7" t="s">
        <v>217</v>
      </c>
      <c r="N15" s="8"/>
      <c r="O15" s="8">
        <v>6</v>
      </c>
      <c r="P15" s="9">
        <v>2</v>
      </c>
      <c r="Q15" s="8">
        <v>42</v>
      </c>
      <c r="R15" s="8">
        <v>57</v>
      </c>
      <c r="S15" s="25"/>
    </row>
    <row r="16" spans="1:19" ht="42" customHeight="1">
      <c r="A16" s="23">
        <v>37360</v>
      </c>
      <c r="B16" s="13">
        <v>3</v>
      </c>
      <c r="C16" s="12">
        <v>16</v>
      </c>
      <c r="D16" s="4" t="s">
        <v>218</v>
      </c>
      <c r="E16" s="10">
        <v>0.6</v>
      </c>
      <c r="F16" s="39">
        <v>4</v>
      </c>
      <c r="G16" s="41" t="s">
        <v>68</v>
      </c>
      <c r="H16" s="15">
        <v>36.6</v>
      </c>
      <c r="I16" s="4" t="s">
        <v>76</v>
      </c>
      <c r="J16" s="5" t="s">
        <v>64</v>
      </c>
      <c r="K16" s="6"/>
      <c r="L16" s="1">
        <v>1008</v>
      </c>
      <c r="M16" s="7" t="s">
        <v>219</v>
      </c>
      <c r="N16" s="8" t="s">
        <v>153</v>
      </c>
      <c r="O16" s="8">
        <v>6</v>
      </c>
      <c r="P16" s="9">
        <v>2</v>
      </c>
      <c r="Q16" s="8">
        <v>45</v>
      </c>
      <c r="R16" s="8">
        <v>60</v>
      </c>
      <c r="S16" s="25" t="s">
        <v>78</v>
      </c>
    </row>
    <row r="17" spans="1:19" ht="42" customHeight="1">
      <c r="A17" s="23">
        <v>37361</v>
      </c>
      <c r="B17" s="13">
        <v>3</v>
      </c>
      <c r="C17" s="12">
        <v>6</v>
      </c>
      <c r="D17" s="4" t="s">
        <v>220</v>
      </c>
      <c r="E17" s="10">
        <v>11.5</v>
      </c>
      <c r="F17" s="39">
        <v>3</v>
      </c>
      <c r="G17" s="41" t="s">
        <v>130</v>
      </c>
      <c r="H17" s="15">
        <v>25.1</v>
      </c>
      <c r="I17" s="4" t="s">
        <v>59</v>
      </c>
      <c r="J17" s="5" t="s">
        <v>59</v>
      </c>
      <c r="K17" s="6"/>
      <c r="L17" s="1">
        <v>1010</v>
      </c>
      <c r="M17" s="7" t="s">
        <v>221</v>
      </c>
      <c r="N17" s="8"/>
      <c r="O17" s="8"/>
      <c r="P17" s="9">
        <v>2</v>
      </c>
      <c r="Q17" s="8">
        <v>97</v>
      </c>
      <c r="R17" s="8">
        <v>100</v>
      </c>
      <c r="S17" s="25" t="s">
        <v>78</v>
      </c>
    </row>
    <row r="18" spans="1:19" ht="42" customHeight="1">
      <c r="A18" s="23">
        <v>37362</v>
      </c>
      <c r="B18" s="13">
        <v>2</v>
      </c>
      <c r="C18" s="12">
        <v>6</v>
      </c>
      <c r="D18" s="4" t="s">
        <v>222</v>
      </c>
      <c r="E18" s="10">
        <v>3.1</v>
      </c>
      <c r="F18" s="39">
        <v>3</v>
      </c>
      <c r="G18" s="41" t="s">
        <v>130</v>
      </c>
      <c r="H18" s="15">
        <v>29</v>
      </c>
      <c r="I18" s="4" t="s">
        <v>59</v>
      </c>
      <c r="J18" s="5" t="s">
        <v>70</v>
      </c>
      <c r="K18" s="6"/>
      <c r="L18" s="1">
        <v>1015</v>
      </c>
      <c r="M18" s="7" t="s">
        <v>223</v>
      </c>
      <c r="N18" s="8"/>
      <c r="O18" s="8">
        <v>1</v>
      </c>
      <c r="P18" s="9">
        <v>2</v>
      </c>
      <c r="Q18" s="8">
        <v>71</v>
      </c>
      <c r="R18" s="8">
        <v>92</v>
      </c>
      <c r="S18" s="25" t="s">
        <v>78</v>
      </c>
    </row>
    <row r="19" spans="1:19" ht="42" customHeight="1">
      <c r="A19" s="23">
        <v>37363</v>
      </c>
      <c r="B19" s="13">
        <v>-2</v>
      </c>
      <c r="C19" s="12">
        <v>9</v>
      </c>
      <c r="D19" s="4"/>
      <c r="E19" s="10">
        <v>0</v>
      </c>
      <c r="F19" s="39">
        <v>2</v>
      </c>
      <c r="G19" s="41" t="s">
        <v>130</v>
      </c>
      <c r="H19" s="15">
        <v>18.5</v>
      </c>
      <c r="I19" s="4" t="s">
        <v>64</v>
      </c>
      <c r="J19" s="5" t="s">
        <v>79</v>
      </c>
      <c r="K19" s="6"/>
      <c r="L19" s="1">
        <v>1005</v>
      </c>
      <c r="M19" s="7" t="s">
        <v>224</v>
      </c>
      <c r="N19" s="8"/>
      <c r="O19" s="8">
        <v>8</v>
      </c>
      <c r="P19" s="9">
        <v>-3</v>
      </c>
      <c r="Q19" s="8">
        <v>41</v>
      </c>
      <c r="R19" s="8">
        <v>29</v>
      </c>
      <c r="S19" s="25"/>
    </row>
    <row r="20" spans="1:19" ht="42" customHeight="1">
      <c r="A20" s="23">
        <v>37364</v>
      </c>
      <c r="B20" s="13">
        <v>-3</v>
      </c>
      <c r="C20" s="12">
        <v>8</v>
      </c>
      <c r="D20" s="4"/>
      <c r="E20" s="10">
        <v>0</v>
      </c>
      <c r="F20" s="39">
        <v>4</v>
      </c>
      <c r="G20" s="41" t="s">
        <v>128</v>
      </c>
      <c r="H20" s="15">
        <v>32.1</v>
      </c>
      <c r="I20" s="4" t="s">
        <v>64</v>
      </c>
      <c r="J20" s="5" t="s">
        <v>70</v>
      </c>
      <c r="K20" s="6"/>
      <c r="L20" s="1">
        <v>1002</v>
      </c>
      <c r="M20" s="7" t="s">
        <v>225</v>
      </c>
      <c r="N20" s="8"/>
      <c r="O20" s="8">
        <v>3</v>
      </c>
      <c r="P20" s="9">
        <v>-3</v>
      </c>
      <c r="Q20" s="8">
        <v>65</v>
      </c>
      <c r="R20" s="8">
        <v>70</v>
      </c>
      <c r="S20" s="25"/>
    </row>
    <row r="21" spans="1:19" ht="42" customHeight="1">
      <c r="A21" s="23">
        <v>37365</v>
      </c>
      <c r="B21" s="13">
        <v>3</v>
      </c>
      <c r="C21" s="12">
        <v>4</v>
      </c>
      <c r="D21" s="4" t="s">
        <v>220</v>
      </c>
      <c r="E21" s="10">
        <v>6.3</v>
      </c>
      <c r="F21" s="39">
        <v>3</v>
      </c>
      <c r="G21" s="41" t="s">
        <v>128</v>
      </c>
      <c r="H21" s="15">
        <v>28.5</v>
      </c>
      <c r="I21" s="4" t="s">
        <v>59</v>
      </c>
      <c r="J21" s="5" t="s">
        <v>133</v>
      </c>
      <c r="K21" s="6"/>
      <c r="L21" s="1">
        <v>995</v>
      </c>
      <c r="M21" s="7" t="s">
        <v>221</v>
      </c>
      <c r="N21" s="8"/>
      <c r="O21" s="8"/>
      <c r="P21" s="9">
        <v>3</v>
      </c>
      <c r="Q21" s="8">
        <v>97</v>
      </c>
      <c r="R21" s="8">
        <v>100</v>
      </c>
      <c r="S21" s="25" t="s">
        <v>78</v>
      </c>
    </row>
    <row r="22" spans="1:19" ht="42" customHeight="1">
      <c r="A22" s="23">
        <v>37366</v>
      </c>
      <c r="B22" s="13">
        <v>4</v>
      </c>
      <c r="C22" s="12">
        <v>8</v>
      </c>
      <c r="D22" s="4" t="s">
        <v>226</v>
      </c>
      <c r="E22" s="10">
        <v>1.4</v>
      </c>
      <c r="F22" s="39">
        <v>2</v>
      </c>
      <c r="G22" s="41" t="s">
        <v>128</v>
      </c>
      <c r="H22" s="15">
        <v>19.3</v>
      </c>
      <c r="I22" s="4" t="s">
        <v>59</v>
      </c>
      <c r="J22" s="5" t="s">
        <v>59</v>
      </c>
      <c r="K22" s="6"/>
      <c r="L22" s="1">
        <v>1005</v>
      </c>
      <c r="M22" s="7" t="s">
        <v>227</v>
      </c>
      <c r="N22" s="8"/>
      <c r="O22" s="8"/>
      <c r="P22" s="9">
        <v>3</v>
      </c>
      <c r="Q22" s="8">
        <v>81</v>
      </c>
      <c r="R22" s="8">
        <v>99</v>
      </c>
      <c r="S22" s="25" t="s">
        <v>78</v>
      </c>
    </row>
    <row r="23" spans="1:19" ht="42" customHeight="1">
      <c r="A23" s="23">
        <v>37367</v>
      </c>
      <c r="B23" s="13">
        <v>0</v>
      </c>
      <c r="C23" s="12">
        <v>13</v>
      </c>
      <c r="D23" s="4"/>
      <c r="E23" s="10">
        <v>0</v>
      </c>
      <c r="F23" s="39">
        <v>4</v>
      </c>
      <c r="G23" s="41" t="s">
        <v>128</v>
      </c>
      <c r="H23" s="15">
        <v>38.1</v>
      </c>
      <c r="I23" s="4" t="s">
        <v>76</v>
      </c>
      <c r="J23" s="5" t="s">
        <v>64</v>
      </c>
      <c r="K23" s="6"/>
      <c r="L23" s="1">
        <v>1002</v>
      </c>
      <c r="M23" s="7" t="s">
        <v>228</v>
      </c>
      <c r="N23" s="8"/>
      <c r="O23" s="8">
        <v>6</v>
      </c>
      <c r="P23" s="9">
        <v>0</v>
      </c>
      <c r="Q23" s="8">
        <v>55</v>
      </c>
      <c r="R23" s="8">
        <v>61</v>
      </c>
      <c r="S23" s="25"/>
    </row>
    <row r="24" spans="1:19" ht="42" customHeight="1">
      <c r="A24" s="23">
        <v>37368</v>
      </c>
      <c r="B24" s="13">
        <v>6</v>
      </c>
      <c r="C24" s="12">
        <v>9</v>
      </c>
      <c r="D24" s="4" t="s">
        <v>105</v>
      </c>
      <c r="E24" s="10">
        <v>3.6</v>
      </c>
      <c r="F24" s="39">
        <v>4</v>
      </c>
      <c r="G24" s="41" t="s">
        <v>128</v>
      </c>
      <c r="H24" s="15">
        <v>40.6</v>
      </c>
      <c r="I24" s="4" t="s">
        <v>59</v>
      </c>
      <c r="J24" s="5" t="s">
        <v>59</v>
      </c>
      <c r="K24" s="6"/>
      <c r="L24" s="1">
        <v>1000</v>
      </c>
      <c r="M24" s="7" t="s">
        <v>229</v>
      </c>
      <c r="N24" s="8"/>
      <c r="O24" s="8"/>
      <c r="P24" s="9">
        <v>5</v>
      </c>
      <c r="Q24" s="8">
        <v>72</v>
      </c>
      <c r="R24" s="8">
        <v>100</v>
      </c>
      <c r="S24" s="25" t="s">
        <v>78</v>
      </c>
    </row>
    <row r="25" spans="1:19" ht="42" customHeight="1">
      <c r="A25" s="23">
        <v>37369</v>
      </c>
      <c r="B25" s="13">
        <v>1</v>
      </c>
      <c r="C25" s="12">
        <v>14</v>
      </c>
      <c r="D25" s="4"/>
      <c r="E25" s="10">
        <v>0</v>
      </c>
      <c r="F25" s="39">
        <v>3</v>
      </c>
      <c r="G25" s="41" t="s">
        <v>130</v>
      </c>
      <c r="H25" s="15">
        <v>22.2</v>
      </c>
      <c r="I25" s="4" t="s">
        <v>64</v>
      </c>
      <c r="J25" s="5" t="s">
        <v>64</v>
      </c>
      <c r="K25" s="6"/>
      <c r="L25" s="1">
        <v>1017</v>
      </c>
      <c r="M25" s="7" t="s">
        <v>230</v>
      </c>
      <c r="N25" s="8"/>
      <c r="O25" s="8">
        <v>7</v>
      </c>
      <c r="P25" s="9">
        <v>1</v>
      </c>
      <c r="Q25" s="8">
        <v>39</v>
      </c>
      <c r="R25" s="8">
        <v>53</v>
      </c>
      <c r="S25" s="25"/>
    </row>
    <row r="26" spans="1:19" ht="42" customHeight="1">
      <c r="A26" s="23">
        <v>37370</v>
      </c>
      <c r="B26" s="13">
        <v>-1</v>
      </c>
      <c r="C26" s="12">
        <v>17</v>
      </c>
      <c r="D26" s="4"/>
      <c r="E26" s="10">
        <v>0</v>
      </c>
      <c r="F26" s="39">
        <v>2</v>
      </c>
      <c r="G26" s="41" t="s">
        <v>99</v>
      </c>
      <c r="H26" s="15">
        <v>10.4</v>
      </c>
      <c r="I26" s="4" t="s">
        <v>76</v>
      </c>
      <c r="J26" s="5" t="s">
        <v>79</v>
      </c>
      <c r="K26" s="6"/>
      <c r="L26" s="1">
        <v>1020</v>
      </c>
      <c r="M26" s="7" t="s">
        <v>231</v>
      </c>
      <c r="N26" s="8"/>
      <c r="O26" s="8">
        <v>10</v>
      </c>
      <c r="P26" s="9">
        <v>-2</v>
      </c>
      <c r="Q26" s="8">
        <v>31</v>
      </c>
      <c r="R26" s="8">
        <v>28</v>
      </c>
      <c r="S26" s="25"/>
    </row>
    <row r="27" spans="1:19" ht="42" customHeight="1">
      <c r="A27" s="23">
        <v>37371</v>
      </c>
      <c r="B27" s="13">
        <v>4</v>
      </c>
      <c r="C27" s="12">
        <v>10</v>
      </c>
      <c r="D27" s="4" t="s">
        <v>233</v>
      </c>
      <c r="E27" s="10">
        <v>5.5</v>
      </c>
      <c r="F27" s="39">
        <v>3</v>
      </c>
      <c r="G27" s="41" t="s">
        <v>58</v>
      </c>
      <c r="H27" s="15">
        <v>32.3</v>
      </c>
      <c r="I27" s="4" t="s">
        <v>59</v>
      </c>
      <c r="J27" s="5" t="s">
        <v>70</v>
      </c>
      <c r="K27" s="6"/>
      <c r="L27" s="1">
        <v>1018</v>
      </c>
      <c r="M27" s="7" t="s">
        <v>234</v>
      </c>
      <c r="N27" s="8"/>
      <c r="O27" s="8">
        <v>1</v>
      </c>
      <c r="P27" s="9">
        <v>3</v>
      </c>
      <c r="Q27" s="8">
        <v>80</v>
      </c>
      <c r="R27" s="8">
        <v>92</v>
      </c>
      <c r="S27" s="25" t="s">
        <v>78</v>
      </c>
    </row>
    <row r="28" spans="1:19" ht="42" customHeight="1">
      <c r="A28" s="23">
        <v>37372</v>
      </c>
      <c r="B28" s="13">
        <v>2</v>
      </c>
      <c r="C28" s="12">
        <v>16</v>
      </c>
      <c r="D28" s="4"/>
      <c r="E28" s="10">
        <v>0</v>
      </c>
      <c r="F28" s="39">
        <v>2</v>
      </c>
      <c r="G28" s="41" t="s">
        <v>130</v>
      </c>
      <c r="H28" s="15">
        <v>18.5</v>
      </c>
      <c r="I28" s="4" t="s">
        <v>64</v>
      </c>
      <c r="J28" s="5" t="s">
        <v>79</v>
      </c>
      <c r="K28" s="6"/>
      <c r="L28" s="1">
        <v>1026</v>
      </c>
      <c r="M28" s="7" t="s">
        <v>232</v>
      </c>
      <c r="N28" s="8"/>
      <c r="O28" s="8">
        <v>11</v>
      </c>
      <c r="P28" s="9">
        <v>2</v>
      </c>
      <c r="Q28" s="8">
        <v>40</v>
      </c>
      <c r="R28" s="8">
        <v>27</v>
      </c>
      <c r="S28" s="25"/>
    </row>
    <row r="29" spans="1:19" ht="42" customHeight="1">
      <c r="A29" s="23">
        <v>37373</v>
      </c>
      <c r="B29" s="13">
        <v>1</v>
      </c>
      <c r="C29" s="12">
        <v>17</v>
      </c>
      <c r="D29" s="4"/>
      <c r="E29" s="10">
        <v>0</v>
      </c>
      <c r="F29" s="39">
        <v>3</v>
      </c>
      <c r="G29" s="41" t="s">
        <v>61</v>
      </c>
      <c r="H29" s="15">
        <v>27.9</v>
      </c>
      <c r="I29" s="4" t="s">
        <v>76</v>
      </c>
      <c r="J29" s="5" t="s">
        <v>79</v>
      </c>
      <c r="K29" s="6"/>
      <c r="L29" s="1">
        <v>1020</v>
      </c>
      <c r="M29" s="7" t="s">
        <v>235</v>
      </c>
      <c r="N29" s="8"/>
      <c r="O29" s="8">
        <v>11.5</v>
      </c>
      <c r="P29" s="9">
        <v>1</v>
      </c>
      <c r="Q29" s="8">
        <v>38</v>
      </c>
      <c r="R29" s="8">
        <v>25</v>
      </c>
      <c r="S29" s="25"/>
    </row>
    <row r="30" spans="1:19" ht="42" customHeight="1">
      <c r="A30" s="23">
        <v>37374</v>
      </c>
      <c r="B30" s="13">
        <v>6</v>
      </c>
      <c r="C30" s="12">
        <v>19</v>
      </c>
      <c r="D30" s="4"/>
      <c r="E30" s="10">
        <v>0</v>
      </c>
      <c r="F30" s="39">
        <v>4</v>
      </c>
      <c r="G30" s="41" t="s">
        <v>61</v>
      </c>
      <c r="H30" s="15">
        <v>35.6</v>
      </c>
      <c r="I30" s="4" t="s">
        <v>76</v>
      </c>
      <c r="J30" s="5" t="s">
        <v>86</v>
      </c>
      <c r="K30" s="6"/>
      <c r="L30" s="1">
        <v>1005</v>
      </c>
      <c r="M30" s="7" t="s">
        <v>236</v>
      </c>
      <c r="N30" s="8"/>
      <c r="O30" s="8">
        <v>13.5</v>
      </c>
      <c r="P30" s="9">
        <v>5</v>
      </c>
      <c r="Q30" s="8">
        <v>38</v>
      </c>
      <c r="R30" s="8">
        <v>8</v>
      </c>
      <c r="S30" s="25"/>
    </row>
    <row r="31" spans="1:19" ht="42" customHeight="1">
      <c r="A31" s="23">
        <v>37375</v>
      </c>
      <c r="B31" s="13">
        <v>8</v>
      </c>
      <c r="C31" s="12">
        <v>11</v>
      </c>
      <c r="D31" s="4" t="s">
        <v>233</v>
      </c>
      <c r="E31" s="10">
        <v>10.2</v>
      </c>
      <c r="F31" s="39">
        <v>2</v>
      </c>
      <c r="G31" s="41" t="s">
        <v>73</v>
      </c>
      <c r="H31" s="15">
        <v>15.5</v>
      </c>
      <c r="I31" s="4" t="s">
        <v>59</v>
      </c>
      <c r="J31" s="5" t="s">
        <v>59</v>
      </c>
      <c r="K31" s="6"/>
      <c r="L31" s="1">
        <v>1002</v>
      </c>
      <c r="M31" s="7" t="s">
        <v>237</v>
      </c>
      <c r="N31" s="8"/>
      <c r="O31" s="8"/>
      <c r="P31" s="9">
        <v>7</v>
      </c>
      <c r="Q31" s="8">
        <v>87</v>
      </c>
      <c r="R31" s="8">
        <v>100</v>
      </c>
      <c r="S31" s="25" t="s">
        <v>78</v>
      </c>
    </row>
    <row r="32" spans="1:19" ht="42" customHeight="1">
      <c r="A32" s="23">
        <v>121</v>
      </c>
      <c r="B32" s="13">
        <v>4</v>
      </c>
      <c r="C32" s="12">
        <v>15</v>
      </c>
      <c r="D32" s="4"/>
      <c r="E32" s="10">
        <v>0</v>
      </c>
      <c r="F32" s="39">
        <v>3</v>
      </c>
      <c r="G32" s="41" t="s">
        <v>66</v>
      </c>
      <c r="H32" s="15">
        <v>31.6</v>
      </c>
      <c r="I32" s="4" t="s">
        <v>59</v>
      </c>
      <c r="J32" s="5" t="s">
        <v>64</v>
      </c>
      <c r="K32" s="6"/>
      <c r="L32" s="1">
        <v>1001</v>
      </c>
      <c r="M32" s="7" t="s">
        <v>228</v>
      </c>
      <c r="N32" s="8"/>
      <c r="O32" s="8">
        <v>6</v>
      </c>
      <c r="P32" s="9">
        <v>3</v>
      </c>
      <c r="Q32" s="8">
        <v>55</v>
      </c>
      <c r="R32" s="8">
        <v>61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6.316666666666666</v>
      </c>
      <c r="E100" s="66" t="s">
        <v>31</v>
      </c>
      <c r="F100" s="66"/>
      <c r="G100" s="66"/>
      <c r="H100" s="66"/>
      <c r="I100" s="17">
        <f>SUM(E3:E33)</f>
        <v>131.7</v>
      </c>
      <c r="J100" s="66" t="s">
        <v>38</v>
      </c>
      <c r="K100" s="66"/>
      <c r="L100" s="18">
        <f>SUM(O3:O33)</f>
        <v>117</v>
      </c>
    </row>
    <row r="101" spans="1:12" ht="30" customHeight="1">
      <c r="A101" s="66" t="s">
        <v>27</v>
      </c>
      <c r="B101" s="66"/>
      <c r="C101" s="66"/>
      <c r="D101" s="16">
        <f>AVERAGE(B3:B33)</f>
        <v>1.8333333333333333</v>
      </c>
      <c r="E101" s="66" t="s">
        <v>32</v>
      </c>
      <c r="F101" s="66"/>
      <c r="G101" s="66"/>
      <c r="H101" s="66"/>
      <c r="I101" s="17">
        <f>AVERAGE(E3:E33)</f>
        <v>4.39</v>
      </c>
      <c r="J101" s="66" t="s">
        <v>39</v>
      </c>
      <c r="K101" s="66"/>
      <c r="L101" s="18">
        <f>COUNTIF(R3:R33,"&lt;31")</f>
        <v>5</v>
      </c>
    </row>
    <row r="102" spans="1:12" ht="30" customHeight="1">
      <c r="A102" s="66" t="s">
        <v>28</v>
      </c>
      <c r="B102" s="66"/>
      <c r="C102" s="66"/>
      <c r="D102" s="16">
        <f>AVERAGE(C3:C33)</f>
        <v>10.8</v>
      </c>
      <c r="E102" s="66" t="s">
        <v>33</v>
      </c>
      <c r="F102" s="66"/>
      <c r="G102" s="66"/>
      <c r="H102" s="66"/>
      <c r="I102" s="17">
        <f>MAX(E3:E33)</f>
        <v>36</v>
      </c>
      <c r="J102" s="66" t="s">
        <v>41</v>
      </c>
      <c r="K102" s="66"/>
      <c r="L102" s="18">
        <f>COUNTIF(C3:C33,"&gt;19")</f>
        <v>0</v>
      </c>
    </row>
    <row r="103" spans="1:12" ht="30" customHeight="1">
      <c r="A103" s="66" t="s">
        <v>23</v>
      </c>
      <c r="B103" s="66"/>
      <c r="C103" s="66"/>
      <c r="D103" s="18">
        <f>MAX(B3:B33,C3:C33)</f>
        <v>19</v>
      </c>
      <c r="E103" s="66" t="s">
        <v>34</v>
      </c>
      <c r="F103" s="66"/>
      <c r="G103" s="66"/>
      <c r="H103" s="66"/>
      <c r="I103" s="18">
        <f>COUNTA(S3:S33)</f>
        <v>17</v>
      </c>
      <c r="J103" s="66" t="s">
        <v>37</v>
      </c>
      <c r="K103" s="66"/>
      <c r="L103" s="18">
        <f>COUNTA(N3:N33)</f>
        <v>2</v>
      </c>
    </row>
    <row r="104" spans="1:12" ht="30" customHeight="1">
      <c r="A104" s="66" t="s">
        <v>24</v>
      </c>
      <c r="B104" s="66"/>
      <c r="C104" s="66"/>
      <c r="D104" s="18">
        <f>MIN(B3:B33,C3:C33)</f>
        <v>-3</v>
      </c>
      <c r="E104" s="66" t="s">
        <v>35</v>
      </c>
      <c r="F104" s="66"/>
      <c r="G104" s="66"/>
      <c r="H104" s="66"/>
      <c r="I104" s="18">
        <f>COUNTIF(S3:S33,"R")</f>
        <v>14</v>
      </c>
      <c r="J104" s="66" t="s">
        <v>47</v>
      </c>
      <c r="K104" s="66"/>
      <c r="L104" s="43">
        <f>AVERAGE(F3:F33)</f>
        <v>2.933333333333333</v>
      </c>
    </row>
    <row r="105" spans="1:12" ht="30" customHeight="1">
      <c r="A105" s="66" t="s">
        <v>26</v>
      </c>
      <c r="B105" s="66"/>
      <c r="C105" s="66"/>
      <c r="D105" s="18">
        <f>MAX(B3:B33)</f>
        <v>8</v>
      </c>
      <c r="E105" s="66" t="s">
        <v>36</v>
      </c>
      <c r="F105" s="66"/>
      <c r="G105" s="66"/>
      <c r="H105" s="66"/>
      <c r="I105" s="18">
        <f>COUNTIF(S3:S33,"S")</f>
        <v>3</v>
      </c>
      <c r="J105" s="66" t="s">
        <v>48</v>
      </c>
      <c r="K105" s="66"/>
      <c r="L105" s="43">
        <f>AVERAGE(H3:H33)</f>
        <v>26.94</v>
      </c>
    </row>
    <row r="106" spans="1:12" ht="30" customHeight="1">
      <c r="A106" s="66" t="s">
        <v>25</v>
      </c>
      <c r="B106" s="66"/>
      <c r="C106" s="66"/>
      <c r="D106" s="18">
        <f>MIN(C3:C33)</f>
        <v>4</v>
      </c>
      <c r="E106" s="66" t="s">
        <v>52</v>
      </c>
      <c r="F106" s="66"/>
      <c r="G106" s="66"/>
      <c r="H106" s="66"/>
      <c r="I106" s="18">
        <f>COUNTIF(F3:F33,"&gt;5")</f>
        <v>0</v>
      </c>
      <c r="J106" s="66" t="s">
        <v>49</v>
      </c>
      <c r="K106" s="66"/>
      <c r="L106" s="19">
        <v>1</v>
      </c>
    </row>
    <row r="107" spans="1:12" ht="30" customHeight="1">
      <c r="A107" s="66" t="s">
        <v>29</v>
      </c>
      <c r="B107" s="66"/>
      <c r="C107" s="66"/>
      <c r="D107" s="18">
        <f>COUNTIF(B3:B33,"&lt;1")</f>
        <v>10</v>
      </c>
      <c r="E107" s="66" t="s">
        <v>43</v>
      </c>
      <c r="F107" s="66"/>
      <c r="G107" s="66"/>
      <c r="H107" s="66"/>
      <c r="I107" s="17">
        <f>MAX(H3:H33)</f>
        <v>40.6</v>
      </c>
      <c r="J107" s="66" t="s">
        <v>50</v>
      </c>
      <c r="K107" s="66"/>
      <c r="L107" s="19">
        <v>123.9</v>
      </c>
    </row>
    <row r="108" spans="1:12" ht="30" customHeight="1">
      <c r="A108" s="66" t="s">
        <v>30</v>
      </c>
      <c r="B108" s="66"/>
      <c r="C108" s="66"/>
      <c r="D108" s="18">
        <f>COUNTIF(C3:C33,"&lt;1")</f>
        <v>0</v>
      </c>
      <c r="E108" s="66" t="s">
        <v>44</v>
      </c>
      <c r="F108" s="66"/>
      <c r="G108" s="66"/>
      <c r="H108" s="66"/>
      <c r="I108" s="18">
        <f>MAX(L3:L33)</f>
        <v>1026</v>
      </c>
      <c r="J108" s="66" t="s">
        <v>51</v>
      </c>
      <c r="K108" s="66"/>
      <c r="L108" s="19">
        <v>7.8</v>
      </c>
    </row>
    <row r="109" spans="1:12" ht="30" customHeight="1">
      <c r="A109" s="66" t="s">
        <v>40</v>
      </c>
      <c r="B109" s="66"/>
      <c r="C109" s="66"/>
      <c r="D109" s="18">
        <f>MIN(P3:P33)</f>
        <v>-3</v>
      </c>
      <c r="E109" s="66" t="s">
        <v>45</v>
      </c>
      <c r="F109" s="66"/>
      <c r="G109" s="66"/>
      <c r="H109" s="66"/>
      <c r="I109" s="18">
        <f>MIN(L3:L33)</f>
        <v>993</v>
      </c>
      <c r="J109" s="66"/>
      <c r="K109" s="66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37377</v>
      </c>
      <c r="B3" s="13">
        <v>5</v>
      </c>
      <c r="C3" s="12">
        <v>17</v>
      </c>
      <c r="D3" s="4" t="s">
        <v>238</v>
      </c>
      <c r="E3" s="10">
        <v>4</v>
      </c>
      <c r="F3" s="39">
        <v>4</v>
      </c>
      <c r="G3" s="41" t="s">
        <v>99</v>
      </c>
      <c r="H3" s="15">
        <v>34.5</v>
      </c>
      <c r="I3" s="4" t="s">
        <v>59</v>
      </c>
      <c r="J3" s="5" t="s">
        <v>64</v>
      </c>
      <c r="K3" s="6"/>
      <c r="L3" s="1">
        <v>1010</v>
      </c>
      <c r="M3" s="7" t="s">
        <v>239</v>
      </c>
      <c r="N3" s="8"/>
      <c r="O3" s="8">
        <v>8</v>
      </c>
      <c r="P3" s="9">
        <v>4</v>
      </c>
      <c r="Q3" s="8">
        <v>42</v>
      </c>
      <c r="R3" s="20">
        <v>43</v>
      </c>
      <c r="S3" s="24" t="s">
        <v>78</v>
      </c>
    </row>
    <row r="4" spans="1:19" ht="42" customHeight="1">
      <c r="A4" s="23">
        <v>37378</v>
      </c>
      <c r="B4" s="13">
        <v>4</v>
      </c>
      <c r="C4" s="12">
        <v>15</v>
      </c>
      <c r="D4" s="4" t="s">
        <v>240</v>
      </c>
      <c r="E4" s="10">
        <v>3.3</v>
      </c>
      <c r="F4" s="39">
        <v>3</v>
      </c>
      <c r="G4" s="41" t="s">
        <v>58</v>
      </c>
      <c r="H4" s="15">
        <v>41.4</v>
      </c>
      <c r="I4" s="4" t="s">
        <v>64</v>
      </c>
      <c r="J4" s="5" t="s">
        <v>64</v>
      </c>
      <c r="K4" s="6"/>
      <c r="L4" s="1">
        <v>1021</v>
      </c>
      <c r="M4" s="7" t="s">
        <v>241</v>
      </c>
      <c r="N4" s="8" t="s">
        <v>153</v>
      </c>
      <c r="O4" s="8">
        <v>6</v>
      </c>
      <c r="P4" s="9">
        <v>3</v>
      </c>
      <c r="Q4" s="8">
        <v>78</v>
      </c>
      <c r="R4" s="8">
        <v>56</v>
      </c>
      <c r="S4" s="25" t="s">
        <v>78</v>
      </c>
    </row>
    <row r="5" spans="1:19" ht="42" customHeight="1">
      <c r="A5" s="23">
        <v>37379</v>
      </c>
      <c r="B5" s="13">
        <v>4</v>
      </c>
      <c r="C5" s="12">
        <v>15</v>
      </c>
      <c r="D5" s="4" t="s">
        <v>242</v>
      </c>
      <c r="E5" s="10">
        <v>1.4</v>
      </c>
      <c r="F5" s="39">
        <v>3</v>
      </c>
      <c r="G5" s="41" t="s">
        <v>184</v>
      </c>
      <c r="H5" s="15">
        <v>32.6</v>
      </c>
      <c r="I5" s="4" t="s">
        <v>64</v>
      </c>
      <c r="J5" s="5" t="s">
        <v>64</v>
      </c>
      <c r="K5" s="6"/>
      <c r="L5" s="1">
        <v>1024</v>
      </c>
      <c r="M5" s="7" t="s">
        <v>243</v>
      </c>
      <c r="N5" s="8"/>
      <c r="O5" s="8">
        <v>5</v>
      </c>
      <c r="P5" s="9">
        <v>3</v>
      </c>
      <c r="Q5" s="8">
        <v>61</v>
      </c>
      <c r="R5" s="8">
        <v>62</v>
      </c>
      <c r="S5" s="25" t="s">
        <v>78</v>
      </c>
    </row>
    <row r="6" spans="1:19" ht="42" customHeight="1">
      <c r="A6" s="23">
        <v>37380</v>
      </c>
      <c r="B6" s="13">
        <v>1</v>
      </c>
      <c r="C6" s="12">
        <v>15</v>
      </c>
      <c r="D6" s="4" t="s">
        <v>244</v>
      </c>
      <c r="E6" s="10">
        <v>0.4</v>
      </c>
      <c r="F6" s="39">
        <v>3</v>
      </c>
      <c r="G6" s="41" t="s">
        <v>128</v>
      </c>
      <c r="H6" s="15">
        <v>27.3</v>
      </c>
      <c r="I6" s="4" t="s">
        <v>76</v>
      </c>
      <c r="J6" s="5" t="s">
        <v>79</v>
      </c>
      <c r="K6" s="6"/>
      <c r="L6" s="1">
        <v>1023</v>
      </c>
      <c r="M6" s="7" t="s">
        <v>245</v>
      </c>
      <c r="N6" s="8"/>
      <c r="O6" s="8">
        <v>8</v>
      </c>
      <c r="P6" s="9">
        <v>1</v>
      </c>
      <c r="Q6" s="8">
        <v>45</v>
      </c>
      <c r="R6" s="8">
        <v>29</v>
      </c>
      <c r="S6" s="25" t="s">
        <v>78</v>
      </c>
    </row>
    <row r="7" spans="1:19" ht="42" customHeight="1">
      <c r="A7" s="23">
        <v>37381</v>
      </c>
      <c r="B7" s="13">
        <v>3</v>
      </c>
      <c r="C7" s="12">
        <v>14</v>
      </c>
      <c r="D7" s="4" t="s">
        <v>246</v>
      </c>
      <c r="E7" s="10">
        <v>0.9</v>
      </c>
      <c r="F7" s="39">
        <v>3</v>
      </c>
      <c r="G7" s="41" t="s">
        <v>128</v>
      </c>
      <c r="H7" s="15">
        <v>22.6</v>
      </c>
      <c r="I7" s="4" t="s">
        <v>59</v>
      </c>
      <c r="J7" s="5" t="s">
        <v>70</v>
      </c>
      <c r="K7" s="6"/>
      <c r="L7" s="1">
        <v>1024</v>
      </c>
      <c r="M7" s="7" t="s">
        <v>247</v>
      </c>
      <c r="N7" s="8"/>
      <c r="O7" s="8">
        <v>1.5</v>
      </c>
      <c r="P7" s="9">
        <v>3</v>
      </c>
      <c r="Q7" s="8">
        <v>70</v>
      </c>
      <c r="R7" s="8">
        <v>84</v>
      </c>
      <c r="S7" s="25" t="s">
        <v>78</v>
      </c>
    </row>
    <row r="8" spans="1:19" ht="42" customHeight="1">
      <c r="A8" s="23">
        <v>37382</v>
      </c>
      <c r="B8" s="13">
        <v>6</v>
      </c>
      <c r="C8" s="12">
        <v>17</v>
      </c>
      <c r="D8" s="4"/>
      <c r="E8" s="10">
        <v>0</v>
      </c>
      <c r="F8" s="39">
        <v>3</v>
      </c>
      <c r="G8" s="41" t="s">
        <v>128</v>
      </c>
      <c r="H8" s="15">
        <v>29.5</v>
      </c>
      <c r="I8" s="4" t="s">
        <v>64</v>
      </c>
      <c r="J8" s="5" t="s">
        <v>79</v>
      </c>
      <c r="K8" s="6"/>
      <c r="L8" s="1">
        <v>1024</v>
      </c>
      <c r="M8" s="7" t="s">
        <v>248</v>
      </c>
      <c r="N8" s="8"/>
      <c r="O8" s="8">
        <v>11.5</v>
      </c>
      <c r="P8" s="9">
        <v>5</v>
      </c>
      <c r="Q8" s="8">
        <v>45</v>
      </c>
      <c r="R8" s="8">
        <v>22</v>
      </c>
      <c r="S8" s="25"/>
    </row>
    <row r="9" spans="1:19" ht="42" customHeight="1">
      <c r="A9" s="23">
        <v>37383</v>
      </c>
      <c r="B9" s="13">
        <v>2</v>
      </c>
      <c r="C9" s="12">
        <v>18</v>
      </c>
      <c r="D9" s="4"/>
      <c r="E9" s="10">
        <v>0</v>
      </c>
      <c r="F9" s="39">
        <v>3</v>
      </c>
      <c r="G9" s="41" t="s">
        <v>62</v>
      </c>
      <c r="H9" s="15">
        <v>23.1</v>
      </c>
      <c r="I9" s="4" t="s">
        <v>76</v>
      </c>
      <c r="J9" s="5" t="s">
        <v>79</v>
      </c>
      <c r="K9" s="6"/>
      <c r="L9" s="1">
        <v>1022</v>
      </c>
      <c r="M9" s="7" t="s">
        <v>249</v>
      </c>
      <c r="N9" s="8"/>
      <c r="O9" s="8">
        <v>12</v>
      </c>
      <c r="P9" s="9">
        <v>2</v>
      </c>
      <c r="Q9" s="8">
        <v>34</v>
      </c>
      <c r="R9" s="8">
        <v>24</v>
      </c>
      <c r="S9" s="25"/>
    </row>
    <row r="10" spans="1:19" ht="42" customHeight="1">
      <c r="A10" s="23">
        <v>37384</v>
      </c>
      <c r="B10" s="13">
        <v>4</v>
      </c>
      <c r="C10" s="12">
        <v>20</v>
      </c>
      <c r="D10" s="4"/>
      <c r="E10" s="10">
        <v>0</v>
      </c>
      <c r="F10" s="39">
        <v>3</v>
      </c>
      <c r="G10" s="41" t="s">
        <v>130</v>
      </c>
      <c r="H10" s="15">
        <v>24.3</v>
      </c>
      <c r="I10" s="4" t="s">
        <v>76</v>
      </c>
      <c r="J10" s="5" t="s">
        <v>79</v>
      </c>
      <c r="K10" s="6"/>
      <c r="L10" s="1">
        <v>1018</v>
      </c>
      <c r="M10" s="7" t="s">
        <v>250</v>
      </c>
      <c r="N10" s="8"/>
      <c r="O10" s="8">
        <v>12</v>
      </c>
      <c r="P10" s="9">
        <v>3</v>
      </c>
      <c r="Q10" s="8">
        <v>36</v>
      </c>
      <c r="R10" s="8">
        <v>27</v>
      </c>
      <c r="S10" s="25"/>
    </row>
    <row r="11" spans="1:19" ht="42" customHeight="1">
      <c r="A11" s="23">
        <v>37385</v>
      </c>
      <c r="B11" s="13">
        <v>3</v>
      </c>
      <c r="C11" s="12">
        <v>19</v>
      </c>
      <c r="D11" s="4"/>
      <c r="E11" s="10">
        <v>0</v>
      </c>
      <c r="F11" s="39">
        <v>3</v>
      </c>
      <c r="G11" s="41" t="s">
        <v>66</v>
      </c>
      <c r="H11" s="15">
        <v>26.1</v>
      </c>
      <c r="I11" s="4" t="s">
        <v>76</v>
      </c>
      <c r="J11" s="5" t="s">
        <v>86</v>
      </c>
      <c r="K11" s="6"/>
      <c r="L11" s="1">
        <v>1017</v>
      </c>
      <c r="M11" s="7" t="s">
        <v>251</v>
      </c>
      <c r="N11" s="8"/>
      <c r="O11" s="8">
        <v>14.5</v>
      </c>
      <c r="P11" s="9">
        <v>2</v>
      </c>
      <c r="Q11" s="8">
        <v>34</v>
      </c>
      <c r="R11" s="8">
        <v>2</v>
      </c>
      <c r="S11" s="25"/>
    </row>
    <row r="12" spans="1:19" ht="42" customHeight="1">
      <c r="A12" s="23">
        <v>37386</v>
      </c>
      <c r="B12" s="13">
        <v>6</v>
      </c>
      <c r="C12" s="12">
        <v>19</v>
      </c>
      <c r="D12" s="4"/>
      <c r="E12" s="10">
        <v>0</v>
      </c>
      <c r="F12" s="39">
        <v>4</v>
      </c>
      <c r="G12" s="41" t="s">
        <v>62</v>
      </c>
      <c r="H12" s="15">
        <v>31.6</v>
      </c>
      <c r="I12" s="4" t="s">
        <v>76</v>
      </c>
      <c r="J12" s="5" t="s">
        <v>79</v>
      </c>
      <c r="K12" s="6"/>
      <c r="L12" s="1">
        <v>1020</v>
      </c>
      <c r="M12" s="7" t="s">
        <v>252</v>
      </c>
      <c r="N12" s="8"/>
      <c r="O12" s="8">
        <v>12.5</v>
      </c>
      <c r="P12" s="9">
        <v>5</v>
      </c>
      <c r="Q12" s="8">
        <v>35</v>
      </c>
      <c r="R12" s="8">
        <v>18</v>
      </c>
      <c r="S12" s="25"/>
    </row>
    <row r="13" spans="1:19" ht="42" customHeight="1">
      <c r="A13" s="23">
        <v>37387</v>
      </c>
      <c r="B13" s="13">
        <v>3</v>
      </c>
      <c r="C13" s="12">
        <v>20</v>
      </c>
      <c r="D13" s="4"/>
      <c r="E13" s="10">
        <v>0</v>
      </c>
      <c r="F13" s="39">
        <v>4</v>
      </c>
      <c r="G13" s="41" t="s">
        <v>66</v>
      </c>
      <c r="H13" s="15">
        <v>35.1</v>
      </c>
      <c r="I13" s="4" t="s">
        <v>76</v>
      </c>
      <c r="J13" s="5" t="s">
        <v>79</v>
      </c>
      <c r="K13" s="6"/>
      <c r="L13" s="1">
        <v>1020</v>
      </c>
      <c r="M13" s="7" t="s">
        <v>253</v>
      </c>
      <c r="N13" s="8"/>
      <c r="O13" s="8">
        <v>12</v>
      </c>
      <c r="P13" s="9">
        <v>2</v>
      </c>
      <c r="Q13" s="8">
        <v>32</v>
      </c>
      <c r="R13" s="8">
        <v>23</v>
      </c>
      <c r="S13" s="25"/>
    </row>
    <row r="14" spans="1:19" ht="42" customHeight="1">
      <c r="A14" s="23">
        <v>37388</v>
      </c>
      <c r="B14" s="13">
        <v>4</v>
      </c>
      <c r="C14" s="12">
        <v>21</v>
      </c>
      <c r="D14" s="4"/>
      <c r="E14" s="10">
        <v>0</v>
      </c>
      <c r="F14" s="39">
        <v>3</v>
      </c>
      <c r="G14" s="41" t="s">
        <v>128</v>
      </c>
      <c r="H14" s="15">
        <v>27.4</v>
      </c>
      <c r="I14" s="4" t="s">
        <v>76</v>
      </c>
      <c r="J14" s="5" t="s">
        <v>79</v>
      </c>
      <c r="K14" s="6"/>
      <c r="L14" s="1">
        <v>1017</v>
      </c>
      <c r="M14" s="7" t="s">
        <v>254</v>
      </c>
      <c r="N14" s="8"/>
      <c r="O14" s="8">
        <v>10.5</v>
      </c>
      <c r="P14" s="9">
        <v>3</v>
      </c>
      <c r="Q14" s="8">
        <v>33</v>
      </c>
      <c r="R14" s="8">
        <v>29</v>
      </c>
      <c r="S14" s="25"/>
    </row>
    <row r="15" spans="1:19" ht="42" customHeight="1">
      <c r="A15" s="23">
        <v>37389</v>
      </c>
      <c r="B15" s="13">
        <v>5</v>
      </c>
      <c r="C15" s="12">
        <v>21</v>
      </c>
      <c r="D15" s="4" t="s">
        <v>256</v>
      </c>
      <c r="E15" s="10">
        <v>0.2</v>
      </c>
      <c r="F15" s="39">
        <v>3</v>
      </c>
      <c r="G15" s="41" t="s">
        <v>128</v>
      </c>
      <c r="H15" s="15">
        <v>29.7</v>
      </c>
      <c r="I15" s="4" t="s">
        <v>76</v>
      </c>
      <c r="J15" s="5" t="s">
        <v>79</v>
      </c>
      <c r="K15" s="6"/>
      <c r="L15" s="1">
        <v>1015</v>
      </c>
      <c r="M15" s="7" t="s">
        <v>255</v>
      </c>
      <c r="N15" s="8" t="s">
        <v>153</v>
      </c>
      <c r="O15" s="8">
        <v>8</v>
      </c>
      <c r="P15" s="9">
        <v>4</v>
      </c>
      <c r="Q15" s="8">
        <v>41</v>
      </c>
      <c r="R15" s="8">
        <v>29</v>
      </c>
      <c r="S15" s="25"/>
    </row>
    <row r="16" spans="1:19" ht="42" customHeight="1">
      <c r="A16" s="23">
        <v>37390</v>
      </c>
      <c r="B16" s="13">
        <v>5</v>
      </c>
      <c r="C16" s="12">
        <v>22</v>
      </c>
      <c r="D16" s="4"/>
      <c r="E16" s="10">
        <v>0</v>
      </c>
      <c r="F16" s="39">
        <v>3</v>
      </c>
      <c r="G16" s="41" t="s">
        <v>62</v>
      </c>
      <c r="H16" s="15">
        <v>28.3</v>
      </c>
      <c r="I16" s="4" t="s">
        <v>76</v>
      </c>
      <c r="J16" s="5" t="s">
        <v>79</v>
      </c>
      <c r="K16" s="6"/>
      <c r="L16" s="1">
        <v>1013</v>
      </c>
      <c r="M16" s="7" t="s">
        <v>257</v>
      </c>
      <c r="N16" s="8" t="s">
        <v>258</v>
      </c>
      <c r="O16" s="8">
        <v>8</v>
      </c>
      <c r="P16" s="9">
        <v>4</v>
      </c>
      <c r="Q16" s="8">
        <v>43</v>
      </c>
      <c r="R16" s="8">
        <v>27</v>
      </c>
      <c r="S16" s="25"/>
    </row>
    <row r="17" spans="1:19" ht="42" customHeight="1">
      <c r="A17" s="23">
        <v>37391</v>
      </c>
      <c r="B17" s="13">
        <v>6</v>
      </c>
      <c r="C17" s="12">
        <v>22</v>
      </c>
      <c r="D17" s="4" t="s">
        <v>256</v>
      </c>
      <c r="E17" s="10">
        <v>0.1</v>
      </c>
      <c r="F17" s="39">
        <v>3</v>
      </c>
      <c r="G17" s="41" t="s">
        <v>130</v>
      </c>
      <c r="H17" s="15">
        <v>22.8</v>
      </c>
      <c r="I17" s="4" t="s">
        <v>76</v>
      </c>
      <c r="J17" s="5" t="s">
        <v>64</v>
      </c>
      <c r="K17" s="6"/>
      <c r="L17" s="1">
        <v>1010</v>
      </c>
      <c r="M17" s="7" t="s">
        <v>259</v>
      </c>
      <c r="N17" s="8"/>
      <c r="O17" s="8">
        <v>7</v>
      </c>
      <c r="P17" s="9">
        <v>5</v>
      </c>
      <c r="Q17" s="8">
        <v>40</v>
      </c>
      <c r="R17" s="8">
        <v>38</v>
      </c>
      <c r="S17" s="25"/>
    </row>
    <row r="18" spans="1:19" ht="42" customHeight="1">
      <c r="A18" s="23">
        <v>37392</v>
      </c>
      <c r="B18" s="13">
        <v>10</v>
      </c>
      <c r="C18" s="12">
        <v>20</v>
      </c>
      <c r="D18" s="4" t="s">
        <v>260</v>
      </c>
      <c r="E18" s="10">
        <v>17.6</v>
      </c>
      <c r="F18" s="39">
        <v>3</v>
      </c>
      <c r="G18" s="41" t="s">
        <v>73</v>
      </c>
      <c r="H18" s="15">
        <v>26.3</v>
      </c>
      <c r="I18" s="4" t="s">
        <v>59</v>
      </c>
      <c r="J18" s="5" t="s">
        <v>64</v>
      </c>
      <c r="K18" s="6"/>
      <c r="L18" s="1">
        <v>1005</v>
      </c>
      <c r="M18" s="7" t="s">
        <v>261</v>
      </c>
      <c r="N18" s="8" t="s">
        <v>153</v>
      </c>
      <c r="O18" s="8">
        <v>4</v>
      </c>
      <c r="P18" s="9">
        <v>9</v>
      </c>
      <c r="Q18" s="8">
        <v>75</v>
      </c>
      <c r="R18" s="8">
        <v>70</v>
      </c>
      <c r="S18" s="25" t="s">
        <v>78</v>
      </c>
    </row>
    <row r="19" spans="1:19" ht="42" customHeight="1">
      <c r="A19" s="23">
        <v>37393</v>
      </c>
      <c r="B19" s="13">
        <v>7</v>
      </c>
      <c r="C19" s="12">
        <v>21</v>
      </c>
      <c r="D19" s="4" t="s">
        <v>262</v>
      </c>
      <c r="E19" s="10">
        <v>2.3</v>
      </c>
      <c r="F19" s="39">
        <v>4</v>
      </c>
      <c r="G19" s="41" t="s">
        <v>73</v>
      </c>
      <c r="H19" s="15">
        <v>36.4</v>
      </c>
      <c r="I19" s="4" t="s">
        <v>76</v>
      </c>
      <c r="J19" s="5" t="s">
        <v>64</v>
      </c>
      <c r="K19" s="6"/>
      <c r="L19" s="1">
        <v>1002</v>
      </c>
      <c r="M19" s="7" t="s">
        <v>263</v>
      </c>
      <c r="N19" s="8"/>
      <c r="O19" s="8">
        <v>8</v>
      </c>
      <c r="P19" s="9">
        <v>6</v>
      </c>
      <c r="Q19" s="8">
        <v>55</v>
      </c>
      <c r="R19" s="8">
        <v>45</v>
      </c>
      <c r="S19" s="25" t="s">
        <v>78</v>
      </c>
    </row>
    <row r="20" spans="1:19" ht="42" customHeight="1">
      <c r="A20" s="23">
        <v>37394</v>
      </c>
      <c r="B20" s="13">
        <v>9</v>
      </c>
      <c r="C20" s="12">
        <v>13</v>
      </c>
      <c r="D20" s="4" t="s">
        <v>264</v>
      </c>
      <c r="E20" s="10">
        <v>8.2</v>
      </c>
      <c r="F20" s="39">
        <v>2</v>
      </c>
      <c r="G20" s="41" t="s">
        <v>130</v>
      </c>
      <c r="H20" s="15">
        <v>16.4</v>
      </c>
      <c r="I20" s="4" t="s">
        <v>64</v>
      </c>
      <c r="J20" s="5" t="s">
        <v>59</v>
      </c>
      <c r="K20" s="6"/>
      <c r="L20" s="1">
        <v>1006</v>
      </c>
      <c r="M20" s="7" t="s">
        <v>265</v>
      </c>
      <c r="N20" s="8"/>
      <c r="O20" s="8"/>
      <c r="P20" s="9">
        <v>8</v>
      </c>
      <c r="Q20" s="8">
        <v>85</v>
      </c>
      <c r="R20" s="8">
        <v>98</v>
      </c>
      <c r="S20" s="25" t="s">
        <v>78</v>
      </c>
    </row>
    <row r="21" spans="1:19" ht="42" customHeight="1">
      <c r="A21" s="23">
        <v>37395</v>
      </c>
      <c r="B21" s="13">
        <v>6</v>
      </c>
      <c r="C21" s="12">
        <v>14</v>
      </c>
      <c r="D21" s="4" t="s">
        <v>266</v>
      </c>
      <c r="E21" s="10">
        <v>0</v>
      </c>
      <c r="F21" s="39">
        <v>3</v>
      </c>
      <c r="G21" s="41" t="s">
        <v>128</v>
      </c>
      <c r="H21" s="15">
        <v>23.5</v>
      </c>
      <c r="I21" s="4" t="s">
        <v>59</v>
      </c>
      <c r="J21" s="5" t="s">
        <v>70</v>
      </c>
      <c r="K21" s="6"/>
      <c r="L21" s="1">
        <v>1010</v>
      </c>
      <c r="M21" s="7" t="s">
        <v>267</v>
      </c>
      <c r="N21" s="8"/>
      <c r="O21" s="8">
        <v>2.5</v>
      </c>
      <c r="P21" s="9">
        <v>5</v>
      </c>
      <c r="Q21" s="8">
        <v>65</v>
      </c>
      <c r="R21" s="8">
        <v>78</v>
      </c>
      <c r="S21" s="25"/>
    </row>
    <row r="22" spans="1:19" ht="42" customHeight="1">
      <c r="A22" s="23">
        <v>37396</v>
      </c>
      <c r="B22" s="13">
        <v>1</v>
      </c>
      <c r="C22" s="12">
        <v>14</v>
      </c>
      <c r="D22" s="4"/>
      <c r="E22" s="10">
        <v>0</v>
      </c>
      <c r="F22" s="39">
        <v>4</v>
      </c>
      <c r="G22" s="41" t="s">
        <v>128</v>
      </c>
      <c r="H22" s="15">
        <v>32.4</v>
      </c>
      <c r="I22" s="4" t="s">
        <v>76</v>
      </c>
      <c r="J22" s="5" t="s">
        <v>70</v>
      </c>
      <c r="K22" s="6"/>
      <c r="L22" s="1">
        <v>1012</v>
      </c>
      <c r="M22" s="7" t="s">
        <v>268</v>
      </c>
      <c r="N22" s="8"/>
      <c r="O22" s="8">
        <v>5</v>
      </c>
      <c r="P22" s="9">
        <v>0</v>
      </c>
      <c r="Q22" s="8">
        <v>42</v>
      </c>
      <c r="R22" s="8">
        <v>70</v>
      </c>
      <c r="S22" s="25"/>
    </row>
    <row r="23" spans="1:19" ht="42" customHeight="1">
      <c r="A23" s="23">
        <v>37397</v>
      </c>
      <c r="B23" s="13">
        <v>6</v>
      </c>
      <c r="C23" s="12">
        <v>12</v>
      </c>
      <c r="D23" s="4" t="s">
        <v>209</v>
      </c>
      <c r="E23" s="10">
        <v>0.2</v>
      </c>
      <c r="F23" s="39">
        <v>3</v>
      </c>
      <c r="G23" s="41" t="s">
        <v>128</v>
      </c>
      <c r="H23" s="15">
        <v>29.3</v>
      </c>
      <c r="I23" s="4" t="s">
        <v>59</v>
      </c>
      <c r="J23" s="5" t="s">
        <v>70</v>
      </c>
      <c r="K23" s="6"/>
      <c r="L23" s="1">
        <v>1013</v>
      </c>
      <c r="M23" s="7" t="s">
        <v>269</v>
      </c>
      <c r="N23" s="8"/>
      <c r="O23" s="8">
        <v>1</v>
      </c>
      <c r="P23" s="9">
        <v>5</v>
      </c>
      <c r="Q23" s="8">
        <v>71</v>
      </c>
      <c r="R23" s="8">
        <v>90</v>
      </c>
      <c r="S23" s="25" t="s">
        <v>78</v>
      </c>
    </row>
    <row r="24" spans="1:19" ht="42" customHeight="1">
      <c r="A24" s="23">
        <v>37398</v>
      </c>
      <c r="B24" s="13">
        <v>8</v>
      </c>
      <c r="C24" s="12">
        <v>13</v>
      </c>
      <c r="D24" s="4"/>
      <c r="E24" s="10">
        <v>0</v>
      </c>
      <c r="F24" s="39">
        <v>2</v>
      </c>
      <c r="G24" s="41" t="s">
        <v>128</v>
      </c>
      <c r="H24" s="15">
        <v>18.5</v>
      </c>
      <c r="I24" s="4" t="s">
        <v>59</v>
      </c>
      <c r="J24" s="5" t="s">
        <v>59</v>
      </c>
      <c r="K24" s="6"/>
      <c r="L24" s="1">
        <v>1013</v>
      </c>
      <c r="M24" s="7" t="s">
        <v>270</v>
      </c>
      <c r="N24" s="8"/>
      <c r="O24" s="8"/>
      <c r="P24" s="9">
        <v>7</v>
      </c>
      <c r="Q24" s="8">
        <v>61</v>
      </c>
      <c r="R24" s="8">
        <v>100</v>
      </c>
      <c r="S24" s="25"/>
    </row>
    <row r="25" spans="1:19" ht="42" customHeight="1">
      <c r="A25" s="23">
        <v>37399</v>
      </c>
      <c r="B25" s="13">
        <v>9</v>
      </c>
      <c r="C25" s="12">
        <v>15</v>
      </c>
      <c r="D25" s="4" t="s">
        <v>256</v>
      </c>
      <c r="E25" s="10">
        <v>1.3</v>
      </c>
      <c r="F25" s="39">
        <v>3</v>
      </c>
      <c r="G25" s="41" t="s">
        <v>128</v>
      </c>
      <c r="H25" s="15">
        <v>18.1</v>
      </c>
      <c r="I25" s="4" t="s">
        <v>59</v>
      </c>
      <c r="J25" s="5" t="s">
        <v>59</v>
      </c>
      <c r="K25" s="6"/>
      <c r="L25" s="1">
        <v>1013</v>
      </c>
      <c r="M25" s="7" t="s">
        <v>271</v>
      </c>
      <c r="N25" s="8"/>
      <c r="O25" s="8">
        <v>0.5</v>
      </c>
      <c r="P25" s="9">
        <v>8</v>
      </c>
      <c r="Q25" s="8">
        <v>65</v>
      </c>
      <c r="R25" s="8">
        <v>97</v>
      </c>
      <c r="S25" s="25" t="s">
        <v>78</v>
      </c>
    </row>
    <row r="26" spans="1:19" ht="42" customHeight="1">
      <c r="A26" s="23">
        <v>37400</v>
      </c>
      <c r="B26" s="13">
        <v>9</v>
      </c>
      <c r="C26" s="12">
        <v>18</v>
      </c>
      <c r="D26" s="4"/>
      <c r="E26" s="10">
        <v>0</v>
      </c>
      <c r="F26" s="39">
        <v>2</v>
      </c>
      <c r="G26" s="41" t="s">
        <v>128</v>
      </c>
      <c r="H26" s="15">
        <v>20.6</v>
      </c>
      <c r="I26" s="4" t="s">
        <v>59</v>
      </c>
      <c r="J26" s="5" t="s">
        <v>70</v>
      </c>
      <c r="K26" s="6"/>
      <c r="L26" s="1">
        <v>1011</v>
      </c>
      <c r="M26" s="7" t="s">
        <v>272</v>
      </c>
      <c r="N26" s="8"/>
      <c r="O26" s="8">
        <v>2.5</v>
      </c>
      <c r="P26" s="9">
        <v>8</v>
      </c>
      <c r="Q26" s="8">
        <v>55</v>
      </c>
      <c r="R26" s="8">
        <v>82</v>
      </c>
      <c r="S26" s="25"/>
    </row>
    <row r="27" spans="1:19" ht="42" customHeight="1">
      <c r="A27" s="23">
        <v>37401</v>
      </c>
      <c r="B27" s="13">
        <v>5</v>
      </c>
      <c r="C27" s="12">
        <v>20</v>
      </c>
      <c r="D27" s="4"/>
      <c r="E27" s="10">
        <v>0</v>
      </c>
      <c r="F27" s="39">
        <v>3</v>
      </c>
      <c r="G27" s="41" t="s">
        <v>62</v>
      </c>
      <c r="H27" s="15">
        <v>26.7</v>
      </c>
      <c r="I27" s="4" t="s">
        <v>76</v>
      </c>
      <c r="J27" s="5" t="s">
        <v>64</v>
      </c>
      <c r="K27" s="6"/>
      <c r="L27" s="1">
        <v>1015</v>
      </c>
      <c r="M27" s="7" t="s">
        <v>273</v>
      </c>
      <c r="N27" s="8"/>
      <c r="O27" s="8">
        <v>7</v>
      </c>
      <c r="P27" s="9">
        <v>4</v>
      </c>
      <c r="Q27" s="8">
        <v>48</v>
      </c>
      <c r="R27" s="8">
        <v>50</v>
      </c>
      <c r="S27" s="25"/>
    </row>
    <row r="28" spans="1:19" ht="42" customHeight="1">
      <c r="A28" s="23">
        <v>37402</v>
      </c>
      <c r="B28" s="13">
        <v>10</v>
      </c>
      <c r="C28" s="12">
        <v>19</v>
      </c>
      <c r="D28" s="4"/>
      <c r="E28" s="10">
        <v>0</v>
      </c>
      <c r="F28" s="39">
        <v>3</v>
      </c>
      <c r="G28" s="41" t="s">
        <v>61</v>
      </c>
      <c r="H28" s="15">
        <v>31.5</v>
      </c>
      <c r="I28" s="4" t="s">
        <v>64</v>
      </c>
      <c r="J28" s="5" t="s">
        <v>70</v>
      </c>
      <c r="K28" s="6"/>
      <c r="L28" s="1">
        <v>1012</v>
      </c>
      <c r="M28" s="7" t="s">
        <v>274</v>
      </c>
      <c r="N28" s="8"/>
      <c r="O28" s="8">
        <v>2</v>
      </c>
      <c r="P28" s="9">
        <v>9</v>
      </c>
      <c r="Q28" s="8">
        <v>54</v>
      </c>
      <c r="R28" s="8">
        <v>84</v>
      </c>
      <c r="S28" s="25"/>
    </row>
    <row r="29" spans="1:19" ht="42" customHeight="1">
      <c r="A29" s="23">
        <v>37403</v>
      </c>
      <c r="B29" s="13">
        <v>10</v>
      </c>
      <c r="C29" s="12">
        <v>19</v>
      </c>
      <c r="D29" s="4"/>
      <c r="E29" s="10">
        <v>0</v>
      </c>
      <c r="F29" s="39">
        <v>3</v>
      </c>
      <c r="G29" s="41" t="s">
        <v>128</v>
      </c>
      <c r="H29" s="15">
        <v>29.5</v>
      </c>
      <c r="I29" s="4" t="s">
        <v>59</v>
      </c>
      <c r="J29" s="5" t="s">
        <v>70</v>
      </c>
      <c r="K29" s="6"/>
      <c r="L29" s="1">
        <v>1015</v>
      </c>
      <c r="M29" s="7" t="s">
        <v>275</v>
      </c>
      <c r="N29" s="8"/>
      <c r="O29" s="8">
        <v>1.5</v>
      </c>
      <c r="P29" s="9">
        <v>9</v>
      </c>
      <c r="Q29" s="8">
        <v>65</v>
      </c>
      <c r="R29" s="8">
        <v>87</v>
      </c>
      <c r="S29" s="25"/>
    </row>
    <row r="30" spans="1:19" ht="42" customHeight="1">
      <c r="A30" s="23">
        <v>37404</v>
      </c>
      <c r="B30" s="13">
        <v>11</v>
      </c>
      <c r="C30" s="12">
        <v>24</v>
      </c>
      <c r="D30" s="4"/>
      <c r="E30" s="10">
        <v>0</v>
      </c>
      <c r="F30" s="39">
        <v>4</v>
      </c>
      <c r="G30" s="41" t="s">
        <v>66</v>
      </c>
      <c r="H30" s="15">
        <v>36.4</v>
      </c>
      <c r="I30" s="4" t="s">
        <v>76</v>
      </c>
      <c r="J30" s="5" t="s">
        <v>276</v>
      </c>
      <c r="K30" s="6"/>
      <c r="L30" s="1">
        <v>1012</v>
      </c>
      <c r="M30" s="7" t="s">
        <v>277</v>
      </c>
      <c r="N30" s="8"/>
      <c r="O30" s="8">
        <v>11</v>
      </c>
      <c r="P30" s="9">
        <v>10</v>
      </c>
      <c r="Q30" s="8">
        <v>49</v>
      </c>
      <c r="R30" s="8">
        <v>28</v>
      </c>
      <c r="S30" s="25"/>
    </row>
    <row r="31" spans="1:19" ht="42" customHeight="1">
      <c r="A31" s="23">
        <v>37405</v>
      </c>
      <c r="B31" s="13">
        <v>11</v>
      </c>
      <c r="C31" s="12">
        <v>24</v>
      </c>
      <c r="D31" s="4"/>
      <c r="E31" s="10">
        <v>0</v>
      </c>
      <c r="F31" s="39">
        <v>3</v>
      </c>
      <c r="G31" s="41" t="s">
        <v>66</v>
      </c>
      <c r="H31" s="15">
        <v>30.3</v>
      </c>
      <c r="I31" s="4" t="s">
        <v>76</v>
      </c>
      <c r="J31" s="5" t="s">
        <v>276</v>
      </c>
      <c r="K31" s="6"/>
      <c r="L31" s="1">
        <v>1012</v>
      </c>
      <c r="M31" s="7" t="s">
        <v>278</v>
      </c>
      <c r="N31" s="8"/>
      <c r="O31" s="8">
        <v>13</v>
      </c>
      <c r="P31" s="9">
        <v>11</v>
      </c>
      <c r="Q31" s="8">
        <v>45</v>
      </c>
      <c r="R31" s="8">
        <v>17</v>
      </c>
      <c r="S31" s="25"/>
    </row>
    <row r="32" spans="1:19" ht="42" customHeight="1">
      <c r="A32" s="23">
        <v>37406</v>
      </c>
      <c r="B32" s="13">
        <v>16</v>
      </c>
      <c r="C32" s="12">
        <v>29</v>
      </c>
      <c r="D32" s="4"/>
      <c r="E32" s="10">
        <v>0</v>
      </c>
      <c r="F32" s="39">
        <v>3</v>
      </c>
      <c r="G32" s="41" t="s">
        <v>66</v>
      </c>
      <c r="H32" s="15">
        <v>31.7</v>
      </c>
      <c r="I32" s="4" t="s">
        <v>76</v>
      </c>
      <c r="J32" s="5" t="s">
        <v>86</v>
      </c>
      <c r="K32" s="6"/>
      <c r="L32" s="1">
        <v>1008</v>
      </c>
      <c r="M32" s="7" t="s">
        <v>279</v>
      </c>
      <c r="N32" s="8"/>
      <c r="O32" s="8">
        <v>14.5</v>
      </c>
      <c r="P32" s="9">
        <v>15</v>
      </c>
      <c r="Q32" s="8">
        <v>38</v>
      </c>
      <c r="R32" s="8">
        <v>4</v>
      </c>
      <c r="S32" s="25"/>
    </row>
    <row r="33" spans="1:19" ht="42" customHeight="1">
      <c r="A33" s="26">
        <v>37407</v>
      </c>
      <c r="B33" s="27">
        <v>15</v>
      </c>
      <c r="C33" s="28">
        <v>27</v>
      </c>
      <c r="D33" s="29"/>
      <c r="E33" s="30">
        <v>0</v>
      </c>
      <c r="F33" s="40">
        <v>3</v>
      </c>
      <c r="G33" s="42" t="s">
        <v>280</v>
      </c>
      <c r="H33" s="31">
        <v>29.4</v>
      </c>
      <c r="I33" s="29" t="s">
        <v>76</v>
      </c>
      <c r="J33" s="32" t="s">
        <v>79</v>
      </c>
      <c r="K33" s="33"/>
      <c r="L33" s="34">
        <v>1010</v>
      </c>
      <c r="M33" s="35" t="s">
        <v>281</v>
      </c>
      <c r="N33" s="36" t="s">
        <v>153</v>
      </c>
      <c r="O33" s="36">
        <v>8</v>
      </c>
      <c r="P33" s="37">
        <v>14</v>
      </c>
      <c r="Q33" s="36">
        <v>60</v>
      </c>
      <c r="R33" s="36">
        <v>38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12.596774193548388</v>
      </c>
      <c r="E100" s="66" t="s">
        <v>31</v>
      </c>
      <c r="F100" s="66"/>
      <c r="G100" s="66"/>
      <c r="H100" s="66"/>
      <c r="I100" s="17">
        <f>SUM(E3:E33)</f>
        <v>39.9</v>
      </c>
      <c r="J100" s="66" t="s">
        <v>38</v>
      </c>
      <c r="K100" s="66"/>
      <c r="L100" s="18">
        <f>SUM(O3:O33)</f>
        <v>217</v>
      </c>
    </row>
    <row r="101" spans="1:12" ht="30" customHeight="1">
      <c r="A101" s="66" t="s">
        <v>27</v>
      </c>
      <c r="B101" s="66"/>
      <c r="C101" s="66"/>
      <c r="D101" s="16">
        <f>AVERAGE(B3:B33)</f>
        <v>6.580645161290323</v>
      </c>
      <c r="E101" s="66" t="s">
        <v>32</v>
      </c>
      <c r="F101" s="66"/>
      <c r="G101" s="66"/>
      <c r="H101" s="66"/>
      <c r="I101" s="17">
        <f>AVERAGE(E3:E33)</f>
        <v>1.2870967741935484</v>
      </c>
      <c r="J101" s="66" t="s">
        <v>39</v>
      </c>
      <c r="K101" s="66"/>
      <c r="L101" s="18">
        <f>COUNTIF(R3:R33,"&lt;31")</f>
        <v>13</v>
      </c>
    </row>
    <row r="102" spans="1:12" ht="30" customHeight="1">
      <c r="A102" s="66" t="s">
        <v>28</v>
      </c>
      <c r="B102" s="66"/>
      <c r="C102" s="66"/>
      <c r="D102" s="16">
        <f>AVERAGE(C3:C33)</f>
        <v>18.612903225806452</v>
      </c>
      <c r="E102" s="66" t="s">
        <v>33</v>
      </c>
      <c r="F102" s="66"/>
      <c r="G102" s="66"/>
      <c r="H102" s="66"/>
      <c r="I102" s="17">
        <f>MAX(E3:E33)</f>
        <v>17.6</v>
      </c>
      <c r="J102" s="66" t="s">
        <v>41</v>
      </c>
      <c r="K102" s="66"/>
      <c r="L102" s="18">
        <f>COUNTIF(C3:C33,"&gt;19")</f>
        <v>13</v>
      </c>
    </row>
    <row r="103" spans="1:12" ht="30" customHeight="1">
      <c r="A103" s="66" t="s">
        <v>23</v>
      </c>
      <c r="B103" s="66"/>
      <c r="C103" s="66"/>
      <c r="D103" s="18">
        <f>MAX(B3:B33,C3:C33)</f>
        <v>29</v>
      </c>
      <c r="E103" s="66" t="s">
        <v>34</v>
      </c>
      <c r="F103" s="66"/>
      <c r="G103" s="66"/>
      <c r="H103" s="66"/>
      <c r="I103" s="18">
        <f>COUNTA(S3:S33)</f>
        <v>10</v>
      </c>
      <c r="J103" s="66" t="s">
        <v>37</v>
      </c>
      <c r="K103" s="66"/>
      <c r="L103" s="18">
        <f>COUNTA(N3:N33)</f>
        <v>5</v>
      </c>
    </row>
    <row r="104" spans="1:12" ht="30" customHeight="1">
      <c r="A104" s="66" t="s">
        <v>24</v>
      </c>
      <c r="B104" s="66"/>
      <c r="C104" s="66"/>
      <c r="D104" s="18">
        <f>MIN(B3:B33,C3:C33)</f>
        <v>1</v>
      </c>
      <c r="E104" s="66" t="s">
        <v>35</v>
      </c>
      <c r="F104" s="66"/>
      <c r="G104" s="66"/>
      <c r="H104" s="66"/>
      <c r="I104" s="18">
        <f>COUNTIF(S3:S33,"R")</f>
        <v>10</v>
      </c>
      <c r="J104" s="66" t="s">
        <v>47</v>
      </c>
      <c r="K104" s="66"/>
      <c r="L104" s="43">
        <f>AVERAGE(F3:F33)</f>
        <v>3.096774193548387</v>
      </c>
    </row>
    <row r="105" spans="1:12" ht="30" customHeight="1">
      <c r="A105" s="66" t="s">
        <v>26</v>
      </c>
      <c r="B105" s="66"/>
      <c r="C105" s="66"/>
      <c r="D105" s="18">
        <f>MAX(B3:B33)</f>
        <v>16</v>
      </c>
      <c r="E105" s="66" t="s">
        <v>36</v>
      </c>
      <c r="F105" s="66"/>
      <c r="G105" s="66"/>
      <c r="H105" s="66"/>
      <c r="I105" s="18">
        <f>COUNTIF(S3:S33,"S")</f>
        <v>0</v>
      </c>
      <c r="J105" s="66" t="s">
        <v>48</v>
      </c>
      <c r="K105" s="66"/>
      <c r="L105" s="43">
        <f>AVERAGE(H3:H33)</f>
        <v>28.170967741935485</v>
      </c>
    </row>
    <row r="106" spans="1:12" ht="30" customHeight="1">
      <c r="A106" s="66" t="s">
        <v>25</v>
      </c>
      <c r="B106" s="66"/>
      <c r="C106" s="66"/>
      <c r="D106" s="18">
        <f>MIN(C3:C33)</f>
        <v>12</v>
      </c>
      <c r="E106" s="66" t="s">
        <v>52</v>
      </c>
      <c r="F106" s="66"/>
      <c r="G106" s="66"/>
      <c r="H106" s="66"/>
      <c r="I106" s="18">
        <f>COUNTIF(F3:F33,"&gt;5")</f>
        <v>0</v>
      </c>
      <c r="J106" s="66" t="s">
        <v>49</v>
      </c>
      <c r="K106" s="66"/>
      <c r="L106" s="19"/>
    </row>
    <row r="107" spans="1:12" ht="30" customHeight="1">
      <c r="A107" s="66" t="s">
        <v>29</v>
      </c>
      <c r="B107" s="66"/>
      <c r="C107" s="66"/>
      <c r="D107" s="18">
        <f>COUNTIF(B3:B33,"&lt;1")</f>
        <v>0</v>
      </c>
      <c r="E107" s="66" t="s">
        <v>43</v>
      </c>
      <c r="F107" s="66"/>
      <c r="G107" s="66"/>
      <c r="H107" s="66"/>
      <c r="I107" s="17">
        <f>MAX(H3:H33)</f>
        <v>41.4</v>
      </c>
      <c r="J107" s="66" t="s">
        <v>50</v>
      </c>
      <c r="K107" s="66"/>
      <c r="L107" s="19"/>
    </row>
    <row r="108" spans="1:12" ht="30" customHeight="1">
      <c r="A108" s="66" t="s">
        <v>30</v>
      </c>
      <c r="B108" s="66"/>
      <c r="C108" s="66"/>
      <c r="D108" s="18">
        <f>COUNTIF(C3:C33,"&lt;1")</f>
        <v>0</v>
      </c>
      <c r="E108" s="66" t="s">
        <v>44</v>
      </c>
      <c r="F108" s="66"/>
      <c r="G108" s="66"/>
      <c r="H108" s="66"/>
      <c r="I108" s="18">
        <f>MAX(L3:L33)</f>
        <v>1024</v>
      </c>
      <c r="J108" s="66" t="s">
        <v>51</v>
      </c>
      <c r="K108" s="66"/>
      <c r="L108" s="19"/>
    </row>
    <row r="109" spans="1:12" ht="30" customHeight="1">
      <c r="A109" s="66" t="s">
        <v>40</v>
      </c>
      <c r="B109" s="66"/>
      <c r="C109" s="66"/>
      <c r="D109" s="18">
        <f>MIN(P3:P33)</f>
        <v>0</v>
      </c>
      <c r="E109" s="66" t="s">
        <v>45</v>
      </c>
      <c r="F109" s="66"/>
      <c r="G109" s="66"/>
      <c r="H109" s="66"/>
      <c r="I109" s="18">
        <f>MIN(L3:L33)</f>
        <v>1002</v>
      </c>
      <c r="J109" s="66"/>
      <c r="K109" s="66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8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09" sqref="A100:L109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37408</v>
      </c>
      <c r="B3" s="13">
        <v>16</v>
      </c>
      <c r="C3" s="12">
        <v>27</v>
      </c>
      <c r="D3" s="4"/>
      <c r="E3" s="10">
        <v>0</v>
      </c>
      <c r="F3" s="39">
        <v>2</v>
      </c>
      <c r="G3" s="41" t="s">
        <v>282</v>
      </c>
      <c r="H3" s="15">
        <v>18.8</v>
      </c>
      <c r="I3" s="4" t="s">
        <v>76</v>
      </c>
      <c r="J3" s="5" t="s">
        <v>79</v>
      </c>
      <c r="K3" s="6"/>
      <c r="L3" s="1">
        <v>1015</v>
      </c>
      <c r="M3" s="7" t="s">
        <v>283</v>
      </c>
      <c r="N3" s="8"/>
      <c r="O3" s="8">
        <v>11</v>
      </c>
      <c r="P3" s="9">
        <v>14</v>
      </c>
      <c r="Q3" s="8">
        <v>45</v>
      </c>
      <c r="R3" s="20">
        <v>29</v>
      </c>
      <c r="S3" s="24"/>
    </row>
    <row r="4" spans="1:19" ht="42" customHeight="1">
      <c r="A4" s="23">
        <v>37409</v>
      </c>
      <c r="B4" s="13">
        <v>14</v>
      </c>
      <c r="C4" s="12">
        <v>26</v>
      </c>
      <c r="D4" s="4"/>
      <c r="E4" s="10">
        <v>0</v>
      </c>
      <c r="F4" s="39">
        <v>4</v>
      </c>
      <c r="G4" s="41" t="s">
        <v>66</v>
      </c>
      <c r="H4" s="15">
        <v>34.9</v>
      </c>
      <c r="I4" s="4" t="s">
        <v>76</v>
      </c>
      <c r="J4" s="5" t="s">
        <v>86</v>
      </c>
      <c r="K4" s="6"/>
      <c r="L4" s="1">
        <v>1014</v>
      </c>
      <c r="M4" s="7" t="s">
        <v>284</v>
      </c>
      <c r="N4" s="8"/>
      <c r="O4" s="8">
        <v>15</v>
      </c>
      <c r="P4" s="9">
        <v>13</v>
      </c>
      <c r="Q4" s="8">
        <v>35</v>
      </c>
      <c r="R4" s="8">
        <v>4</v>
      </c>
      <c r="S4" s="25"/>
    </row>
    <row r="5" spans="1:19" ht="42" customHeight="1">
      <c r="A5" s="23">
        <v>37410</v>
      </c>
      <c r="B5" s="13">
        <v>14</v>
      </c>
      <c r="C5" s="12">
        <v>25</v>
      </c>
      <c r="D5" s="4" t="s">
        <v>293</v>
      </c>
      <c r="E5" s="10">
        <v>5.9</v>
      </c>
      <c r="F5" s="39">
        <v>3</v>
      </c>
      <c r="G5" s="41" t="s">
        <v>73</v>
      </c>
      <c r="H5" s="15">
        <v>22.8</v>
      </c>
      <c r="I5" s="4" t="s">
        <v>64</v>
      </c>
      <c r="J5" s="5" t="s">
        <v>64</v>
      </c>
      <c r="K5" s="6"/>
      <c r="L5" s="1">
        <v>1009</v>
      </c>
      <c r="M5" s="7" t="s">
        <v>285</v>
      </c>
      <c r="N5" s="8" t="s">
        <v>153</v>
      </c>
      <c r="O5" s="8">
        <v>7</v>
      </c>
      <c r="P5" s="9">
        <v>13</v>
      </c>
      <c r="Q5" s="8">
        <v>70</v>
      </c>
      <c r="R5" s="8">
        <v>58</v>
      </c>
      <c r="S5" s="25" t="s">
        <v>78</v>
      </c>
    </row>
    <row r="6" spans="1:19" ht="42" customHeight="1">
      <c r="A6" s="23">
        <v>37411</v>
      </c>
      <c r="B6" s="13">
        <v>14</v>
      </c>
      <c r="C6" s="12">
        <v>22</v>
      </c>
      <c r="D6" s="4" t="s">
        <v>163</v>
      </c>
      <c r="E6" s="10">
        <v>2.5</v>
      </c>
      <c r="F6" s="39">
        <v>3</v>
      </c>
      <c r="G6" s="41" t="s">
        <v>128</v>
      </c>
      <c r="H6" s="15">
        <v>31</v>
      </c>
      <c r="I6" s="4" t="s">
        <v>59</v>
      </c>
      <c r="J6" s="5" t="s">
        <v>70</v>
      </c>
      <c r="K6" s="6"/>
      <c r="L6" s="1">
        <v>1011</v>
      </c>
      <c r="M6" s="7" t="s">
        <v>286</v>
      </c>
      <c r="N6" s="8"/>
      <c r="O6" s="8">
        <v>1.5</v>
      </c>
      <c r="P6" s="9">
        <v>13</v>
      </c>
      <c r="Q6" s="8">
        <v>56</v>
      </c>
      <c r="R6" s="8">
        <v>84</v>
      </c>
      <c r="S6" s="25" t="s">
        <v>78</v>
      </c>
    </row>
    <row r="7" spans="1:19" ht="42" customHeight="1">
      <c r="A7" s="23">
        <v>37412</v>
      </c>
      <c r="B7" s="13">
        <v>9</v>
      </c>
      <c r="C7" s="12">
        <v>21</v>
      </c>
      <c r="D7" s="4"/>
      <c r="E7" s="10">
        <v>0</v>
      </c>
      <c r="F7" s="39">
        <v>4</v>
      </c>
      <c r="G7" s="41" t="s">
        <v>128</v>
      </c>
      <c r="H7" s="15">
        <v>35.1</v>
      </c>
      <c r="I7" s="4" t="s">
        <v>76</v>
      </c>
      <c r="J7" s="5" t="s">
        <v>86</v>
      </c>
      <c r="K7" s="6"/>
      <c r="L7" s="1">
        <v>1012</v>
      </c>
      <c r="M7" s="7" t="s">
        <v>287</v>
      </c>
      <c r="N7" s="8"/>
      <c r="O7" s="8">
        <v>14</v>
      </c>
      <c r="P7" s="9">
        <v>8</v>
      </c>
      <c r="Q7" s="8">
        <v>40</v>
      </c>
      <c r="R7" s="8">
        <v>4</v>
      </c>
      <c r="S7" s="25"/>
    </row>
    <row r="8" spans="1:19" ht="42" customHeight="1">
      <c r="A8" s="23">
        <v>37413</v>
      </c>
      <c r="B8" s="13">
        <v>7</v>
      </c>
      <c r="C8" s="12">
        <v>21</v>
      </c>
      <c r="D8" s="4"/>
      <c r="E8" s="10">
        <v>0</v>
      </c>
      <c r="F8" s="39">
        <v>3</v>
      </c>
      <c r="G8" s="41" t="s">
        <v>128</v>
      </c>
      <c r="H8" s="15">
        <v>29</v>
      </c>
      <c r="I8" s="4" t="s">
        <v>76</v>
      </c>
      <c r="J8" s="5" t="s">
        <v>64</v>
      </c>
      <c r="K8" s="6"/>
      <c r="L8" s="1">
        <v>1012</v>
      </c>
      <c r="M8" s="7" t="s">
        <v>288</v>
      </c>
      <c r="N8" s="8"/>
      <c r="O8" s="8">
        <v>8</v>
      </c>
      <c r="P8" s="9">
        <v>6</v>
      </c>
      <c r="Q8" s="8">
        <v>38</v>
      </c>
      <c r="R8" s="8">
        <v>40</v>
      </c>
      <c r="S8" s="25"/>
    </row>
    <row r="9" spans="1:19" ht="42" customHeight="1">
      <c r="A9" s="23">
        <v>37414</v>
      </c>
      <c r="B9" s="13">
        <v>9</v>
      </c>
      <c r="C9" s="12">
        <v>23</v>
      </c>
      <c r="D9" s="4"/>
      <c r="E9" s="10">
        <v>0</v>
      </c>
      <c r="F9" s="39">
        <v>3</v>
      </c>
      <c r="G9" s="41" t="s">
        <v>128</v>
      </c>
      <c r="H9" s="15">
        <v>29.3</v>
      </c>
      <c r="I9" s="4" t="s">
        <v>76</v>
      </c>
      <c r="J9" s="5" t="s">
        <v>289</v>
      </c>
      <c r="K9" s="6"/>
      <c r="L9" s="1">
        <v>1012</v>
      </c>
      <c r="M9" s="7" t="s">
        <v>290</v>
      </c>
      <c r="N9" s="8" t="s">
        <v>153</v>
      </c>
      <c r="O9" s="8">
        <v>8</v>
      </c>
      <c r="P9" s="9">
        <v>8</v>
      </c>
      <c r="Q9" s="8">
        <v>55</v>
      </c>
      <c r="R9" s="8">
        <v>38</v>
      </c>
      <c r="S9" s="25"/>
    </row>
    <row r="10" spans="1:19" ht="42" customHeight="1">
      <c r="A10" s="23">
        <v>37415</v>
      </c>
      <c r="B10" s="13">
        <v>9</v>
      </c>
      <c r="C10" s="12">
        <v>22</v>
      </c>
      <c r="D10" s="4"/>
      <c r="E10" s="10">
        <v>0</v>
      </c>
      <c r="F10" s="39">
        <v>4</v>
      </c>
      <c r="G10" s="41" t="s">
        <v>128</v>
      </c>
      <c r="H10" s="15">
        <v>31.9</v>
      </c>
      <c r="I10" s="4" t="s">
        <v>64</v>
      </c>
      <c r="J10" s="5" t="s">
        <v>64</v>
      </c>
      <c r="K10" s="6"/>
      <c r="L10" s="1">
        <v>1016</v>
      </c>
      <c r="M10" s="7" t="s">
        <v>291</v>
      </c>
      <c r="N10" s="8"/>
      <c r="O10" s="8">
        <v>6</v>
      </c>
      <c r="P10" s="9">
        <v>8</v>
      </c>
      <c r="Q10" s="8">
        <v>45</v>
      </c>
      <c r="R10" s="8">
        <v>58</v>
      </c>
      <c r="S10" s="25"/>
    </row>
    <row r="11" spans="1:19" ht="42" customHeight="1">
      <c r="A11" s="23">
        <v>37416</v>
      </c>
      <c r="B11" s="13">
        <v>12</v>
      </c>
      <c r="C11" s="12">
        <v>26</v>
      </c>
      <c r="D11" s="4"/>
      <c r="E11" s="10">
        <v>0</v>
      </c>
      <c r="F11" s="39">
        <v>3</v>
      </c>
      <c r="G11" s="41" t="s">
        <v>128</v>
      </c>
      <c r="H11" s="15">
        <v>24.3</v>
      </c>
      <c r="I11" s="4" t="s">
        <v>76</v>
      </c>
      <c r="J11" s="5" t="s">
        <v>79</v>
      </c>
      <c r="K11" s="6"/>
      <c r="L11" s="1">
        <v>1018</v>
      </c>
      <c r="M11" s="7" t="s">
        <v>292</v>
      </c>
      <c r="N11" s="8"/>
      <c r="O11" s="8">
        <v>9</v>
      </c>
      <c r="P11" s="9">
        <v>11</v>
      </c>
      <c r="Q11" s="8">
        <v>47</v>
      </c>
      <c r="R11" s="8">
        <v>26</v>
      </c>
      <c r="S11" s="25"/>
    </row>
    <row r="12" spans="1:19" ht="42" customHeight="1">
      <c r="A12" s="23">
        <v>37417</v>
      </c>
      <c r="B12" s="13">
        <v>12</v>
      </c>
      <c r="C12" s="12">
        <v>27</v>
      </c>
      <c r="D12" s="4"/>
      <c r="E12" s="10">
        <v>0</v>
      </c>
      <c r="F12" s="39">
        <v>2</v>
      </c>
      <c r="G12" s="41" t="s">
        <v>184</v>
      </c>
      <c r="H12" s="15">
        <v>20.3</v>
      </c>
      <c r="I12" s="4" t="s">
        <v>76</v>
      </c>
      <c r="J12" s="5" t="s">
        <v>79</v>
      </c>
      <c r="K12" s="6"/>
      <c r="L12" s="1">
        <v>1020</v>
      </c>
      <c r="M12" s="7" t="s">
        <v>294</v>
      </c>
      <c r="N12" s="8"/>
      <c r="O12" s="8">
        <v>13</v>
      </c>
      <c r="P12" s="9">
        <v>12</v>
      </c>
      <c r="Q12" s="8">
        <v>35</v>
      </c>
      <c r="R12" s="8">
        <v>11</v>
      </c>
      <c r="S12" s="25"/>
    </row>
    <row r="13" spans="1:19" ht="42" customHeight="1">
      <c r="A13" s="23">
        <v>37418</v>
      </c>
      <c r="B13" s="13">
        <v>13</v>
      </c>
      <c r="C13" s="12">
        <v>17</v>
      </c>
      <c r="D13" s="4"/>
      <c r="E13" s="10">
        <v>0</v>
      </c>
      <c r="F13" s="39">
        <v>3</v>
      </c>
      <c r="G13" s="41" t="s">
        <v>130</v>
      </c>
      <c r="H13" s="15">
        <v>25.3</v>
      </c>
      <c r="I13" s="4" t="s">
        <v>64</v>
      </c>
      <c r="J13" s="5" t="s">
        <v>70</v>
      </c>
      <c r="K13" s="6"/>
      <c r="L13" s="1">
        <v>1014</v>
      </c>
      <c r="M13" s="7" t="s">
        <v>295</v>
      </c>
      <c r="N13" s="8"/>
      <c r="O13" s="8">
        <v>2</v>
      </c>
      <c r="P13" s="9">
        <v>11</v>
      </c>
      <c r="Q13" s="8">
        <v>50</v>
      </c>
      <c r="R13" s="8">
        <v>86</v>
      </c>
      <c r="S13" s="25"/>
    </row>
    <row r="14" spans="1:19" ht="42" customHeight="1">
      <c r="A14" s="23">
        <v>37419</v>
      </c>
      <c r="B14" s="13">
        <v>9</v>
      </c>
      <c r="C14" s="12">
        <v>16</v>
      </c>
      <c r="D14" s="4" t="s">
        <v>256</v>
      </c>
      <c r="E14" s="10">
        <v>0.2</v>
      </c>
      <c r="F14" s="39">
        <v>2</v>
      </c>
      <c r="G14" s="41" t="s">
        <v>58</v>
      </c>
      <c r="H14" s="15">
        <v>16.1</v>
      </c>
      <c r="I14" s="4" t="s">
        <v>59</v>
      </c>
      <c r="J14" s="5" t="s">
        <v>59</v>
      </c>
      <c r="K14" s="6"/>
      <c r="L14" s="1">
        <v>1008</v>
      </c>
      <c r="M14" s="7" t="s">
        <v>296</v>
      </c>
      <c r="N14" s="8"/>
      <c r="O14" s="8"/>
      <c r="P14" s="9">
        <v>8</v>
      </c>
      <c r="Q14" s="8">
        <v>65</v>
      </c>
      <c r="R14" s="8">
        <v>98</v>
      </c>
      <c r="S14" s="25" t="s">
        <v>78</v>
      </c>
    </row>
    <row r="15" spans="1:19" ht="42" customHeight="1">
      <c r="A15" s="23">
        <v>37420</v>
      </c>
      <c r="B15" s="13">
        <v>8</v>
      </c>
      <c r="C15" s="12">
        <v>15</v>
      </c>
      <c r="D15" s="4" t="s">
        <v>297</v>
      </c>
      <c r="E15" s="10">
        <v>13</v>
      </c>
      <c r="F15" s="39">
        <v>4</v>
      </c>
      <c r="G15" s="41" t="s">
        <v>58</v>
      </c>
      <c r="H15" s="15">
        <v>33.6</v>
      </c>
      <c r="I15" s="4" t="s">
        <v>59</v>
      </c>
      <c r="J15" s="5" t="s">
        <v>70</v>
      </c>
      <c r="K15" s="6"/>
      <c r="L15" s="1">
        <v>1005</v>
      </c>
      <c r="M15" s="7" t="s">
        <v>298</v>
      </c>
      <c r="N15" s="8"/>
      <c r="O15" s="8">
        <v>2.5</v>
      </c>
      <c r="P15" s="9">
        <v>7</v>
      </c>
      <c r="Q15" s="8">
        <v>75</v>
      </c>
      <c r="R15" s="8">
        <v>80</v>
      </c>
      <c r="S15" s="25" t="s">
        <v>78</v>
      </c>
    </row>
    <row r="16" spans="1:19" ht="42" customHeight="1">
      <c r="A16" s="23">
        <v>37421</v>
      </c>
      <c r="B16" s="13">
        <v>4</v>
      </c>
      <c r="C16" s="12">
        <v>17</v>
      </c>
      <c r="D16" s="4" t="s">
        <v>299</v>
      </c>
      <c r="E16" s="10">
        <v>3</v>
      </c>
      <c r="F16" s="39">
        <v>3</v>
      </c>
      <c r="G16" s="41" t="s">
        <v>58</v>
      </c>
      <c r="H16" s="15">
        <v>23.3</v>
      </c>
      <c r="I16" s="4" t="s">
        <v>64</v>
      </c>
      <c r="J16" s="5" t="s">
        <v>70</v>
      </c>
      <c r="K16" s="6"/>
      <c r="L16" s="1">
        <v>1013</v>
      </c>
      <c r="M16" s="7" t="s">
        <v>300</v>
      </c>
      <c r="N16" s="8"/>
      <c r="O16" s="8">
        <v>3.5</v>
      </c>
      <c r="P16" s="9">
        <v>4</v>
      </c>
      <c r="Q16" s="8">
        <v>45</v>
      </c>
      <c r="R16" s="8">
        <v>75</v>
      </c>
      <c r="S16" s="25" t="s">
        <v>78</v>
      </c>
    </row>
    <row r="17" spans="1:19" ht="42" customHeight="1">
      <c r="A17" s="23">
        <v>37422</v>
      </c>
      <c r="B17" s="13">
        <v>7</v>
      </c>
      <c r="C17" s="12">
        <v>18</v>
      </c>
      <c r="D17" s="4" t="s">
        <v>262</v>
      </c>
      <c r="E17" s="10">
        <v>4.5</v>
      </c>
      <c r="F17" s="39">
        <v>3</v>
      </c>
      <c r="G17" s="41" t="s">
        <v>99</v>
      </c>
      <c r="H17" s="15">
        <v>34.3</v>
      </c>
      <c r="I17" s="4" t="s">
        <v>64</v>
      </c>
      <c r="J17" s="5" t="s">
        <v>64</v>
      </c>
      <c r="K17" s="6"/>
      <c r="L17" s="1">
        <v>1008</v>
      </c>
      <c r="M17" s="7" t="s">
        <v>301</v>
      </c>
      <c r="N17" s="8" t="s">
        <v>153</v>
      </c>
      <c r="O17" s="8">
        <v>4</v>
      </c>
      <c r="P17" s="9">
        <v>7</v>
      </c>
      <c r="Q17" s="8">
        <v>65</v>
      </c>
      <c r="R17" s="8">
        <v>73</v>
      </c>
      <c r="S17" s="25" t="s">
        <v>78</v>
      </c>
    </row>
    <row r="18" spans="1:19" ht="42" customHeight="1">
      <c r="A18" s="23">
        <v>37423</v>
      </c>
      <c r="B18" s="13">
        <v>9</v>
      </c>
      <c r="C18" s="12">
        <v>16</v>
      </c>
      <c r="D18" s="4" t="s">
        <v>155</v>
      </c>
      <c r="E18" s="10">
        <v>2</v>
      </c>
      <c r="F18" s="39">
        <v>3</v>
      </c>
      <c r="G18" s="41" t="s">
        <v>58</v>
      </c>
      <c r="H18" s="15"/>
      <c r="I18" s="4" t="s">
        <v>64</v>
      </c>
      <c r="J18" s="5" t="s">
        <v>59</v>
      </c>
      <c r="K18" s="6"/>
      <c r="L18" s="1">
        <v>1007</v>
      </c>
      <c r="M18" s="7" t="s">
        <v>302</v>
      </c>
      <c r="N18" s="8"/>
      <c r="O18" s="8">
        <v>0.5</v>
      </c>
      <c r="P18" s="9"/>
      <c r="Q18" s="8"/>
      <c r="R18" s="8">
        <v>96</v>
      </c>
      <c r="S18" s="25" t="s">
        <v>78</v>
      </c>
    </row>
    <row r="19" spans="1:19" ht="42" customHeight="1">
      <c r="A19" s="23">
        <v>37424</v>
      </c>
      <c r="B19" s="13">
        <v>6</v>
      </c>
      <c r="C19" s="12">
        <v>19</v>
      </c>
      <c r="D19" s="4"/>
      <c r="E19" s="10">
        <v>0</v>
      </c>
      <c r="F19" s="39">
        <v>2</v>
      </c>
      <c r="G19" s="41" t="s">
        <v>128</v>
      </c>
      <c r="H19" s="15"/>
      <c r="I19" s="4" t="s">
        <v>64</v>
      </c>
      <c r="J19" s="5" t="s">
        <v>64</v>
      </c>
      <c r="K19" s="6"/>
      <c r="L19" s="1">
        <v>1011</v>
      </c>
      <c r="M19" s="7"/>
      <c r="N19" s="8"/>
      <c r="O19" s="8">
        <v>8</v>
      </c>
      <c r="P19" s="9"/>
      <c r="Q19" s="8"/>
      <c r="R19" s="8">
        <v>55</v>
      </c>
      <c r="S19" s="25"/>
    </row>
    <row r="20" spans="1:19" ht="42" customHeight="1">
      <c r="A20" s="23">
        <v>37425</v>
      </c>
      <c r="B20" s="13">
        <v>12</v>
      </c>
      <c r="C20" s="12">
        <v>23</v>
      </c>
      <c r="D20" s="4"/>
      <c r="E20" s="10">
        <v>0</v>
      </c>
      <c r="F20" s="39">
        <v>2</v>
      </c>
      <c r="G20" s="41" t="s">
        <v>73</v>
      </c>
      <c r="H20" s="15"/>
      <c r="I20" s="4" t="s">
        <v>59</v>
      </c>
      <c r="J20" s="5" t="s">
        <v>79</v>
      </c>
      <c r="K20" s="6"/>
      <c r="L20" s="1">
        <v>1014</v>
      </c>
      <c r="M20" s="7"/>
      <c r="N20" s="8"/>
      <c r="O20" s="8">
        <v>10</v>
      </c>
      <c r="P20" s="9"/>
      <c r="Q20" s="8"/>
      <c r="R20" s="8">
        <v>25</v>
      </c>
      <c r="S20" s="25"/>
    </row>
    <row r="21" spans="1:19" ht="42" customHeight="1">
      <c r="A21" s="23">
        <v>37426</v>
      </c>
      <c r="B21" s="13">
        <v>9</v>
      </c>
      <c r="C21" s="12">
        <v>25</v>
      </c>
      <c r="D21" s="4"/>
      <c r="E21" s="10">
        <v>0</v>
      </c>
      <c r="F21" s="39">
        <v>4</v>
      </c>
      <c r="G21" s="41" t="s">
        <v>73</v>
      </c>
      <c r="H21" s="15"/>
      <c r="I21" s="4" t="s">
        <v>64</v>
      </c>
      <c r="J21" s="5" t="s">
        <v>64</v>
      </c>
      <c r="K21" s="6"/>
      <c r="L21" s="1">
        <v>1012</v>
      </c>
      <c r="M21" s="7"/>
      <c r="N21" s="8"/>
      <c r="O21" s="8">
        <v>8</v>
      </c>
      <c r="P21" s="9"/>
      <c r="Q21" s="8"/>
      <c r="R21" s="8">
        <v>45</v>
      </c>
      <c r="S21" s="25"/>
    </row>
    <row r="22" spans="1:19" ht="42" customHeight="1">
      <c r="A22" s="23">
        <v>37427</v>
      </c>
      <c r="B22" s="13">
        <v>12</v>
      </c>
      <c r="C22" s="12">
        <v>22</v>
      </c>
      <c r="D22" s="4"/>
      <c r="E22" s="10">
        <v>0</v>
      </c>
      <c r="F22" s="39">
        <v>3</v>
      </c>
      <c r="G22" s="41" t="s">
        <v>73</v>
      </c>
      <c r="H22" s="15"/>
      <c r="I22" s="4" t="s">
        <v>59</v>
      </c>
      <c r="J22" s="5" t="s">
        <v>64</v>
      </c>
      <c r="K22" s="6"/>
      <c r="L22" s="1">
        <v>1017</v>
      </c>
      <c r="M22" s="7"/>
      <c r="N22" s="8"/>
      <c r="O22" s="8">
        <v>8</v>
      </c>
      <c r="P22" s="9"/>
      <c r="Q22" s="8"/>
      <c r="R22" s="8">
        <v>43</v>
      </c>
      <c r="S22" s="25"/>
    </row>
    <row r="23" spans="1:19" ht="42" customHeight="1">
      <c r="A23" s="23">
        <v>37428</v>
      </c>
      <c r="B23" s="13">
        <v>10</v>
      </c>
      <c r="C23" s="12">
        <v>17</v>
      </c>
      <c r="D23" s="4"/>
      <c r="E23" s="10">
        <v>0</v>
      </c>
      <c r="F23" s="39">
        <v>2</v>
      </c>
      <c r="G23" s="41" t="s">
        <v>73</v>
      </c>
      <c r="H23" s="15"/>
      <c r="I23" s="4" t="s">
        <v>59</v>
      </c>
      <c r="J23" s="5" t="s">
        <v>70</v>
      </c>
      <c r="K23" s="6"/>
      <c r="L23" s="1">
        <v>1020</v>
      </c>
      <c r="M23" s="7"/>
      <c r="N23" s="8"/>
      <c r="O23" s="8">
        <v>3</v>
      </c>
      <c r="P23" s="9"/>
      <c r="Q23" s="8"/>
      <c r="R23" s="8">
        <v>75</v>
      </c>
      <c r="S23" s="25"/>
    </row>
    <row r="24" spans="1:19" ht="42" customHeight="1">
      <c r="A24" s="23">
        <v>37429</v>
      </c>
      <c r="B24" s="13">
        <v>10</v>
      </c>
      <c r="C24" s="12">
        <v>29</v>
      </c>
      <c r="D24" s="4"/>
      <c r="E24" s="10">
        <v>0</v>
      </c>
      <c r="F24" s="39">
        <v>4</v>
      </c>
      <c r="G24" s="41" t="s">
        <v>61</v>
      </c>
      <c r="H24" s="15"/>
      <c r="I24" s="4" t="s">
        <v>76</v>
      </c>
      <c r="J24" s="5" t="s">
        <v>79</v>
      </c>
      <c r="K24" s="6"/>
      <c r="L24" s="1">
        <v>1015</v>
      </c>
      <c r="M24" s="7"/>
      <c r="N24" s="8"/>
      <c r="O24" s="8">
        <v>10</v>
      </c>
      <c r="P24" s="9"/>
      <c r="Q24" s="8"/>
      <c r="R24" s="8">
        <v>25</v>
      </c>
      <c r="S24" s="25"/>
    </row>
    <row r="25" spans="1:19" ht="42" customHeight="1">
      <c r="A25" s="23">
        <v>37430</v>
      </c>
      <c r="B25" s="13">
        <v>18</v>
      </c>
      <c r="C25" s="12">
        <v>25</v>
      </c>
      <c r="D25" s="4"/>
      <c r="E25" s="10">
        <v>0</v>
      </c>
      <c r="F25" s="39">
        <v>3</v>
      </c>
      <c r="G25" s="41" t="s">
        <v>58</v>
      </c>
      <c r="H25" s="15">
        <v>26.7</v>
      </c>
      <c r="I25" s="4" t="s">
        <v>64</v>
      </c>
      <c r="J25" s="5" t="s">
        <v>79</v>
      </c>
      <c r="K25" s="6"/>
      <c r="L25" s="1">
        <v>1012</v>
      </c>
      <c r="M25" s="7" t="s">
        <v>303</v>
      </c>
      <c r="N25" s="8"/>
      <c r="O25" s="8">
        <v>10</v>
      </c>
      <c r="P25" s="9">
        <v>16</v>
      </c>
      <c r="Q25" s="8">
        <v>60</v>
      </c>
      <c r="R25" s="8">
        <v>29</v>
      </c>
      <c r="S25" s="25"/>
    </row>
    <row r="26" spans="1:19" ht="42" customHeight="1">
      <c r="A26" s="23">
        <v>37431</v>
      </c>
      <c r="B26" s="13">
        <v>10</v>
      </c>
      <c r="C26" s="12">
        <v>22</v>
      </c>
      <c r="D26" s="4"/>
      <c r="E26" s="10">
        <v>0</v>
      </c>
      <c r="F26" s="39">
        <v>3</v>
      </c>
      <c r="G26" s="41" t="s">
        <v>128</v>
      </c>
      <c r="H26" s="15">
        <v>22.2</v>
      </c>
      <c r="I26" s="4" t="s">
        <v>76</v>
      </c>
      <c r="J26" s="5" t="s">
        <v>64</v>
      </c>
      <c r="K26" s="6"/>
      <c r="L26" s="1">
        <v>1017</v>
      </c>
      <c r="M26" s="7" t="s">
        <v>304</v>
      </c>
      <c r="N26" s="8"/>
      <c r="O26" s="8">
        <v>5</v>
      </c>
      <c r="P26" s="9">
        <v>9</v>
      </c>
      <c r="Q26" s="8">
        <v>45</v>
      </c>
      <c r="R26" s="8">
        <v>60</v>
      </c>
      <c r="S26" s="25"/>
    </row>
    <row r="27" spans="1:19" ht="42" customHeight="1">
      <c r="A27" s="23">
        <v>37432</v>
      </c>
      <c r="B27" s="13">
        <v>11</v>
      </c>
      <c r="C27" s="12">
        <v>26</v>
      </c>
      <c r="D27" s="4" t="s">
        <v>305</v>
      </c>
      <c r="E27" s="10">
        <v>18.5</v>
      </c>
      <c r="F27" s="39">
        <v>4</v>
      </c>
      <c r="G27" s="41" t="s">
        <v>61</v>
      </c>
      <c r="H27" s="15">
        <v>40.3</v>
      </c>
      <c r="I27" s="4" t="s">
        <v>63</v>
      </c>
      <c r="J27" s="5" t="s">
        <v>64</v>
      </c>
      <c r="K27" s="6"/>
      <c r="L27" s="1">
        <v>1011</v>
      </c>
      <c r="M27" s="7" t="s">
        <v>306</v>
      </c>
      <c r="N27" s="8" t="s">
        <v>153</v>
      </c>
      <c r="O27" s="8">
        <v>5</v>
      </c>
      <c r="P27" s="9">
        <v>10</v>
      </c>
      <c r="Q27" s="8">
        <v>72</v>
      </c>
      <c r="R27" s="8">
        <v>67</v>
      </c>
      <c r="S27" s="25" t="s">
        <v>78</v>
      </c>
    </row>
    <row r="28" spans="1:19" ht="42" customHeight="1">
      <c r="A28" s="23">
        <v>37433</v>
      </c>
      <c r="B28" s="13">
        <v>12</v>
      </c>
      <c r="C28" s="12">
        <v>24</v>
      </c>
      <c r="D28" s="4"/>
      <c r="E28" s="10">
        <v>0</v>
      </c>
      <c r="F28" s="39">
        <v>3</v>
      </c>
      <c r="G28" s="41" t="s">
        <v>58</v>
      </c>
      <c r="H28" s="15">
        <v>22</v>
      </c>
      <c r="I28" s="4" t="s">
        <v>64</v>
      </c>
      <c r="J28" s="5" t="s">
        <v>64</v>
      </c>
      <c r="K28" s="6"/>
      <c r="L28" s="1">
        <v>1018</v>
      </c>
      <c r="M28" s="7" t="s">
        <v>307</v>
      </c>
      <c r="N28" s="8"/>
      <c r="O28" s="8">
        <v>7</v>
      </c>
      <c r="P28" s="9">
        <v>11</v>
      </c>
      <c r="Q28" s="8">
        <v>74</v>
      </c>
      <c r="R28" s="8">
        <v>40</v>
      </c>
      <c r="S28" s="25"/>
    </row>
    <row r="29" spans="1:19" ht="42" customHeight="1">
      <c r="A29" s="23">
        <v>37434</v>
      </c>
      <c r="B29" s="13">
        <v>12</v>
      </c>
      <c r="C29" s="12">
        <v>20</v>
      </c>
      <c r="D29" s="4" t="s">
        <v>93</v>
      </c>
      <c r="E29" s="10">
        <v>0.5</v>
      </c>
      <c r="F29" s="39">
        <v>4</v>
      </c>
      <c r="G29" s="41" t="s">
        <v>99</v>
      </c>
      <c r="H29" s="15">
        <v>41</v>
      </c>
      <c r="I29" s="4" t="s">
        <v>64</v>
      </c>
      <c r="J29" s="5" t="s">
        <v>64</v>
      </c>
      <c r="K29" s="6"/>
      <c r="L29" s="1">
        <v>1014</v>
      </c>
      <c r="M29" s="7" t="s">
        <v>308</v>
      </c>
      <c r="N29" s="8"/>
      <c r="O29" s="8">
        <v>5</v>
      </c>
      <c r="P29" s="9">
        <v>11</v>
      </c>
      <c r="Q29" s="8">
        <v>49</v>
      </c>
      <c r="R29" s="8">
        <v>65</v>
      </c>
      <c r="S29" s="25" t="s">
        <v>78</v>
      </c>
    </row>
    <row r="30" spans="1:19" ht="42" customHeight="1">
      <c r="A30" s="23">
        <v>37435</v>
      </c>
      <c r="B30" s="13">
        <v>10</v>
      </c>
      <c r="C30" s="12">
        <v>21</v>
      </c>
      <c r="D30" s="4" t="s">
        <v>256</v>
      </c>
      <c r="E30" s="10">
        <v>0.3</v>
      </c>
      <c r="F30" s="39">
        <v>4</v>
      </c>
      <c r="G30" s="41" t="s">
        <v>73</v>
      </c>
      <c r="H30" s="15">
        <v>37.8</v>
      </c>
      <c r="I30" s="4" t="s">
        <v>64</v>
      </c>
      <c r="J30" s="5" t="s">
        <v>70</v>
      </c>
      <c r="K30" s="6"/>
      <c r="L30" s="1">
        <v>1016</v>
      </c>
      <c r="M30" s="7" t="s">
        <v>309</v>
      </c>
      <c r="N30" s="8"/>
      <c r="O30" s="8">
        <v>4</v>
      </c>
      <c r="P30" s="9">
        <v>9</v>
      </c>
      <c r="Q30" s="8">
        <v>57</v>
      </c>
      <c r="R30" s="8">
        <v>70</v>
      </c>
      <c r="S30" s="25" t="s">
        <v>78</v>
      </c>
    </row>
    <row r="31" spans="1:19" ht="42" customHeight="1">
      <c r="A31" s="23">
        <v>37436</v>
      </c>
      <c r="B31" s="13">
        <v>13</v>
      </c>
      <c r="C31" s="12">
        <v>26</v>
      </c>
      <c r="D31" s="4"/>
      <c r="E31" s="10">
        <v>0</v>
      </c>
      <c r="F31" s="39">
        <v>3</v>
      </c>
      <c r="G31" s="41" t="s">
        <v>99</v>
      </c>
      <c r="H31" s="15">
        <v>28</v>
      </c>
      <c r="I31" s="4" t="s">
        <v>64</v>
      </c>
      <c r="J31" s="5" t="s">
        <v>79</v>
      </c>
      <c r="K31" s="6"/>
      <c r="L31" s="1">
        <v>1016</v>
      </c>
      <c r="M31" s="7" t="s">
        <v>310</v>
      </c>
      <c r="N31" s="8"/>
      <c r="O31" s="8">
        <v>12</v>
      </c>
      <c r="P31" s="9">
        <v>12</v>
      </c>
      <c r="Q31" s="8">
        <v>35</v>
      </c>
      <c r="R31" s="8">
        <v>25</v>
      </c>
      <c r="S31" s="25"/>
    </row>
    <row r="32" spans="1:19" ht="42" customHeight="1">
      <c r="A32" s="23">
        <v>37437</v>
      </c>
      <c r="B32" s="13">
        <v>11</v>
      </c>
      <c r="C32" s="12">
        <v>23</v>
      </c>
      <c r="D32" s="4"/>
      <c r="E32" s="10">
        <v>0</v>
      </c>
      <c r="F32" s="39">
        <v>3</v>
      </c>
      <c r="G32" s="41" t="s">
        <v>130</v>
      </c>
      <c r="H32" s="15">
        <v>22.1</v>
      </c>
      <c r="I32" s="4" t="s">
        <v>76</v>
      </c>
      <c r="J32" s="5" t="s">
        <v>79</v>
      </c>
      <c r="K32" s="6"/>
      <c r="L32" s="1">
        <v>1018</v>
      </c>
      <c r="M32" s="7" t="s">
        <v>311</v>
      </c>
      <c r="N32" s="8"/>
      <c r="O32" s="8">
        <v>13</v>
      </c>
      <c r="P32" s="9">
        <v>10</v>
      </c>
      <c r="Q32" s="8">
        <v>40</v>
      </c>
      <c r="R32" s="8">
        <v>18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16.383333333333333</v>
      </c>
      <c r="E100" s="66" t="s">
        <v>31</v>
      </c>
      <c r="F100" s="66"/>
      <c r="G100" s="66"/>
      <c r="H100" s="66"/>
      <c r="I100" s="17">
        <f>SUM(E3:E33)</f>
        <v>50.4</v>
      </c>
      <c r="J100" s="66" t="s">
        <v>38</v>
      </c>
      <c r="K100" s="66"/>
      <c r="L100" s="18">
        <f>SUM(O3:O33)</f>
        <v>213</v>
      </c>
    </row>
    <row r="101" spans="1:12" ht="30" customHeight="1">
      <c r="A101" s="66" t="s">
        <v>27</v>
      </c>
      <c r="B101" s="66"/>
      <c r="C101" s="66"/>
      <c r="D101" s="16">
        <f>AVERAGE(B3:B33)</f>
        <v>10.733333333333333</v>
      </c>
      <c r="E101" s="66" t="s">
        <v>32</v>
      </c>
      <c r="F101" s="66"/>
      <c r="G101" s="66"/>
      <c r="H101" s="66"/>
      <c r="I101" s="17">
        <f>AVERAGE(E3:E33)</f>
        <v>1.68</v>
      </c>
      <c r="J101" s="66" t="s">
        <v>39</v>
      </c>
      <c r="K101" s="66"/>
      <c r="L101" s="18">
        <f>COUNTIF(R3:R33,"&lt;31")</f>
        <v>10</v>
      </c>
    </row>
    <row r="102" spans="1:12" ht="30" customHeight="1">
      <c r="A102" s="66" t="s">
        <v>28</v>
      </c>
      <c r="B102" s="66"/>
      <c r="C102" s="66"/>
      <c r="D102" s="16">
        <f>AVERAGE(C3:C33)</f>
        <v>22.033333333333335</v>
      </c>
      <c r="E102" s="66" t="s">
        <v>33</v>
      </c>
      <c r="F102" s="66"/>
      <c r="G102" s="66"/>
      <c r="H102" s="66"/>
      <c r="I102" s="17">
        <f>MAX(E3:E33)</f>
        <v>18.5</v>
      </c>
      <c r="J102" s="66" t="s">
        <v>41</v>
      </c>
      <c r="K102" s="66"/>
      <c r="L102" s="18">
        <f>COUNTIF(C3:C33,"&gt;19")</f>
        <v>22</v>
      </c>
    </row>
    <row r="103" spans="1:12" ht="30" customHeight="1">
      <c r="A103" s="66" t="s">
        <v>23</v>
      </c>
      <c r="B103" s="66"/>
      <c r="C103" s="66"/>
      <c r="D103" s="18">
        <f>MAX(B3:B33,C3:C33)</f>
        <v>29</v>
      </c>
      <c r="E103" s="66" t="s">
        <v>34</v>
      </c>
      <c r="F103" s="66"/>
      <c r="G103" s="66"/>
      <c r="H103" s="66"/>
      <c r="I103" s="18">
        <f>COUNTA(S3:S33)</f>
        <v>10</v>
      </c>
      <c r="J103" s="66" t="s">
        <v>37</v>
      </c>
      <c r="K103" s="66"/>
      <c r="L103" s="18">
        <f>COUNTA(N3:N33)</f>
        <v>4</v>
      </c>
    </row>
    <row r="104" spans="1:12" ht="30" customHeight="1">
      <c r="A104" s="66" t="s">
        <v>24</v>
      </c>
      <c r="B104" s="66"/>
      <c r="C104" s="66"/>
      <c r="D104" s="18">
        <f>MIN(B3:B33,C3:C33)</f>
        <v>4</v>
      </c>
      <c r="E104" s="66" t="s">
        <v>35</v>
      </c>
      <c r="F104" s="66"/>
      <c r="G104" s="66"/>
      <c r="H104" s="66"/>
      <c r="I104" s="18">
        <f>COUNTIF(S3:S33,"R")</f>
        <v>10</v>
      </c>
      <c r="J104" s="66" t="s">
        <v>47</v>
      </c>
      <c r="K104" s="66"/>
      <c r="L104" s="43">
        <f>AVERAGE(F3:F33)</f>
        <v>3.1</v>
      </c>
    </row>
    <row r="105" spans="1:12" ht="30" customHeight="1">
      <c r="A105" s="66" t="s">
        <v>26</v>
      </c>
      <c r="B105" s="66"/>
      <c r="C105" s="66"/>
      <c r="D105" s="18">
        <f>MAX(B3:B33)</f>
        <v>18</v>
      </c>
      <c r="E105" s="66" t="s">
        <v>36</v>
      </c>
      <c r="F105" s="66"/>
      <c r="G105" s="66"/>
      <c r="H105" s="66"/>
      <c r="I105" s="18">
        <f>COUNTIF(S3:S33,"S")</f>
        <v>0</v>
      </c>
      <c r="J105" s="66" t="s">
        <v>48</v>
      </c>
      <c r="K105" s="66"/>
      <c r="L105" s="43">
        <f>AVERAGE(H3:H33)</f>
        <v>28.26521739130435</v>
      </c>
    </row>
    <row r="106" spans="1:12" ht="30" customHeight="1">
      <c r="A106" s="66" t="s">
        <v>25</v>
      </c>
      <c r="B106" s="66"/>
      <c r="C106" s="66"/>
      <c r="D106" s="18">
        <f>MIN(C3:C33)</f>
        <v>15</v>
      </c>
      <c r="E106" s="66" t="s">
        <v>52</v>
      </c>
      <c r="F106" s="66"/>
      <c r="G106" s="66"/>
      <c r="H106" s="66"/>
      <c r="I106" s="18">
        <f>COUNTIF(F3:F33,"&gt;5")</f>
        <v>0</v>
      </c>
      <c r="J106" s="66" t="s">
        <v>49</v>
      </c>
      <c r="K106" s="66"/>
      <c r="L106" s="19">
        <v>0</v>
      </c>
    </row>
    <row r="107" spans="1:12" ht="30" customHeight="1">
      <c r="A107" s="66" t="s">
        <v>29</v>
      </c>
      <c r="B107" s="66"/>
      <c r="C107" s="66"/>
      <c r="D107" s="18">
        <f>COUNTIF(B3:B33,"&lt;1")</f>
        <v>0</v>
      </c>
      <c r="E107" s="66" t="s">
        <v>43</v>
      </c>
      <c r="F107" s="66"/>
      <c r="G107" s="66"/>
      <c r="H107" s="66"/>
      <c r="I107" s="17">
        <f>MAX(H3:H33)</f>
        <v>41</v>
      </c>
      <c r="J107" s="66" t="s">
        <v>50</v>
      </c>
      <c r="K107" s="66"/>
      <c r="L107" s="19"/>
    </row>
    <row r="108" spans="1:12" ht="30" customHeight="1">
      <c r="A108" s="66" t="s">
        <v>30</v>
      </c>
      <c r="B108" s="66"/>
      <c r="C108" s="66"/>
      <c r="D108" s="18">
        <f>COUNTIF(C3:C33,"&lt;1")</f>
        <v>0</v>
      </c>
      <c r="E108" s="66" t="s">
        <v>44</v>
      </c>
      <c r="F108" s="66"/>
      <c r="G108" s="66"/>
      <c r="H108" s="66"/>
      <c r="I108" s="18">
        <f>MAX(L3:L33)</f>
        <v>1020</v>
      </c>
      <c r="J108" s="66" t="s">
        <v>51</v>
      </c>
      <c r="K108" s="66"/>
      <c r="L108" s="19"/>
    </row>
    <row r="109" spans="1:12" ht="30" customHeight="1">
      <c r="A109" s="66" t="s">
        <v>40</v>
      </c>
      <c r="B109" s="66"/>
      <c r="C109" s="66"/>
      <c r="D109" s="18">
        <f>MIN(P3:P33)</f>
        <v>4</v>
      </c>
      <c r="E109" s="66" t="s">
        <v>45</v>
      </c>
      <c r="F109" s="66"/>
      <c r="G109" s="66"/>
      <c r="H109" s="66"/>
      <c r="I109" s="18">
        <f>MIN(L3:L33)</f>
        <v>1005</v>
      </c>
      <c r="J109" s="66"/>
      <c r="K109" s="66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" sqref="F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37438</v>
      </c>
      <c r="B3" s="13">
        <v>8</v>
      </c>
      <c r="C3" s="12">
        <v>26</v>
      </c>
      <c r="D3" s="4"/>
      <c r="E3" s="10">
        <v>0</v>
      </c>
      <c r="F3" s="39">
        <v>3</v>
      </c>
      <c r="G3" s="41" t="s">
        <v>66</v>
      </c>
      <c r="H3" s="15">
        <v>22.4</v>
      </c>
      <c r="I3" s="4" t="s">
        <v>76</v>
      </c>
      <c r="J3" s="5" t="s">
        <v>86</v>
      </c>
      <c r="K3" s="6"/>
      <c r="L3" s="1">
        <v>1020</v>
      </c>
      <c r="M3" s="7" t="s">
        <v>312</v>
      </c>
      <c r="N3" s="8"/>
      <c r="O3" s="8">
        <v>14.5</v>
      </c>
      <c r="P3" s="9">
        <v>7</v>
      </c>
      <c r="Q3" s="8">
        <v>45</v>
      </c>
      <c r="R3" s="20">
        <v>8</v>
      </c>
      <c r="S3" s="24"/>
    </row>
    <row r="4" spans="1:19" ht="42" customHeight="1">
      <c r="A4" s="23">
        <v>37439</v>
      </c>
      <c r="B4" s="13">
        <v>13</v>
      </c>
      <c r="C4" s="12">
        <v>29</v>
      </c>
      <c r="D4" s="4"/>
      <c r="E4" s="10">
        <v>0</v>
      </c>
      <c r="F4" s="39">
        <v>3</v>
      </c>
      <c r="G4" s="41" t="s">
        <v>68</v>
      </c>
      <c r="H4" s="15">
        <v>27.3</v>
      </c>
      <c r="I4" s="4" t="s">
        <v>76</v>
      </c>
      <c r="J4" s="5" t="s">
        <v>79</v>
      </c>
      <c r="K4" s="6"/>
      <c r="L4" s="1">
        <v>1012</v>
      </c>
      <c r="M4" s="7" t="s">
        <v>313</v>
      </c>
      <c r="N4" s="8"/>
      <c r="O4" s="8">
        <v>14</v>
      </c>
      <c r="P4" s="9">
        <v>11</v>
      </c>
      <c r="Q4" s="8">
        <v>35</v>
      </c>
      <c r="R4" s="8">
        <v>14</v>
      </c>
      <c r="S4" s="25"/>
    </row>
    <row r="5" spans="1:19" ht="42" customHeight="1">
      <c r="A5" s="23">
        <v>37440</v>
      </c>
      <c r="B5" s="13">
        <v>15</v>
      </c>
      <c r="C5" s="12">
        <v>30</v>
      </c>
      <c r="D5" s="4" t="s">
        <v>260</v>
      </c>
      <c r="E5" s="10">
        <v>8.5</v>
      </c>
      <c r="F5" s="39">
        <v>4</v>
      </c>
      <c r="G5" s="41" t="s">
        <v>61</v>
      </c>
      <c r="H5" s="15">
        <v>34.4</v>
      </c>
      <c r="I5" s="4" t="s">
        <v>76</v>
      </c>
      <c r="J5" s="5" t="s">
        <v>64</v>
      </c>
      <c r="K5" s="6"/>
      <c r="L5" s="1">
        <v>1006</v>
      </c>
      <c r="M5" s="7" t="s">
        <v>314</v>
      </c>
      <c r="N5" s="8" t="s">
        <v>153</v>
      </c>
      <c r="O5" s="8">
        <v>7</v>
      </c>
      <c r="P5" s="9">
        <v>14</v>
      </c>
      <c r="Q5" s="8">
        <v>35</v>
      </c>
      <c r="R5" s="8">
        <v>60</v>
      </c>
      <c r="S5" s="25" t="s">
        <v>78</v>
      </c>
    </row>
    <row r="6" spans="1:19" ht="42" customHeight="1">
      <c r="A6" s="23">
        <v>37441</v>
      </c>
      <c r="B6" s="13">
        <v>14</v>
      </c>
      <c r="C6" s="12">
        <v>20</v>
      </c>
      <c r="D6" s="4" t="s">
        <v>315</v>
      </c>
      <c r="E6" s="10">
        <v>30.2</v>
      </c>
      <c r="F6" s="39">
        <v>3</v>
      </c>
      <c r="G6" s="41" t="s">
        <v>58</v>
      </c>
      <c r="H6" s="15">
        <v>24.9</v>
      </c>
      <c r="I6" s="4" t="s">
        <v>59</v>
      </c>
      <c r="J6" s="5" t="s">
        <v>70</v>
      </c>
      <c r="K6" s="6"/>
      <c r="L6" s="1">
        <v>1006</v>
      </c>
      <c r="M6" s="7" t="s">
        <v>316</v>
      </c>
      <c r="N6" s="8"/>
      <c r="O6" s="8">
        <v>3</v>
      </c>
      <c r="P6" s="9">
        <v>13</v>
      </c>
      <c r="Q6" s="8">
        <v>65</v>
      </c>
      <c r="R6" s="8">
        <v>80</v>
      </c>
      <c r="S6" s="25" t="s">
        <v>78</v>
      </c>
    </row>
    <row r="7" spans="1:19" ht="42" customHeight="1">
      <c r="A7" s="23">
        <v>37442</v>
      </c>
      <c r="B7" s="13">
        <v>11</v>
      </c>
      <c r="C7" s="12">
        <v>22</v>
      </c>
      <c r="D7" s="4"/>
      <c r="E7" s="10">
        <v>0</v>
      </c>
      <c r="F7" s="39">
        <v>3</v>
      </c>
      <c r="G7" s="41" t="s">
        <v>99</v>
      </c>
      <c r="H7" s="15">
        <v>28</v>
      </c>
      <c r="I7" s="4" t="s">
        <v>64</v>
      </c>
      <c r="J7" s="5" t="s">
        <v>64</v>
      </c>
      <c r="K7" s="6"/>
      <c r="L7" s="1">
        <v>1013</v>
      </c>
      <c r="M7" s="7" t="s">
        <v>317</v>
      </c>
      <c r="N7" s="8"/>
      <c r="O7" s="8">
        <v>8</v>
      </c>
      <c r="P7" s="9">
        <v>10</v>
      </c>
      <c r="Q7" s="8">
        <v>40</v>
      </c>
      <c r="R7" s="8">
        <v>46</v>
      </c>
      <c r="S7" s="25"/>
    </row>
    <row r="8" spans="1:19" ht="42" customHeight="1">
      <c r="A8" s="23">
        <v>37443</v>
      </c>
      <c r="B8" s="13">
        <v>9</v>
      </c>
      <c r="C8" s="12">
        <v>26</v>
      </c>
      <c r="D8" s="4" t="s">
        <v>116</v>
      </c>
      <c r="E8" s="10">
        <v>5.9</v>
      </c>
      <c r="F8" s="39">
        <v>2</v>
      </c>
      <c r="G8" s="41" t="s">
        <v>73</v>
      </c>
      <c r="H8" s="15">
        <v>21</v>
      </c>
      <c r="I8" s="4" t="s">
        <v>76</v>
      </c>
      <c r="J8" s="5" t="s">
        <v>64</v>
      </c>
      <c r="K8" s="6"/>
      <c r="L8" s="1">
        <v>1005</v>
      </c>
      <c r="M8" s="7" t="s">
        <v>318</v>
      </c>
      <c r="N8" s="8"/>
      <c r="O8" s="8">
        <v>6</v>
      </c>
      <c r="P8" s="9">
        <v>8</v>
      </c>
      <c r="Q8" s="8">
        <v>60</v>
      </c>
      <c r="R8" s="8">
        <v>65</v>
      </c>
      <c r="S8" s="25" t="s">
        <v>78</v>
      </c>
    </row>
    <row r="9" spans="1:19" ht="42" customHeight="1">
      <c r="A9" s="23">
        <v>37444</v>
      </c>
      <c r="B9" s="13">
        <v>13</v>
      </c>
      <c r="C9" s="12">
        <v>21</v>
      </c>
      <c r="D9" s="4"/>
      <c r="E9" s="10">
        <v>0</v>
      </c>
      <c r="F9" s="39">
        <v>3</v>
      </c>
      <c r="G9" s="41" t="s">
        <v>73</v>
      </c>
      <c r="H9" s="15">
        <v>30.5</v>
      </c>
      <c r="I9" s="4" t="s">
        <v>64</v>
      </c>
      <c r="J9" s="5" t="s">
        <v>70</v>
      </c>
      <c r="K9" s="6"/>
      <c r="L9" s="1">
        <v>1006</v>
      </c>
      <c r="M9" s="7" t="s">
        <v>319</v>
      </c>
      <c r="N9" s="8"/>
      <c r="O9" s="8">
        <v>4</v>
      </c>
      <c r="P9" s="9">
        <v>12</v>
      </c>
      <c r="Q9" s="8">
        <v>55</v>
      </c>
      <c r="R9" s="8">
        <v>74</v>
      </c>
      <c r="S9" s="25"/>
    </row>
    <row r="10" spans="1:19" ht="42" customHeight="1">
      <c r="A10" s="23">
        <v>37445</v>
      </c>
      <c r="B10" s="13">
        <v>12</v>
      </c>
      <c r="C10" s="12">
        <v>20</v>
      </c>
      <c r="D10" s="4" t="s">
        <v>320</v>
      </c>
      <c r="E10" s="10">
        <v>3</v>
      </c>
      <c r="F10" s="39">
        <v>5</v>
      </c>
      <c r="G10" s="41" t="s">
        <v>73</v>
      </c>
      <c r="H10" s="15">
        <v>42</v>
      </c>
      <c r="I10" s="4" t="s">
        <v>64</v>
      </c>
      <c r="J10" s="5" t="s">
        <v>70</v>
      </c>
      <c r="K10" s="6"/>
      <c r="L10" s="1">
        <v>1007</v>
      </c>
      <c r="M10" s="7" t="s">
        <v>321</v>
      </c>
      <c r="N10" s="8"/>
      <c r="O10" s="8">
        <v>4.5</v>
      </c>
      <c r="P10" s="9">
        <v>10</v>
      </c>
      <c r="Q10" s="8">
        <v>60</v>
      </c>
      <c r="R10" s="8">
        <v>70</v>
      </c>
      <c r="S10" s="25" t="s">
        <v>78</v>
      </c>
    </row>
    <row r="11" spans="1:19" ht="42" customHeight="1">
      <c r="A11" s="23">
        <v>37446</v>
      </c>
      <c r="B11" s="13">
        <v>10</v>
      </c>
      <c r="C11" s="12">
        <v>19</v>
      </c>
      <c r="D11" s="4" t="s">
        <v>322</v>
      </c>
      <c r="E11" s="10">
        <v>1.4</v>
      </c>
      <c r="F11" s="39">
        <v>4</v>
      </c>
      <c r="G11" s="41" t="s">
        <v>99</v>
      </c>
      <c r="H11" s="15">
        <v>34.4</v>
      </c>
      <c r="I11" s="4" t="s">
        <v>64</v>
      </c>
      <c r="J11" s="5" t="s">
        <v>70</v>
      </c>
      <c r="K11" s="6"/>
      <c r="L11" s="1">
        <v>1010</v>
      </c>
      <c r="M11" s="7" t="s">
        <v>323</v>
      </c>
      <c r="N11" s="8"/>
      <c r="O11" s="8">
        <v>3</v>
      </c>
      <c r="P11" s="9">
        <v>8</v>
      </c>
      <c r="Q11" s="8">
        <v>51</v>
      </c>
      <c r="R11" s="8">
        <v>74</v>
      </c>
      <c r="S11" s="25" t="s">
        <v>78</v>
      </c>
    </row>
    <row r="12" spans="1:19" ht="42" customHeight="1">
      <c r="A12" s="23">
        <v>37447</v>
      </c>
      <c r="B12" s="13">
        <v>11</v>
      </c>
      <c r="C12" s="12">
        <v>24</v>
      </c>
      <c r="D12" s="4" t="s">
        <v>324</v>
      </c>
      <c r="E12" s="10">
        <v>2.9</v>
      </c>
      <c r="F12" s="39">
        <v>3</v>
      </c>
      <c r="G12" s="41" t="s">
        <v>73</v>
      </c>
      <c r="H12" s="15">
        <v>29.9</v>
      </c>
      <c r="I12" s="4" t="s">
        <v>64</v>
      </c>
      <c r="J12" s="5" t="s">
        <v>70</v>
      </c>
      <c r="K12" s="6"/>
      <c r="L12" s="1">
        <v>1011</v>
      </c>
      <c r="M12" s="7" t="s">
        <v>325</v>
      </c>
      <c r="N12" s="8"/>
      <c r="O12" s="8">
        <v>3</v>
      </c>
      <c r="P12" s="9">
        <v>11</v>
      </c>
      <c r="Q12" s="8">
        <v>56</v>
      </c>
      <c r="R12" s="8">
        <v>72</v>
      </c>
      <c r="S12" s="25" t="s">
        <v>78</v>
      </c>
    </row>
    <row r="13" spans="1:19" ht="42" customHeight="1">
      <c r="A13" s="23">
        <v>37448</v>
      </c>
      <c r="B13" s="13">
        <v>16</v>
      </c>
      <c r="C13" s="12">
        <v>27</v>
      </c>
      <c r="D13" s="4" t="s">
        <v>293</v>
      </c>
      <c r="E13" s="10">
        <v>11.6</v>
      </c>
      <c r="F13" s="39">
        <v>3</v>
      </c>
      <c r="G13" s="41" t="s">
        <v>99</v>
      </c>
      <c r="H13" s="15">
        <v>24.3</v>
      </c>
      <c r="I13" s="4" t="s">
        <v>64</v>
      </c>
      <c r="J13" s="5" t="s">
        <v>70</v>
      </c>
      <c r="K13" s="6"/>
      <c r="L13" s="1">
        <v>1006</v>
      </c>
      <c r="M13" s="7" t="s">
        <v>326</v>
      </c>
      <c r="N13" s="8" t="s">
        <v>153</v>
      </c>
      <c r="O13" s="8">
        <v>4</v>
      </c>
      <c r="P13" s="9">
        <v>15</v>
      </c>
      <c r="Q13" s="8">
        <v>71</v>
      </c>
      <c r="R13" s="8">
        <v>68</v>
      </c>
      <c r="S13" s="25" t="s">
        <v>78</v>
      </c>
    </row>
    <row r="14" spans="1:19" ht="42" customHeight="1">
      <c r="A14" s="23">
        <v>37449</v>
      </c>
      <c r="B14" s="13">
        <v>13</v>
      </c>
      <c r="C14" s="12">
        <v>18</v>
      </c>
      <c r="D14" s="4" t="s">
        <v>256</v>
      </c>
      <c r="E14" s="10">
        <v>0.4</v>
      </c>
      <c r="F14" s="39">
        <v>3</v>
      </c>
      <c r="G14" s="41" t="s">
        <v>73</v>
      </c>
      <c r="H14" s="15">
        <v>29.8</v>
      </c>
      <c r="I14" s="4" t="s">
        <v>59</v>
      </c>
      <c r="J14" s="5" t="s">
        <v>59</v>
      </c>
      <c r="K14" s="6"/>
      <c r="L14" s="1">
        <v>1009</v>
      </c>
      <c r="M14" s="7" t="s">
        <v>327</v>
      </c>
      <c r="N14" s="8"/>
      <c r="O14" s="8"/>
      <c r="P14" s="9">
        <v>12</v>
      </c>
      <c r="Q14" s="8">
        <v>74</v>
      </c>
      <c r="R14" s="8">
        <v>97</v>
      </c>
      <c r="S14" s="25" t="s">
        <v>78</v>
      </c>
    </row>
    <row r="15" spans="1:19" ht="42" customHeight="1">
      <c r="A15" s="23">
        <v>37450</v>
      </c>
      <c r="B15" s="13">
        <v>10</v>
      </c>
      <c r="C15" s="12">
        <v>15</v>
      </c>
      <c r="D15" s="4" t="s">
        <v>328</v>
      </c>
      <c r="E15" s="10">
        <v>9.5</v>
      </c>
      <c r="F15" s="39">
        <v>2</v>
      </c>
      <c r="G15" s="41" t="s">
        <v>184</v>
      </c>
      <c r="H15" s="15">
        <v>17.2</v>
      </c>
      <c r="I15" s="4" t="s">
        <v>64</v>
      </c>
      <c r="J15" s="5" t="s">
        <v>59</v>
      </c>
      <c r="K15" s="6"/>
      <c r="L15" s="1">
        <v>1010</v>
      </c>
      <c r="M15" s="7" t="s">
        <v>329</v>
      </c>
      <c r="N15" s="8"/>
      <c r="O15" s="8"/>
      <c r="P15" s="9">
        <v>9</v>
      </c>
      <c r="Q15" s="8">
        <v>87</v>
      </c>
      <c r="R15" s="8">
        <v>99</v>
      </c>
      <c r="S15" s="25" t="s">
        <v>78</v>
      </c>
    </row>
    <row r="16" spans="1:19" ht="42" customHeight="1">
      <c r="A16" s="23">
        <v>37451</v>
      </c>
      <c r="B16" s="13">
        <v>11</v>
      </c>
      <c r="C16" s="12">
        <v>18</v>
      </c>
      <c r="D16" s="4"/>
      <c r="E16" s="10">
        <v>0</v>
      </c>
      <c r="F16" s="39">
        <v>3</v>
      </c>
      <c r="G16" s="41" t="s">
        <v>130</v>
      </c>
      <c r="H16" s="15">
        <v>23.7</v>
      </c>
      <c r="I16" s="4" t="s">
        <v>64</v>
      </c>
      <c r="J16" s="5" t="s">
        <v>70</v>
      </c>
      <c r="K16" s="6"/>
      <c r="L16" s="1">
        <v>1019</v>
      </c>
      <c r="M16" s="7" t="s">
        <v>330</v>
      </c>
      <c r="N16" s="8"/>
      <c r="O16" s="8">
        <v>1.5</v>
      </c>
      <c r="P16" s="9">
        <v>10</v>
      </c>
      <c r="Q16" s="8">
        <v>51</v>
      </c>
      <c r="R16" s="8">
        <v>90</v>
      </c>
      <c r="S16" s="25"/>
    </row>
    <row r="17" spans="1:19" ht="42" customHeight="1">
      <c r="A17" s="23">
        <v>37452</v>
      </c>
      <c r="B17" s="13">
        <v>11</v>
      </c>
      <c r="C17" s="12">
        <v>21</v>
      </c>
      <c r="D17" s="4"/>
      <c r="E17" s="10">
        <v>0</v>
      </c>
      <c r="F17" s="39">
        <v>3</v>
      </c>
      <c r="G17" s="41" t="s">
        <v>58</v>
      </c>
      <c r="H17" s="15">
        <v>22.6</v>
      </c>
      <c r="I17" s="4" t="s">
        <v>64</v>
      </c>
      <c r="J17" s="5" t="s">
        <v>64</v>
      </c>
      <c r="K17" s="6"/>
      <c r="L17" s="1">
        <v>1023</v>
      </c>
      <c r="M17" s="7" t="s">
        <v>331</v>
      </c>
      <c r="N17" s="8"/>
      <c r="O17" s="8">
        <v>4.5</v>
      </c>
      <c r="P17" s="9">
        <v>10</v>
      </c>
      <c r="Q17" s="8">
        <v>48</v>
      </c>
      <c r="R17" s="8">
        <v>63</v>
      </c>
      <c r="S17" s="25"/>
    </row>
    <row r="18" spans="1:19" ht="42" customHeight="1">
      <c r="A18" s="23">
        <v>37453</v>
      </c>
      <c r="B18" s="13">
        <v>13</v>
      </c>
      <c r="C18" s="12">
        <v>23</v>
      </c>
      <c r="D18" s="4" t="s">
        <v>116</v>
      </c>
      <c r="E18" s="10">
        <v>8</v>
      </c>
      <c r="F18" s="39">
        <v>4</v>
      </c>
      <c r="G18" s="41" t="s">
        <v>99</v>
      </c>
      <c r="H18" s="15">
        <v>33.7</v>
      </c>
      <c r="I18" s="4" t="s">
        <v>59</v>
      </c>
      <c r="J18" s="5" t="s">
        <v>70</v>
      </c>
      <c r="K18" s="6"/>
      <c r="L18" s="1">
        <v>1013</v>
      </c>
      <c r="M18" s="7" t="s">
        <v>332</v>
      </c>
      <c r="N18" s="8"/>
      <c r="O18" s="8">
        <v>3</v>
      </c>
      <c r="P18" s="9">
        <v>12</v>
      </c>
      <c r="Q18" s="8">
        <v>78</v>
      </c>
      <c r="R18" s="8">
        <v>75</v>
      </c>
      <c r="S18" s="25" t="s">
        <v>78</v>
      </c>
    </row>
    <row r="19" spans="1:19" ht="42" customHeight="1">
      <c r="A19" s="23">
        <v>37454</v>
      </c>
      <c r="B19" s="13">
        <v>12</v>
      </c>
      <c r="C19" s="12">
        <v>18</v>
      </c>
      <c r="D19" s="4"/>
      <c r="E19" s="10">
        <v>0</v>
      </c>
      <c r="F19" s="39">
        <v>2</v>
      </c>
      <c r="G19" s="41" t="s">
        <v>130</v>
      </c>
      <c r="H19" s="15">
        <v>17.6</v>
      </c>
      <c r="I19" s="4" t="s">
        <v>59</v>
      </c>
      <c r="J19" s="5" t="s">
        <v>70</v>
      </c>
      <c r="K19" s="6"/>
      <c r="L19" s="1">
        <v>1012</v>
      </c>
      <c r="M19" s="7" t="s">
        <v>333</v>
      </c>
      <c r="N19" s="8"/>
      <c r="O19" s="8">
        <v>1</v>
      </c>
      <c r="P19" s="9">
        <v>11</v>
      </c>
      <c r="Q19" s="8">
        <v>55</v>
      </c>
      <c r="R19" s="8">
        <v>90</v>
      </c>
      <c r="S19" s="25"/>
    </row>
    <row r="20" spans="1:19" ht="42" customHeight="1">
      <c r="A20" s="23">
        <v>37455</v>
      </c>
      <c r="B20" s="13">
        <v>12</v>
      </c>
      <c r="C20" s="12">
        <v>19</v>
      </c>
      <c r="D20" s="4" t="s">
        <v>334</v>
      </c>
      <c r="E20" s="10">
        <v>0.3</v>
      </c>
      <c r="F20" s="39">
        <v>3</v>
      </c>
      <c r="G20" s="41" t="s">
        <v>73</v>
      </c>
      <c r="H20" s="15">
        <v>25.6</v>
      </c>
      <c r="I20" s="4" t="s">
        <v>59</v>
      </c>
      <c r="J20" s="5" t="s">
        <v>70</v>
      </c>
      <c r="K20" s="6"/>
      <c r="L20" s="1">
        <v>1010</v>
      </c>
      <c r="M20" s="7" t="s">
        <v>335</v>
      </c>
      <c r="N20" s="8"/>
      <c r="O20" s="8">
        <v>2</v>
      </c>
      <c r="P20" s="9">
        <v>11</v>
      </c>
      <c r="Q20" s="8">
        <v>57</v>
      </c>
      <c r="R20" s="8">
        <v>86</v>
      </c>
      <c r="S20" s="25" t="s">
        <v>78</v>
      </c>
    </row>
    <row r="21" spans="1:19" ht="42" customHeight="1">
      <c r="A21" s="23">
        <v>37456</v>
      </c>
      <c r="B21" s="13">
        <v>12</v>
      </c>
      <c r="C21" s="12">
        <v>21</v>
      </c>
      <c r="D21" s="4" t="s">
        <v>262</v>
      </c>
      <c r="E21" s="10">
        <v>16</v>
      </c>
      <c r="F21" s="39">
        <v>4</v>
      </c>
      <c r="G21" s="41" t="s">
        <v>73</v>
      </c>
      <c r="H21" s="15">
        <v>44.5</v>
      </c>
      <c r="I21" s="4" t="s">
        <v>64</v>
      </c>
      <c r="J21" s="5" t="s">
        <v>70</v>
      </c>
      <c r="K21" s="6"/>
      <c r="L21" s="1">
        <v>1007</v>
      </c>
      <c r="M21" s="7" t="s">
        <v>336</v>
      </c>
      <c r="N21" s="8" t="s">
        <v>153</v>
      </c>
      <c r="O21" s="8">
        <v>3</v>
      </c>
      <c r="P21" s="9">
        <v>11</v>
      </c>
      <c r="Q21" s="8">
        <v>58</v>
      </c>
      <c r="R21" s="8">
        <v>82</v>
      </c>
      <c r="S21" s="25" t="s">
        <v>78</v>
      </c>
    </row>
    <row r="22" spans="1:19" ht="42" customHeight="1">
      <c r="A22" s="23">
        <v>37457</v>
      </c>
      <c r="B22" s="13">
        <v>11</v>
      </c>
      <c r="C22" s="12">
        <v>22</v>
      </c>
      <c r="D22" s="4" t="s">
        <v>337</v>
      </c>
      <c r="E22" s="10">
        <v>8</v>
      </c>
      <c r="F22" s="39">
        <v>4</v>
      </c>
      <c r="G22" s="41" t="s">
        <v>338</v>
      </c>
      <c r="H22" s="15">
        <v>33.6</v>
      </c>
      <c r="I22" s="4" t="s">
        <v>64</v>
      </c>
      <c r="J22" s="5" t="s">
        <v>64</v>
      </c>
      <c r="K22" s="6"/>
      <c r="L22" s="1">
        <v>1012</v>
      </c>
      <c r="M22" s="7" t="s">
        <v>339</v>
      </c>
      <c r="N22" s="8" t="s">
        <v>153</v>
      </c>
      <c r="O22" s="8">
        <v>8</v>
      </c>
      <c r="P22" s="9">
        <v>9</v>
      </c>
      <c r="Q22" s="8">
        <v>45</v>
      </c>
      <c r="R22" s="8">
        <v>45</v>
      </c>
      <c r="S22" s="25" t="s">
        <v>78</v>
      </c>
    </row>
    <row r="23" spans="1:19" ht="42" customHeight="1">
      <c r="A23" s="23">
        <v>37458</v>
      </c>
      <c r="B23" s="13">
        <v>10</v>
      </c>
      <c r="C23" s="12">
        <v>16</v>
      </c>
      <c r="D23" s="4" t="s">
        <v>93</v>
      </c>
      <c r="E23" s="10">
        <v>0.5</v>
      </c>
      <c r="F23" s="39">
        <v>4</v>
      </c>
      <c r="G23" s="41" t="s">
        <v>99</v>
      </c>
      <c r="H23" s="15">
        <v>38.2</v>
      </c>
      <c r="I23" s="4" t="s">
        <v>59</v>
      </c>
      <c r="J23" s="5" t="s">
        <v>70</v>
      </c>
      <c r="K23" s="6"/>
      <c r="L23" s="1">
        <v>1011</v>
      </c>
      <c r="M23" s="7" t="s">
        <v>340</v>
      </c>
      <c r="N23" s="8"/>
      <c r="O23" s="8">
        <v>1</v>
      </c>
      <c r="P23" s="9">
        <v>9</v>
      </c>
      <c r="Q23" s="8">
        <v>55</v>
      </c>
      <c r="R23" s="8">
        <v>90</v>
      </c>
      <c r="S23" s="25" t="s">
        <v>78</v>
      </c>
    </row>
    <row r="24" spans="1:19" ht="42" customHeight="1">
      <c r="A24" s="23">
        <v>37459</v>
      </c>
      <c r="B24" s="13">
        <v>9</v>
      </c>
      <c r="C24" s="12">
        <v>15</v>
      </c>
      <c r="D24" s="4" t="s">
        <v>341</v>
      </c>
      <c r="E24" s="10">
        <v>16</v>
      </c>
      <c r="F24" s="39">
        <v>3</v>
      </c>
      <c r="G24" s="41" t="s">
        <v>130</v>
      </c>
      <c r="H24" s="15">
        <v>27</v>
      </c>
      <c r="I24" s="4" t="s">
        <v>59</v>
      </c>
      <c r="J24" s="5" t="s">
        <v>70</v>
      </c>
      <c r="K24" s="6"/>
      <c r="L24" s="1">
        <v>1009</v>
      </c>
      <c r="M24" s="7" t="s">
        <v>342</v>
      </c>
      <c r="N24" s="8"/>
      <c r="O24" s="8">
        <v>1</v>
      </c>
      <c r="P24" s="9">
        <v>8</v>
      </c>
      <c r="Q24" s="8">
        <v>78</v>
      </c>
      <c r="R24" s="8">
        <v>92</v>
      </c>
      <c r="S24" s="25" t="s">
        <v>78</v>
      </c>
    </row>
    <row r="25" spans="1:19" ht="42" customHeight="1">
      <c r="A25" s="23">
        <v>37460</v>
      </c>
      <c r="B25" s="13">
        <v>12</v>
      </c>
      <c r="C25" s="12">
        <v>20</v>
      </c>
      <c r="D25" s="4"/>
      <c r="E25" s="10">
        <v>0</v>
      </c>
      <c r="F25" s="39">
        <v>3</v>
      </c>
      <c r="G25" s="41" t="s">
        <v>130</v>
      </c>
      <c r="H25" s="15">
        <v>26.1</v>
      </c>
      <c r="I25" s="4" t="s">
        <v>59</v>
      </c>
      <c r="J25" s="5" t="s">
        <v>64</v>
      </c>
      <c r="K25" s="6"/>
      <c r="L25" s="1">
        <v>1021</v>
      </c>
      <c r="M25" s="7" t="s">
        <v>343</v>
      </c>
      <c r="N25" s="8"/>
      <c r="O25" s="8">
        <v>5</v>
      </c>
      <c r="P25" s="9">
        <v>11</v>
      </c>
      <c r="Q25" s="8">
        <v>48</v>
      </c>
      <c r="R25" s="8">
        <v>65</v>
      </c>
      <c r="S25" s="25"/>
    </row>
    <row r="26" spans="1:19" ht="42" customHeight="1">
      <c r="A26" s="23">
        <v>37461</v>
      </c>
      <c r="B26" s="13">
        <v>11</v>
      </c>
      <c r="C26" s="12">
        <v>20</v>
      </c>
      <c r="D26" s="4" t="s">
        <v>116</v>
      </c>
      <c r="E26" s="10">
        <v>3</v>
      </c>
      <c r="F26" s="39">
        <v>3</v>
      </c>
      <c r="G26" s="41" t="s">
        <v>128</v>
      </c>
      <c r="H26" s="15">
        <v>26.9</v>
      </c>
      <c r="I26" s="4" t="s">
        <v>59</v>
      </c>
      <c r="J26" s="5" t="s">
        <v>59</v>
      </c>
      <c r="K26" s="6"/>
      <c r="L26" s="1">
        <v>1019</v>
      </c>
      <c r="M26" s="7" t="s">
        <v>344</v>
      </c>
      <c r="N26" s="8"/>
      <c r="O26" s="8">
        <v>0.5</v>
      </c>
      <c r="P26" s="9">
        <v>10</v>
      </c>
      <c r="Q26" s="8">
        <v>65</v>
      </c>
      <c r="R26" s="8">
        <v>96</v>
      </c>
      <c r="S26" s="25" t="s">
        <v>78</v>
      </c>
    </row>
    <row r="27" spans="1:19" ht="42" customHeight="1">
      <c r="A27" s="23">
        <v>37462</v>
      </c>
      <c r="B27" s="13">
        <v>14</v>
      </c>
      <c r="C27" s="12">
        <v>25</v>
      </c>
      <c r="D27" s="4" t="s">
        <v>345</v>
      </c>
      <c r="E27" s="10">
        <v>3</v>
      </c>
      <c r="F27" s="39">
        <v>3</v>
      </c>
      <c r="G27" s="41" t="s">
        <v>128</v>
      </c>
      <c r="H27" s="15">
        <v>29.8</v>
      </c>
      <c r="I27" s="4" t="s">
        <v>59</v>
      </c>
      <c r="J27" s="5" t="s">
        <v>64</v>
      </c>
      <c r="K27" s="6"/>
      <c r="L27" s="1">
        <v>1012</v>
      </c>
      <c r="M27" s="7" t="s">
        <v>346</v>
      </c>
      <c r="N27" s="8" t="s">
        <v>153</v>
      </c>
      <c r="O27" s="8">
        <v>3.5</v>
      </c>
      <c r="P27" s="9">
        <v>13</v>
      </c>
      <c r="Q27" s="8">
        <v>67</v>
      </c>
      <c r="R27" s="8">
        <v>70</v>
      </c>
      <c r="S27" s="25" t="s">
        <v>78</v>
      </c>
    </row>
    <row r="28" spans="1:19" ht="42" customHeight="1">
      <c r="A28" s="23">
        <v>37463</v>
      </c>
      <c r="B28" s="13">
        <v>13</v>
      </c>
      <c r="C28" s="12">
        <v>27</v>
      </c>
      <c r="D28" s="4"/>
      <c r="E28" s="10">
        <v>0</v>
      </c>
      <c r="F28" s="39">
        <v>3</v>
      </c>
      <c r="G28" s="41" t="s">
        <v>128</v>
      </c>
      <c r="H28" s="15">
        <v>24.3</v>
      </c>
      <c r="I28" s="4" t="s">
        <v>76</v>
      </c>
      <c r="J28" s="5" t="s">
        <v>79</v>
      </c>
      <c r="K28" s="6"/>
      <c r="L28" s="1">
        <v>1014</v>
      </c>
      <c r="M28" s="7" t="s">
        <v>347</v>
      </c>
      <c r="N28" s="8"/>
      <c r="O28" s="8">
        <v>13</v>
      </c>
      <c r="P28" s="9">
        <v>12</v>
      </c>
      <c r="Q28" s="8">
        <v>40</v>
      </c>
      <c r="R28" s="8">
        <v>16</v>
      </c>
      <c r="S28" s="25"/>
    </row>
    <row r="29" spans="1:19" ht="42" customHeight="1">
      <c r="A29" s="23">
        <v>37464</v>
      </c>
      <c r="B29" s="13">
        <v>13</v>
      </c>
      <c r="C29" s="12">
        <v>27</v>
      </c>
      <c r="D29" s="4"/>
      <c r="E29" s="10">
        <v>0</v>
      </c>
      <c r="F29" s="39">
        <v>3</v>
      </c>
      <c r="G29" s="41" t="s">
        <v>128</v>
      </c>
      <c r="H29" s="15">
        <v>26.5</v>
      </c>
      <c r="I29" s="4" t="s">
        <v>76</v>
      </c>
      <c r="J29" s="5" t="s">
        <v>79</v>
      </c>
      <c r="K29" s="6"/>
      <c r="L29" s="1">
        <v>1016</v>
      </c>
      <c r="M29" s="7" t="s">
        <v>350</v>
      </c>
      <c r="N29" s="8"/>
      <c r="O29" s="8">
        <v>14</v>
      </c>
      <c r="P29" s="9">
        <v>12</v>
      </c>
      <c r="Q29" s="8">
        <v>38</v>
      </c>
      <c r="R29" s="8">
        <v>12</v>
      </c>
      <c r="S29" s="25"/>
    </row>
    <row r="30" spans="1:19" ht="42" customHeight="1">
      <c r="A30" s="23">
        <v>37465</v>
      </c>
      <c r="B30" s="13">
        <v>12</v>
      </c>
      <c r="C30" s="12">
        <v>28</v>
      </c>
      <c r="D30" s="4"/>
      <c r="E30" s="10">
        <v>0</v>
      </c>
      <c r="F30" s="39">
        <v>3</v>
      </c>
      <c r="G30" s="41" t="s">
        <v>62</v>
      </c>
      <c r="H30" s="15">
        <v>34.7</v>
      </c>
      <c r="I30" s="4" t="s">
        <v>348</v>
      </c>
      <c r="J30" s="5" t="s">
        <v>86</v>
      </c>
      <c r="K30" s="6"/>
      <c r="L30" s="1">
        <v>1016</v>
      </c>
      <c r="M30" s="7" t="s">
        <v>349</v>
      </c>
      <c r="N30" s="8"/>
      <c r="O30" s="8">
        <v>14.5</v>
      </c>
      <c r="P30" s="9">
        <v>11</v>
      </c>
      <c r="Q30" s="8">
        <v>40</v>
      </c>
      <c r="R30" s="8">
        <v>5</v>
      </c>
      <c r="S30" s="25"/>
    </row>
    <row r="31" spans="1:19" ht="42" customHeight="1">
      <c r="A31" s="23">
        <v>37466</v>
      </c>
      <c r="B31" s="13">
        <v>13</v>
      </c>
      <c r="C31" s="12">
        <v>30</v>
      </c>
      <c r="D31" s="4"/>
      <c r="E31" s="10">
        <v>0</v>
      </c>
      <c r="F31" s="39">
        <v>3</v>
      </c>
      <c r="G31" s="41" t="s">
        <v>66</v>
      </c>
      <c r="H31" s="15">
        <v>24.3</v>
      </c>
      <c r="I31" s="4" t="s">
        <v>348</v>
      </c>
      <c r="J31" s="5" t="s">
        <v>79</v>
      </c>
      <c r="K31" s="6"/>
      <c r="L31" s="1">
        <v>1016</v>
      </c>
      <c r="M31" s="7" t="s">
        <v>351</v>
      </c>
      <c r="N31" s="8"/>
      <c r="O31" s="8">
        <v>12</v>
      </c>
      <c r="P31" s="9">
        <v>12</v>
      </c>
      <c r="Q31" s="8">
        <v>32</v>
      </c>
      <c r="R31" s="8">
        <v>23</v>
      </c>
      <c r="S31" s="25"/>
    </row>
    <row r="32" spans="1:19" ht="42" customHeight="1">
      <c r="A32" s="23">
        <v>37467</v>
      </c>
      <c r="B32" s="13">
        <v>17</v>
      </c>
      <c r="C32" s="12">
        <v>28</v>
      </c>
      <c r="D32" s="4" t="s">
        <v>352</v>
      </c>
      <c r="E32" s="10">
        <v>0.8</v>
      </c>
      <c r="F32" s="39">
        <v>3</v>
      </c>
      <c r="G32" s="41" t="s">
        <v>128</v>
      </c>
      <c r="H32" s="15">
        <v>22.5</v>
      </c>
      <c r="I32" s="4" t="s">
        <v>64</v>
      </c>
      <c r="J32" s="5" t="s">
        <v>79</v>
      </c>
      <c r="K32" s="6"/>
      <c r="L32" s="1">
        <v>1017</v>
      </c>
      <c r="M32" s="7" t="s">
        <v>353</v>
      </c>
      <c r="N32" s="8" t="s">
        <v>153</v>
      </c>
      <c r="O32" s="8">
        <v>8.5</v>
      </c>
      <c r="P32" s="9">
        <v>16</v>
      </c>
      <c r="Q32" s="8">
        <v>50</v>
      </c>
      <c r="R32" s="8">
        <v>29</v>
      </c>
      <c r="S32" s="25" t="s">
        <v>78</v>
      </c>
    </row>
    <row r="33" spans="1:19" ht="42" customHeight="1">
      <c r="A33" s="26">
        <v>37468</v>
      </c>
      <c r="B33" s="27">
        <v>14</v>
      </c>
      <c r="C33" s="28">
        <v>29</v>
      </c>
      <c r="D33" s="29"/>
      <c r="E33" s="30">
        <v>0</v>
      </c>
      <c r="F33" s="40">
        <v>3</v>
      </c>
      <c r="G33" s="42" t="s">
        <v>66</v>
      </c>
      <c r="H33" s="31">
        <v>23.6</v>
      </c>
      <c r="I33" s="29" t="s">
        <v>76</v>
      </c>
      <c r="J33" s="32" t="s">
        <v>79</v>
      </c>
      <c r="K33" s="33"/>
      <c r="L33" s="34">
        <v>1018</v>
      </c>
      <c r="M33" s="35" t="s">
        <v>354</v>
      </c>
      <c r="N33" s="36"/>
      <c r="O33" s="36">
        <v>11</v>
      </c>
      <c r="P33" s="37">
        <v>12</v>
      </c>
      <c r="Q33" s="36">
        <v>35</v>
      </c>
      <c r="R33" s="36">
        <v>28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17.403225806451612</v>
      </c>
      <c r="E100" s="66" t="s">
        <v>31</v>
      </c>
      <c r="F100" s="66"/>
      <c r="G100" s="66"/>
      <c r="H100" s="66"/>
      <c r="I100" s="17">
        <f>SUM(E3:E33)</f>
        <v>129</v>
      </c>
      <c r="J100" s="66" t="s">
        <v>38</v>
      </c>
      <c r="K100" s="66"/>
      <c r="L100" s="18">
        <f>SUM(O3:O33)</f>
        <v>178</v>
      </c>
    </row>
    <row r="101" spans="1:12" ht="30" customHeight="1">
      <c r="A101" s="66" t="s">
        <v>27</v>
      </c>
      <c r="B101" s="66"/>
      <c r="C101" s="66"/>
      <c r="D101" s="16">
        <f>AVERAGE(B3:B33)</f>
        <v>12.096774193548388</v>
      </c>
      <c r="E101" s="66" t="s">
        <v>32</v>
      </c>
      <c r="F101" s="66"/>
      <c r="G101" s="66"/>
      <c r="H101" s="66"/>
      <c r="I101" s="17">
        <f>AVERAGE(E3:E33)</f>
        <v>4.161290322580645</v>
      </c>
      <c r="J101" s="66" t="s">
        <v>39</v>
      </c>
      <c r="K101" s="66"/>
      <c r="L101" s="18">
        <f>COUNTIF(R3:R33,"&lt;31")</f>
        <v>8</v>
      </c>
    </row>
    <row r="102" spans="1:12" ht="30" customHeight="1">
      <c r="A102" s="66" t="s">
        <v>28</v>
      </c>
      <c r="B102" s="66"/>
      <c r="C102" s="66"/>
      <c r="D102" s="16">
        <f>AVERAGE(C3:C33)</f>
        <v>22.70967741935484</v>
      </c>
      <c r="E102" s="66" t="s">
        <v>33</v>
      </c>
      <c r="F102" s="66"/>
      <c r="G102" s="66"/>
      <c r="H102" s="66"/>
      <c r="I102" s="17">
        <f>MAX(E3:E33)</f>
        <v>30.2</v>
      </c>
      <c r="J102" s="66" t="s">
        <v>41</v>
      </c>
      <c r="K102" s="66"/>
      <c r="L102" s="18">
        <f>COUNTIF(C3:C33,"&gt;19")</f>
        <v>23</v>
      </c>
    </row>
    <row r="103" spans="1:12" ht="30" customHeight="1">
      <c r="A103" s="66" t="s">
        <v>23</v>
      </c>
      <c r="B103" s="66"/>
      <c r="C103" s="66"/>
      <c r="D103" s="18">
        <f>MAX(B3:B33,C7:C33)</f>
        <v>30</v>
      </c>
      <c r="E103" s="66" t="s">
        <v>34</v>
      </c>
      <c r="F103" s="66"/>
      <c r="G103" s="66"/>
      <c r="H103" s="66"/>
      <c r="I103" s="18">
        <f>COUNTA(S3:S33)</f>
        <v>18</v>
      </c>
      <c r="J103" s="66" t="s">
        <v>37</v>
      </c>
      <c r="K103" s="66"/>
      <c r="L103" s="18">
        <f>COUNTA(N3:N33)</f>
        <v>6</v>
      </c>
    </row>
    <row r="104" spans="1:12" ht="30" customHeight="1">
      <c r="A104" s="66" t="s">
        <v>24</v>
      </c>
      <c r="B104" s="66"/>
      <c r="C104" s="66"/>
      <c r="D104" s="18">
        <f>MIN(B3:B33,C3:C33)</f>
        <v>8</v>
      </c>
      <c r="E104" s="66" t="s">
        <v>35</v>
      </c>
      <c r="F104" s="66"/>
      <c r="G104" s="66"/>
      <c r="H104" s="66"/>
      <c r="I104" s="18">
        <f>COUNTIF(S3:S33,"R")</f>
        <v>18</v>
      </c>
      <c r="J104" s="66" t="s">
        <v>47</v>
      </c>
      <c r="K104" s="66"/>
      <c r="L104" s="43">
        <f>AVERAGE(F3:F33)</f>
        <v>3.161290322580645</v>
      </c>
    </row>
    <row r="105" spans="1:12" ht="30" customHeight="1">
      <c r="A105" s="66" t="s">
        <v>26</v>
      </c>
      <c r="B105" s="66"/>
      <c r="C105" s="66"/>
      <c r="D105" s="18">
        <f>MAX(B3:B33)</f>
        <v>17</v>
      </c>
      <c r="E105" s="66" t="s">
        <v>36</v>
      </c>
      <c r="F105" s="66"/>
      <c r="G105" s="66"/>
      <c r="H105" s="66"/>
      <c r="I105" s="18">
        <f>COUNTIF(S3:S33,"S")</f>
        <v>0</v>
      </c>
      <c r="J105" s="66" t="s">
        <v>48</v>
      </c>
      <c r="K105" s="66"/>
      <c r="L105" s="43">
        <f>AVERAGE(H3:H33)</f>
        <v>28.106451612903225</v>
      </c>
    </row>
    <row r="106" spans="1:12" ht="30" customHeight="1">
      <c r="A106" s="66" t="s">
        <v>25</v>
      </c>
      <c r="B106" s="66"/>
      <c r="C106" s="66"/>
      <c r="D106" s="18">
        <f>MIN(C3:C33)</f>
        <v>15</v>
      </c>
      <c r="E106" s="66" t="s">
        <v>52</v>
      </c>
      <c r="F106" s="66"/>
      <c r="G106" s="66"/>
      <c r="H106" s="66"/>
      <c r="I106" s="18">
        <f>COUNTIF(F3:F33,"&gt;5")</f>
        <v>0</v>
      </c>
      <c r="J106" s="66" t="s">
        <v>49</v>
      </c>
      <c r="K106" s="66"/>
      <c r="L106" s="19">
        <v>0</v>
      </c>
    </row>
    <row r="107" spans="1:12" ht="30" customHeight="1">
      <c r="A107" s="66" t="s">
        <v>29</v>
      </c>
      <c r="B107" s="66"/>
      <c r="C107" s="66"/>
      <c r="D107" s="18">
        <f>COUNTIF(B7:B33,"&lt;1")</f>
        <v>0</v>
      </c>
      <c r="E107" s="66" t="s">
        <v>43</v>
      </c>
      <c r="F107" s="66"/>
      <c r="G107" s="66"/>
      <c r="H107" s="66"/>
      <c r="I107" s="17">
        <f>MAX(H3:H33)</f>
        <v>44.5</v>
      </c>
      <c r="J107" s="66" t="s">
        <v>50</v>
      </c>
      <c r="K107" s="66"/>
      <c r="L107" s="19"/>
    </row>
    <row r="108" spans="1:12" ht="30" customHeight="1">
      <c r="A108" s="66" t="s">
        <v>30</v>
      </c>
      <c r="B108" s="66"/>
      <c r="C108" s="66"/>
      <c r="D108" s="18">
        <f>COUNTIF(C7:C33,"&lt;1")</f>
        <v>0</v>
      </c>
      <c r="E108" s="66" t="s">
        <v>44</v>
      </c>
      <c r="F108" s="66"/>
      <c r="G108" s="66"/>
      <c r="H108" s="66"/>
      <c r="I108" s="18">
        <f>MAX(L3:L33)</f>
        <v>1023</v>
      </c>
      <c r="J108" s="66" t="s">
        <v>51</v>
      </c>
      <c r="K108" s="66"/>
      <c r="L108" s="19"/>
    </row>
    <row r="109" spans="1:12" ht="30" customHeight="1">
      <c r="A109" s="66" t="s">
        <v>40</v>
      </c>
      <c r="B109" s="66"/>
      <c r="C109" s="66"/>
      <c r="D109" s="18">
        <f>MIN(P3:P33)</f>
        <v>7</v>
      </c>
      <c r="E109" s="66" t="s">
        <v>45</v>
      </c>
      <c r="F109" s="66"/>
      <c r="G109" s="66"/>
      <c r="H109" s="66"/>
      <c r="I109" s="18">
        <f>MIN(L3:L33)</f>
        <v>1005</v>
      </c>
      <c r="J109" s="66"/>
      <c r="K109" s="66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ignoredErrors>
    <ignoredError sqref="D103 D107:D108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/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37469</v>
      </c>
      <c r="B3" s="13">
        <v>15</v>
      </c>
      <c r="C3" s="12">
        <v>30</v>
      </c>
      <c r="D3" s="4" t="s">
        <v>355</v>
      </c>
      <c r="E3" s="10">
        <v>13.8</v>
      </c>
      <c r="F3" s="39">
        <v>3</v>
      </c>
      <c r="G3" s="41" t="s">
        <v>61</v>
      </c>
      <c r="H3" s="15">
        <v>42.4</v>
      </c>
      <c r="I3" s="4" t="s">
        <v>76</v>
      </c>
      <c r="J3" s="5" t="s">
        <v>64</v>
      </c>
      <c r="K3" s="6"/>
      <c r="L3" s="1">
        <v>1013</v>
      </c>
      <c r="M3" s="7" t="s">
        <v>356</v>
      </c>
      <c r="N3" s="8" t="s">
        <v>153</v>
      </c>
      <c r="O3" s="8">
        <v>9</v>
      </c>
      <c r="P3" s="9">
        <v>14</v>
      </c>
      <c r="Q3" s="8">
        <v>55</v>
      </c>
      <c r="R3" s="20">
        <v>35</v>
      </c>
      <c r="S3" s="24" t="s">
        <v>78</v>
      </c>
    </row>
    <row r="4" spans="1:19" ht="42" customHeight="1">
      <c r="A4" s="23">
        <v>37470</v>
      </c>
      <c r="B4" s="13">
        <v>17</v>
      </c>
      <c r="C4" s="12">
        <v>24</v>
      </c>
      <c r="D4" s="4" t="s">
        <v>93</v>
      </c>
      <c r="E4" s="10">
        <v>0.8</v>
      </c>
      <c r="F4" s="39">
        <v>3</v>
      </c>
      <c r="G4" s="41" t="s">
        <v>73</v>
      </c>
      <c r="H4" s="15">
        <v>21.8</v>
      </c>
      <c r="I4" s="4" t="s">
        <v>59</v>
      </c>
      <c r="J4" s="5" t="s">
        <v>64</v>
      </c>
      <c r="K4" s="6"/>
      <c r="L4" s="1">
        <v>1016</v>
      </c>
      <c r="M4" s="7" t="s">
        <v>357</v>
      </c>
      <c r="N4" s="8"/>
      <c r="O4" s="8">
        <v>5</v>
      </c>
      <c r="P4" s="9">
        <v>16</v>
      </c>
      <c r="Q4" s="8">
        <v>60</v>
      </c>
      <c r="R4" s="8">
        <v>65</v>
      </c>
      <c r="S4" s="25" t="s">
        <v>78</v>
      </c>
    </row>
    <row r="5" spans="1:19" ht="42" customHeight="1">
      <c r="A5" s="23">
        <v>37471</v>
      </c>
      <c r="B5" s="13">
        <v>14</v>
      </c>
      <c r="C5" s="12">
        <v>24</v>
      </c>
      <c r="D5" s="4"/>
      <c r="E5" s="10">
        <v>0</v>
      </c>
      <c r="F5" s="39">
        <v>4</v>
      </c>
      <c r="G5" s="41" t="s">
        <v>73</v>
      </c>
      <c r="H5" s="15">
        <v>34.9</v>
      </c>
      <c r="I5" s="4" t="s">
        <v>64</v>
      </c>
      <c r="J5" s="5" t="s">
        <v>70</v>
      </c>
      <c r="K5" s="6"/>
      <c r="L5" s="1">
        <v>1014</v>
      </c>
      <c r="M5" s="7" t="s">
        <v>358</v>
      </c>
      <c r="N5" s="8"/>
      <c r="O5" s="8">
        <v>3</v>
      </c>
      <c r="P5" s="9">
        <v>13</v>
      </c>
      <c r="Q5" s="8">
        <v>49</v>
      </c>
      <c r="R5" s="8">
        <v>78</v>
      </c>
      <c r="S5" s="25"/>
    </row>
    <row r="6" spans="1:19" ht="42" customHeight="1">
      <c r="A6" s="23">
        <v>37472</v>
      </c>
      <c r="B6" s="13">
        <v>14</v>
      </c>
      <c r="C6" s="12">
        <v>22</v>
      </c>
      <c r="D6" s="4" t="s">
        <v>297</v>
      </c>
      <c r="E6" s="10">
        <v>4.8</v>
      </c>
      <c r="F6" s="39">
        <v>5</v>
      </c>
      <c r="G6" s="41" t="s">
        <v>99</v>
      </c>
      <c r="H6" s="15">
        <v>44.1</v>
      </c>
      <c r="I6" s="4" t="s">
        <v>64</v>
      </c>
      <c r="J6" s="5" t="s">
        <v>70</v>
      </c>
      <c r="K6" s="6"/>
      <c r="L6" s="1">
        <v>1004</v>
      </c>
      <c r="M6" s="7" t="s">
        <v>359</v>
      </c>
      <c r="N6" s="8"/>
      <c r="O6" s="8">
        <v>3</v>
      </c>
      <c r="P6" s="9">
        <v>13</v>
      </c>
      <c r="Q6" s="8">
        <v>55</v>
      </c>
      <c r="R6" s="8">
        <v>74</v>
      </c>
      <c r="S6" s="25" t="s">
        <v>78</v>
      </c>
    </row>
    <row r="7" spans="1:19" ht="42" customHeight="1">
      <c r="A7" s="23">
        <v>37473</v>
      </c>
      <c r="B7" s="13">
        <v>11</v>
      </c>
      <c r="C7" s="12">
        <v>22</v>
      </c>
      <c r="D7" s="4"/>
      <c r="E7" s="10">
        <v>0</v>
      </c>
      <c r="F7" s="39">
        <v>3</v>
      </c>
      <c r="G7" s="41" t="s">
        <v>58</v>
      </c>
      <c r="H7" s="15">
        <v>25.1</v>
      </c>
      <c r="I7" s="4" t="s">
        <v>64</v>
      </c>
      <c r="J7" s="5" t="s">
        <v>64</v>
      </c>
      <c r="K7" s="6"/>
      <c r="L7" s="1">
        <v>1010</v>
      </c>
      <c r="M7" s="7" t="s">
        <v>360</v>
      </c>
      <c r="N7" s="8"/>
      <c r="O7" s="8">
        <v>6</v>
      </c>
      <c r="P7" s="9">
        <v>10</v>
      </c>
      <c r="Q7" s="8">
        <v>49</v>
      </c>
      <c r="R7" s="8">
        <v>57</v>
      </c>
      <c r="S7" s="25"/>
    </row>
    <row r="8" spans="1:19" ht="42" customHeight="1">
      <c r="A8" s="23">
        <v>37474</v>
      </c>
      <c r="B8" s="13">
        <v>9</v>
      </c>
      <c r="C8" s="12">
        <v>29</v>
      </c>
      <c r="D8" s="4"/>
      <c r="E8" s="10">
        <v>0</v>
      </c>
      <c r="F8" s="39">
        <v>2</v>
      </c>
      <c r="G8" s="41" t="s">
        <v>73</v>
      </c>
      <c r="H8" s="15">
        <v>15.6</v>
      </c>
      <c r="I8" s="4" t="s">
        <v>76</v>
      </c>
      <c r="J8" s="5" t="s">
        <v>79</v>
      </c>
      <c r="K8" s="6"/>
      <c r="L8" s="1">
        <v>1016</v>
      </c>
      <c r="M8" s="7" t="s">
        <v>361</v>
      </c>
      <c r="N8" s="8"/>
      <c r="O8" s="8">
        <v>12</v>
      </c>
      <c r="P8" s="9">
        <v>9</v>
      </c>
      <c r="Q8" s="8">
        <v>31</v>
      </c>
      <c r="R8" s="8">
        <v>20</v>
      </c>
      <c r="S8" s="25"/>
    </row>
    <row r="9" spans="1:19" ht="42" customHeight="1">
      <c r="A9" s="23">
        <v>37475</v>
      </c>
      <c r="B9" s="13">
        <v>12</v>
      </c>
      <c r="C9" s="12">
        <v>30</v>
      </c>
      <c r="D9" s="4"/>
      <c r="E9" s="10">
        <v>0</v>
      </c>
      <c r="F9" s="39">
        <v>4</v>
      </c>
      <c r="G9" s="41" t="s">
        <v>61</v>
      </c>
      <c r="H9" s="15">
        <v>42.2</v>
      </c>
      <c r="I9" s="4" t="s">
        <v>76</v>
      </c>
      <c r="J9" s="5" t="s">
        <v>79</v>
      </c>
      <c r="K9" s="6"/>
      <c r="L9" s="1">
        <v>1015</v>
      </c>
      <c r="M9" s="7" t="s">
        <v>362</v>
      </c>
      <c r="N9" s="8"/>
      <c r="O9" s="8">
        <v>12.5</v>
      </c>
      <c r="P9" s="9">
        <v>12</v>
      </c>
      <c r="Q9" s="8">
        <v>30</v>
      </c>
      <c r="R9" s="8">
        <v>15</v>
      </c>
      <c r="S9" s="25"/>
    </row>
    <row r="10" spans="1:19" ht="42" customHeight="1">
      <c r="A10" s="23">
        <v>37476</v>
      </c>
      <c r="B10" s="13">
        <v>16</v>
      </c>
      <c r="C10" s="12">
        <v>23</v>
      </c>
      <c r="D10" s="4" t="s">
        <v>363</v>
      </c>
      <c r="E10" s="10">
        <v>12.7</v>
      </c>
      <c r="F10" s="39">
        <v>4</v>
      </c>
      <c r="G10" s="41" t="s">
        <v>73</v>
      </c>
      <c r="H10" s="15">
        <v>40.8</v>
      </c>
      <c r="I10" s="4" t="s">
        <v>59</v>
      </c>
      <c r="J10" s="5" t="s">
        <v>70</v>
      </c>
      <c r="K10" s="6"/>
      <c r="L10" s="1">
        <v>1005</v>
      </c>
      <c r="M10" s="7" t="s">
        <v>364</v>
      </c>
      <c r="N10" s="8" t="s">
        <v>153</v>
      </c>
      <c r="O10" s="8">
        <v>3.5</v>
      </c>
      <c r="P10" s="9">
        <v>14</v>
      </c>
      <c r="Q10" s="8">
        <v>60</v>
      </c>
      <c r="R10" s="8">
        <v>70</v>
      </c>
      <c r="S10" s="25" t="s">
        <v>78</v>
      </c>
    </row>
    <row r="11" spans="1:19" ht="42" customHeight="1">
      <c r="A11" s="23">
        <v>37477</v>
      </c>
      <c r="B11" s="13">
        <v>10</v>
      </c>
      <c r="C11" s="12">
        <v>19</v>
      </c>
      <c r="D11" s="4" t="s">
        <v>365</v>
      </c>
      <c r="E11" s="10">
        <v>3.5</v>
      </c>
      <c r="F11" s="39">
        <v>3</v>
      </c>
      <c r="G11" s="41" t="s">
        <v>58</v>
      </c>
      <c r="H11" s="15">
        <v>27.7</v>
      </c>
      <c r="I11" s="4" t="s">
        <v>59</v>
      </c>
      <c r="J11" s="5" t="s">
        <v>70</v>
      </c>
      <c r="K11" s="6"/>
      <c r="L11" s="1">
        <v>1012</v>
      </c>
      <c r="M11" s="7" t="s">
        <v>366</v>
      </c>
      <c r="N11" s="8"/>
      <c r="O11" s="8">
        <v>4</v>
      </c>
      <c r="P11" s="9">
        <v>9</v>
      </c>
      <c r="Q11" s="8">
        <v>45</v>
      </c>
      <c r="R11" s="8">
        <v>69</v>
      </c>
      <c r="S11" s="25" t="s">
        <v>78</v>
      </c>
    </row>
    <row r="12" spans="1:19" ht="42" customHeight="1">
      <c r="A12" s="23">
        <v>37478</v>
      </c>
      <c r="B12" s="13">
        <v>8</v>
      </c>
      <c r="C12" s="12">
        <v>23</v>
      </c>
      <c r="D12" s="4" t="s">
        <v>256</v>
      </c>
      <c r="E12" s="10">
        <v>0.1</v>
      </c>
      <c r="F12" s="39">
        <v>3</v>
      </c>
      <c r="G12" s="41" t="s">
        <v>73</v>
      </c>
      <c r="H12" s="15">
        <v>30</v>
      </c>
      <c r="I12" s="4" t="s">
        <v>64</v>
      </c>
      <c r="J12" s="5" t="s">
        <v>70</v>
      </c>
      <c r="K12" s="6"/>
      <c r="L12" s="1">
        <v>1008</v>
      </c>
      <c r="M12" s="7" t="s">
        <v>367</v>
      </c>
      <c r="N12" s="8"/>
      <c r="O12" s="8">
        <v>2</v>
      </c>
      <c r="P12" s="9">
        <v>8</v>
      </c>
      <c r="Q12" s="8">
        <v>45</v>
      </c>
      <c r="R12" s="8">
        <v>83</v>
      </c>
      <c r="S12" s="25"/>
    </row>
    <row r="13" spans="1:19" ht="42" customHeight="1">
      <c r="A13" s="23">
        <v>37479</v>
      </c>
      <c r="B13" s="13">
        <v>14</v>
      </c>
      <c r="C13" s="12">
        <v>26</v>
      </c>
      <c r="D13" s="4" t="s">
        <v>163</v>
      </c>
      <c r="E13" s="10">
        <v>0.9</v>
      </c>
      <c r="F13" s="39">
        <v>3</v>
      </c>
      <c r="G13" s="41" t="s">
        <v>73</v>
      </c>
      <c r="H13" s="15">
        <v>31.7</v>
      </c>
      <c r="I13" s="4" t="s">
        <v>64</v>
      </c>
      <c r="J13" s="5" t="s">
        <v>79</v>
      </c>
      <c r="K13" s="6"/>
      <c r="L13" s="1">
        <v>1007</v>
      </c>
      <c r="M13" s="7" t="s">
        <v>368</v>
      </c>
      <c r="N13" s="8"/>
      <c r="O13" s="8">
        <v>7</v>
      </c>
      <c r="P13" s="9">
        <v>13</v>
      </c>
      <c r="Q13" s="8">
        <v>40</v>
      </c>
      <c r="R13" s="8">
        <v>29</v>
      </c>
      <c r="S13" s="25" t="s">
        <v>78</v>
      </c>
    </row>
    <row r="14" spans="1:19" ht="42" customHeight="1">
      <c r="A14" s="23">
        <v>37480</v>
      </c>
      <c r="B14" s="13">
        <v>16</v>
      </c>
      <c r="C14" s="12">
        <v>22</v>
      </c>
      <c r="D14" s="4" t="s">
        <v>154</v>
      </c>
      <c r="E14" s="10">
        <v>18</v>
      </c>
      <c r="F14" s="39">
        <v>4</v>
      </c>
      <c r="G14" s="41" t="s">
        <v>73</v>
      </c>
      <c r="H14" s="15">
        <v>37.4</v>
      </c>
      <c r="I14" s="4" t="s">
        <v>59</v>
      </c>
      <c r="J14" s="5" t="s">
        <v>59</v>
      </c>
      <c r="K14" s="6"/>
      <c r="L14" s="1">
        <v>1000</v>
      </c>
      <c r="M14" s="7" t="s">
        <v>369</v>
      </c>
      <c r="N14" s="8"/>
      <c r="O14" s="8"/>
      <c r="P14" s="9">
        <v>14</v>
      </c>
      <c r="Q14" s="8">
        <v>65</v>
      </c>
      <c r="R14" s="8">
        <v>99</v>
      </c>
      <c r="S14" s="25" t="s">
        <v>78</v>
      </c>
    </row>
    <row r="15" spans="1:19" ht="42" customHeight="1">
      <c r="A15" s="23">
        <v>37481</v>
      </c>
      <c r="B15" s="13">
        <v>14</v>
      </c>
      <c r="C15" s="12">
        <v>22</v>
      </c>
      <c r="D15" s="4" t="s">
        <v>370</v>
      </c>
      <c r="E15" s="10">
        <v>2.2</v>
      </c>
      <c r="F15" s="39">
        <v>4</v>
      </c>
      <c r="G15" s="41" t="s">
        <v>73</v>
      </c>
      <c r="H15" s="15">
        <v>41.3</v>
      </c>
      <c r="I15" s="4" t="s">
        <v>59</v>
      </c>
      <c r="J15" s="5" t="s">
        <v>64</v>
      </c>
      <c r="K15" s="6"/>
      <c r="L15" s="1">
        <v>1012</v>
      </c>
      <c r="M15" s="7" t="s">
        <v>371</v>
      </c>
      <c r="N15" s="8"/>
      <c r="O15" s="8">
        <v>6</v>
      </c>
      <c r="P15" s="9">
        <v>13</v>
      </c>
      <c r="Q15" s="8">
        <v>40</v>
      </c>
      <c r="R15" s="8">
        <v>45</v>
      </c>
      <c r="S15" s="25" t="s">
        <v>78</v>
      </c>
    </row>
    <row r="16" spans="1:19" ht="42" customHeight="1">
      <c r="A16" s="23">
        <v>37482</v>
      </c>
      <c r="B16" s="13">
        <v>14</v>
      </c>
      <c r="C16" s="12">
        <v>23</v>
      </c>
      <c r="D16" s="4"/>
      <c r="E16" s="10">
        <v>0</v>
      </c>
      <c r="F16" s="39">
        <v>3</v>
      </c>
      <c r="G16" s="41" t="s">
        <v>73</v>
      </c>
      <c r="H16" s="15">
        <v>29.3</v>
      </c>
      <c r="I16" s="4" t="s">
        <v>76</v>
      </c>
      <c r="J16" s="5" t="s">
        <v>64</v>
      </c>
      <c r="K16" s="6"/>
      <c r="L16" s="1">
        <v>1015</v>
      </c>
      <c r="M16" s="7" t="s">
        <v>372</v>
      </c>
      <c r="N16" s="8"/>
      <c r="O16" s="8">
        <v>7</v>
      </c>
      <c r="P16" s="9">
        <v>12</v>
      </c>
      <c r="Q16" s="8">
        <v>41</v>
      </c>
      <c r="R16" s="8">
        <v>45</v>
      </c>
      <c r="S16" s="25"/>
    </row>
    <row r="17" spans="1:19" ht="42" customHeight="1">
      <c r="A17" s="23">
        <v>37483</v>
      </c>
      <c r="B17" s="13">
        <v>10</v>
      </c>
      <c r="C17" s="12">
        <v>13</v>
      </c>
      <c r="D17" s="4" t="s">
        <v>108</v>
      </c>
      <c r="E17" s="10">
        <v>28.5</v>
      </c>
      <c r="F17" s="39">
        <v>4</v>
      </c>
      <c r="G17" s="41" t="s">
        <v>128</v>
      </c>
      <c r="H17" s="15">
        <v>35</v>
      </c>
      <c r="I17" s="4" t="s">
        <v>59</v>
      </c>
      <c r="J17" s="5" t="s">
        <v>59</v>
      </c>
      <c r="K17" s="6"/>
      <c r="L17" s="1">
        <v>1008</v>
      </c>
      <c r="M17" s="7" t="s">
        <v>373</v>
      </c>
      <c r="N17" s="8"/>
      <c r="O17" s="8"/>
      <c r="P17" s="9">
        <v>9</v>
      </c>
      <c r="Q17" s="8">
        <v>94</v>
      </c>
      <c r="R17" s="8">
        <v>100</v>
      </c>
      <c r="S17" s="25" t="s">
        <v>78</v>
      </c>
    </row>
    <row r="18" spans="1:19" ht="42" customHeight="1">
      <c r="A18" s="23">
        <v>37484</v>
      </c>
      <c r="B18" s="13">
        <v>10</v>
      </c>
      <c r="C18" s="12">
        <v>15</v>
      </c>
      <c r="D18" s="4" t="s">
        <v>374</v>
      </c>
      <c r="E18" s="44">
        <v>12.5</v>
      </c>
      <c r="F18" s="39">
        <v>3</v>
      </c>
      <c r="G18" s="41" t="s">
        <v>130</v>
      </c>
      <c r="H18" s="15">
        <v>24.7</v>
      </c>
      <c r="I18" s="4" t="s">
        <v>59</v>
      </c>
      <c r="J18" s="5" t="s">
        <v>59</v>
      </c>
      <c r="K18" s="6"/>
      <c r="L18" s="1">
        <v>1010</v>
      </c>
      <c r="M18" s="7" t="s">
        <v>375</v>
      </c>
      <c r="N18" s="8"/>
      <c r="O18" s="8"/>
      <c r="P18" s="9">
        <v>10</v>
      </c>
      <c r="Q18" s="8">
        <v>90</v>
      </c>
      <c r="R18" s="8">
        <v>99</v>
      </c>
      <c r="S18" s="25" t="s">
        <v>78</v>
      </c>
    </row>
    <row r="19" spans="1:19" ht="42" customHeight="1">
      <c r="A19" s="23">
        <v>37485</v>
      </c>
      <c r="B19" s="13">
        <v>8</v>
      </c>
      <c r="C19" s="12">
        <v>22</v>
      </c>
      <c r="D19" s="4"/>
      <c r="E19" s="10">
        <v>0</v>
      </c>
      <c r="F19" s="39">
        <v>3</v>
      </c>
      <c r="G19" s="41" t="s">
        <v>58</v>
      </c>
      <c r="H19" s="15">
        <v>22.8</v>
      </c>
      <c r="I19" s="4" t="s">
        <v>63</v>
      </c>
      <c r="J19" s="5" t="s">
        <v>64</v>
      </c>
      <c r="K19" s="6"/>
      <c r="L19" s="1">
        <v>1009</v>
      </c>
      <c r="M19" s="7" t="s">
        <v>376</v>
      </c>
      <c r="N19" s="8"/>
      <c r="O19" s="8">
        <v>7</v>
      </c>
      <c r="P19" s="9">
        <v>7</v>
      </c>
      <c r="Q19" s="8">
        <v>42</v>
      </c>
      <c r="R19" s="8">
        <v>45</v>
      </c>
      <c r="S19" s="25"/>
    </row>
    <row r="20" spans="1:19" ht="42" customHeight="1">
      <c r="A20" s="23">
        <v>37486</v>
      </c>
      <c r="B20" s="13">
        <v>9</v>
      </c>
      <c r="C20" s="12">
        <v>24</v>
      </c>
      <c r="D20" s="4"/>
      <c r="E20" s="10">
        <v>0</v>
      </c>
      <c r="F20" s="39">
        <v>4</v>
      </c>
      <c r="G20" s="41" t="s">
        <v>73</v>
      </c>
      <c r="H20" s="15">
        <v>36</v>
      </c>
      <c r="I20" s="4" t="s">
        <v>76</v>
      </c>
      <c r="J20" s="5" t="s">
        <v>64</v>
      </c>
      <c r="K20" s="6"/>
      <c r="L20" s="1">
        <v>1010</v>
      </c>
      <c r="M20" s="7" t="s">
        <v>377</v>
      </c>
      <c r="N20" s="8"/>
      <c r="O20" s="8">
        <v>7</v>
      </c>
      <c r="P20" s="9">
        <v>8</v>
      </c>
      <c r="Q20" s="8">
        <v>41</v>
      </c>
      <c r="R20" s="8">
        <v>42</v>
      </c>
      <c r="S20" s="25"/>
    </row>
    <row r="21" spans="1:19" ht="42" customHeight="1">
      <c r="A21" s="23">
        <v>37487</v>
      </c>
      <c r="B21" s="13">
        <v>14</v>
      </c>
      <c r="C21" s="12">
        <v>26</v>
      </c>
      <c r="D21" s="4" t="s">
        <v>378</v>
      </c>
      <c r="E21" s="10">
        <v>5.1</v>
      </c>
      <c r="F21" s="39">
        <v>4</v>
      </c>
      <c r="G21" s="41" t="s">
        <v>99</v>
      </c>
      <c r="H21" s="15">
        <v>37.7</v>
      </c>
      <c r="I21" s="4" t="s">
        <v>64</v>
      </c>
      <c r="J21" s="5" t="s">
        <v>64</v>
      </c>
      <c r="K21" s="6"/>
      <c r="L21" s="1">
        <v>1009</v>
      </c>
      <c r="M21" s="7" t="s">
        <v>379</v>
      </c>
      <c r="N21" s="8" t="s">
        <v>153</v>
      </c>
      <c r="O21" s="8">
        <v>4</v>
      </c>
      <c r="P21" s="9">
        <v>13</v>
      </c>
      <c r="Q21" s="8">
        <v>55</v>
      </c>
      <c r="R21" s="8">
        <v>70</v>
      </c>
      <c r="S21" s="25" t="s">
        <v>78</v>
      </c>
    </row>
    <row r="22" spans="1:19" ht="42" customHeight="1">
      <c r="A22" s="23">
        <v>37488</v>
      </c>
      <c r="B22" s="13">
        <v>13</v>
      </c>
      <c r="C22" s="12">
        <v>21</v>
      </c>
      <c r="D22" s="4" t="s">
        <v>162</v>
      </c>
      <c r="E22" s="10">
        <v>2</v>
      </c>
      <c r="F22" s="39">
        <v>4</v>
      </c>
      <c r="G22" s="41" t="s">
        <v>73</v>
      </c>
      <c r="H22" s="15">
        <v>39.5</v>
      </c>
      <c r="I22" s="4" t="s">
        <v>64</v>
      </c>
      <c r="J22" s="5" t="s">
        <v>64</v>
      </c>
      <c r="K22" s="6"/>
      <c r="L22" s="1">
        <v>1012</v>
      </c>
      <c r="M22" s="7" t="s">
        <v>273</v>
      </c>
      <c r="N22" s="8"/>
      <c r="O22" s="8">
        <v>5</v>
      </c>
      <c r="P22" s="9">
        <v>12</v>
      </c>
      <c r="Q22" s="8">
        <v>54</v>
      </c>
      <c r="R22" s="8">
        <v>68</v>
      </c>
      <c r="S22" s="25" t="s">
        <v>78</v>
      </c>
    </row>
    <row r="23" spans="1:19" ht="42" customHeight="1">
      <c r="A23" s="23">
        <v>37489</v>
      </c>
      <c r="B23" s="13">
        <v>13</v>
      </c>
      <c r="C23" s="12">
        <v>23</v>
      </c>
      <c r="D23" s="4"/>
      <c r="E23" s="10">
        <v>0</v>
      </c>
      <c r="F23" s="39">
        <v>3</v>
      </c>
      <c r="G23" s="41" t="s">
        <v>73</v>
      </c>
      <c r="H23" s="15">
        <v>23.5</v>
      </c>
      <c r="I23" s="4" t="s">
        <v>64</v>
      </c>
      <c r="J23" s="5" t="s">
        <v>79</v>
      </c>
      <c r="K23" s="6"/>
      <c r="L23" s="1">
        <v>1017</v>
      </c>
      <c r="M23" s="7" t="s">
        <v>380</v>
      </c>
      <c r="N23" s="8"/>
      <c r="O23" s="8">
        <v>8</v>
      </c>
      <c r="P23" s="9">
        <v>12</v>
      </c>
      <c r="Q23" s="8">
        <v>50</v>
      </c>
      <c r="R23" s="8">
        <v>27</v>
      </c>
      <c r="S23" s="25"/>
    </row>
    <row r="24" spans="1:19" ht="42" customHeight="1">
      <c r="A24" s="23">
        <v>37490</v>
      </c>
      <c r="B24" s="13">
        <v>10</v>
      </c>
      <c r="C24" s="12">
        <v>24</v>
      </c>
      <c r="D24" s="4"/>
      <c r="E24" s="10">
        <v>0</v>
      </c>
      <c r="F24" s="39">
        <v>2</v>
      </c>
      <c r="G24" s="41" t="s">
        <v>61</v>
      </c>
      <c r="H24" s="15">
        <v>19</v>
      </c>
      <c r="I24" s="4" t="s">
        <v>64</v>
      </c>
      <c r="J24" s="5" t="s">
        <v>64</v>
      </c>
      <c r="K24" s="6"/>
      <c r="L24" s="1">
        <v>1008</v>
      </c>
      <c r="M24" s="7" t="s">
        <v>381</v>
      </c>
      <c r="N24" s="8"/>
      <c r="O24" s="8">
        <v>7</v>
      </c>
      <c r="P24" s="9">
        <v>10</v>
      </c>
      <c r="Q24" s="8">
        <v>46</v>
      </c>
      <c r="R24" s="8">
        <v>46</v>
      </c>
      <c r="S24" s="25"/>
    </row>
    <row r="25" spans="1:19" ht="42" customHeight="1">
      <c r="A25" s="23">
        <v>37491</v>
      </c>
      <c r="B25" s="13">
        <v>9</v>
      </c>
      <c r="C25" s="12">
        <v>19</v>
      </c>
      <c r="D25" s="4" t="s">
        <v>105</v>
      </c>
      <c r="E25" s="10">
        <v>3.9</v>
      </c>
      <c r="F25" s="39">
        <v>4</v>
      </c>
      <c r="G25" s="41" t="s">
        <v>73</v>
      </c>
      <c r="H25" s="15">
        <v>37.8</v>
      </c>
      <c r="I25" s="4" t="s">
        <v>59</v>
      </c>
      <c r="J25" s="5" t="s">
        <v>64</v>
      </c>
      <c r="K25" s="6"/>
      <c r="L25" s="1">
        <v>1004</v>
      </c>
      <c r="M25" s="7" t="s">
        <v>384</v>
      </c>
      <c r="N25" s="8"/>
      <c r="O25" s="8">
        <v>5</v>
      </c>
      <c r="P25" s="9">
        <v>8</v>
      </c>
      <c r="Q25" s="8">
        <v>52</v>
      </c>
      <c r="R25" s="8">
        <v>67</v>
      </c>
      <c r="S25" s="25" t="s">
        <v>78</v>
      </c>
    </row>
    <row r="26" spans="1:19" ht="42" customHeight="1">
      <c r="A26" s="23">
        <v>37492</v>
      </c>
      <c r="B26" s="13">
        <v>8</v>
      </c>
      <c r="C26" s="12">
        <v>18</v>
      </c>
      <c r="D26" s="4" t="s">
        <v>382</v>
      </c>
      <c r="E26" s="10">
        <v>10.9</v>
      </c>
      <c r="F26" s="39">
        <v>4</v>
      </c>
      <c r="G26" s="41" t="s">
        <v>99</v>
      </c>
      <c r="H26" s="15">
        <v>33.4</v>
      </c>
      <c r="I26" s="4" t="s">
        <v>59</v>
      </c>
      <c r="J26" s="5" t="s">
        <v>70</v>
      </c>
      <c r="K26" s="6"/>
      <c r="L26" s="1">
        <v>1008</v>
      </c>
      <c r="M26" s="7" t="s">
        <v>383</v>
      </c>
      <c r="N26" s="8"/>
      <c r="O26" s="8">
        <v>3.5</v>
      </c>
      <c r="P26" s="9">
        <v>7</v>
      </c>
      <c r="Q26" s="8">
        <v>61</v>
      </c>
      <c r="R26" s="8">
        <v>78</v>
      </c>
      <c r="S26" s="25" t="s">
        <v>78</v>
      </c>
    </row>
    <row r="27" spans="1:19" ht="42" customHeight="1">
      <c r="A27" s="23">
        <v>37493</v>
      </c>
      <c r="B27" s="13">
        <v>6</v>
      </c>
      <c r="C27" s="12">
        <v>19</v>
      </c>
      <c r="D27" s="4" t="s">
        <v>334</v>
      </c>
      <c r="E27" s="10">
        <v>0.1</v>
      </c>
      <c r="F27" s="39">
        <v>3</v>
      </c>
      <c r="G27" s="41" t="s">
        <v>73</v>
      </c>
      <c r="H27" s="15">
        <v>23</v>
      </c>
      <c r="I27" s="4" t="s">
        <v>76</v>
      </c>
      <c r="J27" s="5" t="s">
        <v>70</v>
      </c>
      <c r="K27" s="6"/>
      <c r="L27" s="1">
        <v>1016</v>
      </c>
      <c r="M27" s="7" t="s">
        <v>385</v>
      </c>
      <c r="N27" s="8"/>
      <c r="O27" s="8">
        <v>2</v>
      </c>
      <c r="P27" s="9">
        <v>5</v>
      </c>
      <c r="Q27" s="8">
        <v>49</v>
      </c>
      <c r="R27" s="8">
        <v>83</v>
      </c>
      <c r="S27" s="25"/>
    </row>
    <row r="28" spans="1:19" ht="42" customHeight="1">
      <c r="A28" s="23">
        <v>37494</v>
      </c>
      <c r="B28" s="13">
        <v>13</v>
      </c>
      <c r="C28" s="12">
        <v>23</v>
      </c>
      <c r="D28" s="4" t="s">
        <v>163</v>
      </c>
      <c r="E28" s="10">
        <v>0.9</v>
      </c>
      <c r="F28" s="39">
        <v>2</v>
      </c>
      <c r="G28" s="41" t="s">
        <v>99</v>
      </c>
      <c r="H28" s="15">
        <v>21</v>
      </c>
      <c r="I28" s="4" t="s">
        <v>59</v>
      </c>
      <c r="J28" s="5" t="s">
        <v>64</v>
      </c>
      <c r="K28" s="6"/>
      <c r="L28" s="1">
        <v>1021</v>
      </c>
      <c r="M28" s="7" t="s">
        <v>386</v>
      </c>
      <c r="N28" s="8"/>
      <c r="O28" s="8">
        <v>6</v>
      </c>
      <c r="P28" s="9">
        <v>12</v>
      </c>
      <c r="Q28" s="8">
        <v>51</v>
      </c>
      <c r="R28" s="8">
        <v>49</v>
      </c>
      <c r="S28" s="25" t="s">
        <v>78</v>
      </c>
    </row>
    <row r="29" spans="1:19" ht="42" customHeight="1">
      <c r="A29" s="23">
        <v>37495</v>
      </c>
      <c r="B29" s="13">
        <v>12</v>
      </c>
      <c r="C29" s="12">
        <v>25</v>
      </c>
      <c r="D29" s="4"/>
      <c r="E29" s="10">
        <v>0</v>
      </c>
      <c r="F29" s="39">
        <v>3</v>
      </c>
      <c r="G29" s="41" t="s">
        <v>99</v>
      </c>
      <c r="H29" s="15">
        <v>21.4</v>
      </c>
      <c r="I29" s="4" t="s">
        <v>64</v>
      </c>
      <c r="J29" s="5" t="s">
        <v>79</v>
      </c>
      <c r="K29" s="6"/>
      <c r="L29" s="1">
        <v>1022</v>
      </c>
      <c r="M29" s="7" t="s">
        <v>387</v>
      </c>
      <c r="N29" s="8"/>
      <c r="O29" s="8">
        <v>8</v>
      </c>
      <c r="P29" s="9">
        <v>11</v>
      </c>
      <c r="Q29" s="8">
        <v>45</v>
      </c>
      <c r="R29" s="8">
        <v>29</v>
      </c>
      <c r="S29" s="25"/>
    </row>
    <row r="30" spans="1:19" ht="42" customHeight="1">
      <c r="A30" s="23">
        <v>37496</v>
      </c>
      <c r="B30" s="13">
        <v>12</v>
      </c>
      <c r="C30" s="12">
        <v>18</v>
      </c>
      <c r="D30" s="4" t="s">
        <v>334</v>
      </c>
      <c r="E30" s="10">
        <v>0.1</v>
      </c>
      <c r="F30" s="39">
        <v>2</v>
      </c>
      <c r="G30" s="41" t="s">
        <v>99</v>
      </c>
      <c r="H30" s="15">
        <v>18.6</v>
      </c>
      <c r="I30" s="4" t="s">
        <v>59</v>
      </c>
      <c r="J30" s="5" t="s">
        <v>59</v>
      </c>
      <c r="K30" s="6"/>
      <c r="L30" s="1">
        <v>1017</v>
      </c>
      <c r="M30" s="7" t="s">
        <v>388</v>
      </c>
      <c r="N30" s="8"/>
      <c r="O30" s="8">
        <v>0.5</v>
      </c>
      <c r="P30" s="9">
        <v>11</v>
      </c>
      <c r="Q30" s="8">
        <v>72</v>
      </c>
      <c r="R30" s="8">
        <v>96</v>
      </c>
      <c r="S30" s="25"/>
    </row>
    <row r="31" spans="1:19" ht="42" customHeight="1">
      <c r="A31" s="23">
        <v>37497</v>
      </c>
      <c r="B31" s="13">
        <v>11</v>
      </c>
      <c r="C31" s="12">
        <v>18</v>
      </c>
      <c r="D31" s="4" t="s">
        <v>334</v>
      </c>
      <c r="E31" s="10">
        <v>0.4</v>
      </c>
      <c r="F31" s="39">
        <v>2</v>
      </c>
      <c r="G31" s="41" t="s">
        <v>58</v>
      </c>
      <c r="H31" s="15">
        <v>20.1</v>
      </c>
      <c r="I31" s="4" t="s">
        <v>59</v>
      </c>
      <c r="J31" s="5" t="s">
        <v>59</v>
      </c>
      <c r="K31" s="6"/>
      <c r="L31" s="1">
        <v>1014</v>
      </c>
      <c r="M31" s="7" t="s">
        <v>389</v>
      </c>
      <c r="N31" s="8"/>
      <c r="O31" s="8">
        <v>0.5</v>
      </c>
      <c r="P31" s="9">
        <v>10</v>
      </c>
      <c r="Q31" s="8">
        <v>73</v>
      </c>
      <c r="R31" s="8">
        <v>95</v>
      </c>
      <c r="S31" s="25" t="s">
        <v>78</v>
      </c>
    </row>
    <row r="32" spans="1:19" ht="42" customHeight="1">
      <c r="A32" s="23">
        <v>37498</v>
      </c>
      <c r="B32" s="13">
        <v>9</v>
      </c>
      <c r="C32" s="12">
        <v>21</v>
      </c>
      <c r="D32" s="4"/>
      <c r="E32" s="10">
        <v>0</v>
      </c>
      <c r="F32" s="39">
        <v>2</v>
      </c>
      <c r="G32" s="41" t="s">
        <v>128</v>
      </c>
      <c r="H32" s="15">
        <v>17.8</v>
      </c>
      <c r="I32" s="4" t="s">
        <v>64</v>
      </c>
      <c r="J32" s="5" t="s">
        <v>79</v>
      </c>
      <c r="K32" s="6"/>
      <c r="L32" s="1">
        <v>1020</v>
      </c>
      <c r="M32" s="7" t="s">
        <v>390</v>
      </c>
      <c r="N32" s="8"/>
      <c r="O32" s="8">
        <v>9</v>
      </c>
      <c r="P32" s="9">
        <v>8</v>
      </c>
      <c r="Q32" s="8">
        <v>45</v>
      </c>
      <c r="R32" s="8">
        <v>29</v>
      </c>
      <c r="S32" s="25"/>
    </row>
    <row r="33" spans="1:19" ht="42" customHeight="1">
      <c r="A33" s="26">
        <v>37499</v>
      </c>
      <c r="B33" s="27">
        <v>7</v>
      </c>
      <c r="C33" s="28">
        <v>22</v>
      </c>
      <c r="D33" s="29"/>
      <c r="E33" s="30">
        <v>0</v>
      </c>
      <c r="F33" s="40">
        <v>4</v>
      </c>
      <c r="G33" s="42" t="s">
        <v>61</v>
      </c>
      <c r="H33" s="31">
        <v>38.7</v>
      </c>
      <c r="I33" s="29" t="s">
        <v>348</v>
      </c>
      <c r="J33" s="32" t="s">
        <v>86</v>
      </c>
      <c r="K33" s="33"/>
      <c r="L33" s="34">
        <v>1016</v>
      </c>
      <c r="M33" s="35" t="s">
        <v>391</v>
      </c>
      <c r="N33" s="36"/>
      <c r="O33" s="36">
        <v>13</v>
      </c>
      <c r="P33" s="37">
        <v>6</v>
      </c>
      <c r="Q33" s="36">
        <v>36</v>
      </c>
      <c r="R33" s="36">
        <v>5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16.903225806451612</v>
      </c>
      <c r="E100" s="66" t="s">
        <v>31</v>
      </c>
      <c r="F100" s="66"/>
      <c r="G100" s="66"/>
      <c r="H100" s="66"/>
      <c r="I100" s="17">
        <f>SUM(E3:E33)</f>
        <v>121.20000000000002</v>
      </c>
      <c r="J100" s="66" t="s">
        <v>38</v>
      </c>
      <c r="K100" s="66"/>
      <c r="L100" s="18">
        <f>SUM(O3:O33)</f>
        <v>165.5</v>
      </c>
    </row>
    <row r="101" spans="1:12" ht="30" customHeight="1">
      <c r="A101" s="66" t="s">
        <v>27</v>
      </c>
      <c r="B101" s="66"/>
      <c r="C101" s="66"/>
      <c r="D101" s="16">
        <f>AVERAGE(B3:B33)</f>
        <v>11.548387096774194</v>
      </c>
      <c r="E101" s="66" t="s">
        <v>32</v>
      </c>
      <c r="F101" s="66"/>
      <c r="G101" s="66"/>
      <c r="H101" s="66"/>
      <c r="I101" s="17">
        <f>AVERAGE(E3:E33)</f>
        <v>3.909677419354839</v>
      </c>
      <c r="J101" s="66" t="s">
        <v>39</v>
      </c>
      <c r="K101" s="66"/>
      <c r="L101" s="18">
        <f>COUNTIF(R3:R33,"&lt;31")</f>
        <v>7</v>
      </c>
    </row>
    <row r="102" spans="1:12" ht="30" customHeight="1">
      <c r="A102" s="66" t="s">
        <v>28</v>
      </c>
      <c r="B102" s="66"/>
      <c r="C102" s="66"/>
      <c r="D102" s="16">
        <f>AVERAGE(C3:C33)</f>
        <v>22.258064516129032</v>
      </c>
      <c r="E102" s="66" t="s">
        <v>33</v>
      </c>
      <c r="F102" s="66"/>
      <c r="G102" s="66"/>
      <c r="H102" s="66"/>
      <c r="I102" s="17">
        <f>MAX(E3:E33)</f>
        <v>28.5</v>
      </c>
      <c r="J102" s="66" t="s">
        <v>41</v>
      </c>
      <c r="K102" s="66"/>
      <c r="L102" s="18">
        <f>COUNTIF(C3:C33,"&gt;19")</f>
        <v>23</v>
      </c>
    </row>
    <row r="103" spans="1:12" ht="30" customHeight="1">
      <c r="A103" s="66" t="s">
        <v>23</v>
      </c>
      <c r="B103" s="66"/>
      <c r="C103" s="66"/>
      <c r="D103" s="18">
        <f>MAX(B3:B33,C3:C33)</f>
        <v>30</v>
      </c>
      <c r="E103" s="66" t="s">
        <v>34</v>
      </c>
      <c r="F103" s="66"/>
      <c r="G103" s="66"/>
      <c r="H103" s="66"/>
      <c r="I103" s="18">
        <f>COUNTA(S3:S33)</f>
        <v>16</v>
      </c>
      <c r="J103" s="66" t="s">
        <v>37</v>
      </c>
      <c r="K103" s="66"/>
      <c r="L103" s="18">
        <f>COUNTA(N3:N33)</f>
        <v>3</v>
      </c>
    </row>
    <row r="104" spans="1:12" ht="30" customHeight="1">
      <c r="A104" s="66" t="s">
        <v>24</v>
      </c>
      <c r="B104" s="66"/>
      <c r="C104" s="66"/>
      <c r="D104" s="18">
        <f>MIN(B3:B33,C3:C33)</f>
        <v>6</v>
      </c>
      <c r="E104" s="66" t="s">
        <v>35</v>
      </c>
      <c r="F104" s="66"/>
      <c r="G104" s="66"/>
      <c r="H104" s="66"/>
      <c r="I104" s="18">
        <f>COUNTIF(S3:S33,"R")</f>
        <v>16</v>
      </c>
      <c r="J104" s="66" t="s">
        <v>47</v>
      </c>
      <c r="K104" s="66"/>
      <c r="L104" s="43">
        <f>AVERAGE(F3:F33)</f>
        <v>3.2580645161290325</v>
      </c>
    </row>
    <row r="105" spans="1:12" ht="30" customHeight="1">
      <c r="A105" s="66" t="s">
        <v>26</v>
      </c>
      <c r="B105" s="66"/>
      <c r="C105" s="66"/>
      <c r="D105" s="18">
        <f>MAX(B3:B33)</f>
        <v>17</v>
      </c>
      <c r="E105" s="66" t="s">
        <v>36</v>
      </c>
      <c r="F105" s="66"/>
      <c r="G105" s="66"/>
      <c r="H105" s="66"/>
      <c r="I105" s="18">
        <f>COUNTIF(S3:S33,"S")</f>
        <v>0</v>
      </c>
      <c r="J105" s="66" t="s">
        <v>48</v>
      </c>
      <c r="K105" s="66"/>
      <c r="L105" s="43">
        <f>AVERAGE(H3:H33)</f>
        <v>30.138709677419353</v>
      </c>
    </row>
    <row r="106" spans="1:12" ht="30" customHeight="1">
      <c r="A106" s="66" t="s">
        <v>25</v>
      </c>
      <c r="B106" s="66"/>
      <c r="C106" s="66"/>
      <c r="D106" s="18">
        <f>MIN(C3:C33)</f>
        <v>13</v>
      </c>
      <c r="E106" s="66" t="s">
        <v>52</v>
      </c>
      <c r="F106" s="66"/>
      <c r="G106" s="66"/>
      <c r="H106" s="66"/>
      <c r="I106" s="18">
        <f>COUNTIF(F3:F33,"&gt;5")</f>
        <v>0</v>
      </c>
      <c r="J106" s="66" t="s">
        <v>49</v>
      </c>
      <c r="K106" s="66"/>
      <c r="L106" s="19">
        <v>0</v>
      </c>
    </row>
    <row r="107" spans="1:12" ht="30" customHeight="1">
      <c r="A107" s="66" t="s">
        <v>29</v>
      </c>
      <c r="B107" s="66"/>
      <c r="C107" s="66"/>
      <c r="D107" s="18">
        <f>COUNTIF(B3:B33,"&lt;1")</f>
        <v>0</v>
      </c>
      <c r="E107" s="66" t="s">
        <v>43</v>
      </c>
      <c r="F107" s="66"/>
      <c r="G107" s="66"/>
      <c r="H107" s="66"/>
      <c r="I107" s="17">
        <f>MAX(H3:H33)</f>
        <v>44.1</v>
      </c>
      <c r="J107" s="66" t="s">
        <v>50</v>
      </c>
      <c r="K107" s="66"/>
      <c r="L107" s="19"/>
    </row>
    <row r="108" spans="1:12" ht="30" customHeight="1">
      <c r="A108" s="66" t="s">
        <v>30</v>
      </c>
      <c r="B108" s="66"/>
      <c r="C108" s="66"/>
      <c r="D108" s="18">
        <f>COUNTIF(C3:C33,"&lt;1")</f>
        <v>0</v>
      </c>
      <c r="E108" s="66" t="s">
        <v>44</v>
      </c>
      <c r="F108" s="66"/>
      <c r="G108" s="66"/>
      <c r="H108" s="66"/>
      <c r="I108" s="18">
        <f>MAX(L3:L33)</f>
        <v>1022</v>
      </c>
      <c r="J108" s="66" t="s">
        <v>51</v>
      </c>
      <c r="K108" s="66"/>
      <c r="L108" s="19"/>
    </row>
    <row r="109" spans="1:12" ht="30" customHeight="1">
      <c r="A109" s="66" t="s">
        <v>40</v>
      </c>
      <c r="B109" s="66"/>
      <c r="C109" s="66"/>
      <c r="D109" s="18">
        <f>MIN(P3:P33)</f>
        <v>5</v>
      </c>
      <c r="E109" s="66" t="s">
        <v>45</v>
      </c>
      <c r="F109" s="66"/>
      <c r="G109" s="66"/>
      <c r="H109" s="66"/>
      <c r="I109" s="18">
        <f>MIN(L3:L33)</f>
        <v>1000</v>
      </c>
      <c r="J109" s="66"/>
      <c r="K109" s="66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:E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3"/>
      <c r="H1" s="64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8" t="s">
        <v>19</v>
      </c>
      <c r="O1" s="48" t="s">
        <v>20</v>
      </c>
      <c r="P1" s="55" t="s">
        <v>21</v>
      </c>
      <c r="Q1" s="48" t="s">
        <v>14</v>
      </c>
      <c r="R1" s="48" t="s">
        <v>42</v>
      </c>
      <c r="S1" s="5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5"/>
      <c r="O2" s="65"/>
      <c r="P2" s="56"/>
      <c r="Q2" s="52"/>
      <c r="R2" s="49"/>
      <c r="S2" s="51"/>
    </row>
    <row r="3" spans="1:19" ht="42" customHeight="1">
      <c r="A3" s="23">
        <v>37500</v>
      </c>
      <c r="B3" s="13">
        <v>11</v>
      </c>
      <c r="C3" s="12">
        <v>21</v>
      </c>
      <c r="D3" s="4" t="s">
        <v>392</v>
      </c>
      <c r="E3" s="10">
        <v>2</v>
      </c>
      <c r="F3" s="39">
        <v>3</v>
      </c>
      <c r="G3" s="41" t="s">
        <v>73</v>
      </c>
      <c r="H3" s="15">
        <v>34.4</v>
      </c>
      <c r="I3" s="4" t="s">
        <v>76</v>
      </c>
      <c r="J3" s="5" t="s">
        <v>70</v>
      </c>
      <c r="K3" s="6"/>
      <c r="L3" s="1">
        <v>1013</v>
      </c>
      <c r="M3" s="7" t="s">
        <v>393</v>
      </c>
      <c r="N3" s="8"/>
      <c r="O3" s="8">
        <v>3.5</v>
      </c>
      <c r="P3" s="9">
        <v>10</v>
      </c>
      <c r="Q3" s="8">
        <v>65</v>
      </c>
      <c r="R3" s="20">
        <v>77</v>
      </c>
      <c r="S3" s="24" t="s">
        <v>78</v>
      </c>
    </row>
    <row r="4" spans="1:19" ht="42" customHeight="1">
      <c r="A4" s="23">
        <v>37501</v>
      </c>
      <c r="B4" s="13">
        <v>12</v>
      </c>
      <c r="C4" s="12">
        <v>23</v>
      </c>
      <c r="D4" s="4"/>
      <c r="E4" s="10">
        <v>0</v>
      </c>
      <c r="F4" s="39">
        <v>3</v>
      </c>
      <c r="G4" s="41" t="s">
        <v>73</v>
      </c>
      <c r="H4" s="15">
        <v>28.4</v>
      </c>
      <c r="I4" s="4" t="s">
        <v>64</v>
      </c>
      <c r="J4" s="5" t="s">
        <v>64</v>
      </c>
      <c r="K4" s="6"/>
      <c r="L4" s="1">
        <v>1009</v>
      </c>
      <c r="M4" s="7" t="s">
        <v>394</v>
      </c>
      <c r="N4" s="8"/>
      <c r="O4" s="8">
        <v>7</v>
      </c>
      <c r="P4" s="9">
        <v>12</v>
      </c>
      <c r="Q4" s="8">
        <v>45</v>
      </c>
      <c r="R4" s="8">
        <v>43</v>
      </c>
      <c r="S4" s="25"/>
    </row>
    <row r="5" spans="1:19" ht="42" customHeight="1">
      <c r="A5" s="23">
        <v>37502</v>
      </c>
      <c r="B5" s="13">
        <v>13</v>
      </c>
      <c r="C5" s="12">
        <v>25</v>
      </c>
      <c r="D5" s="4" t="s">
        <v>395</v>
      </c>
      <c r="E5" s="10">
        <v>12.5</v>
      </c>
      <c r="F5" s="39">
        <v>4</v>
      </c>
      <c r="G5" s="41" t="s">
        <v>73</v>
      </c>
      <c r="H5" s="15">
        <v>34.4</v>
      </c>
      <c r="I5" s="4" t="s">
        <v>64</v>
      </c>
      <c r="J5" s="5" t="s">
        <v>64</v>
      </c>
      <c r="K5" s="6"/>
      <c r="L5" s="1">
        <v>1003</v>
      </c>
      <c r="M5" s="7" t="s">
        <v>396</v>
      </c>
      <c r="N5" s="8" t="s">
        <v>153</v>
      </c>
      <c r="O5" s="8">
        <v>6</v>
      </c>
      <c r="P5" s="9">
        <v>12</v>
      </c>
      <c r="Q5" s="8">
        <v>55</v>
      </c>
      <c r="R5" s="8">
        <v>60</v>
      </c>
      <c r="S5" s="25" t="s">
        <v>78</v>
      </c>
    </row>
    <row r="6" spans="1:19" ht="42" customHeight="1">
      <c r="A6" s="23">
        <v>37503</v>
      </c>
      <c r="B6" s="13">
        <v>11</v>
      </c>
      <c r="C6" s="12">
        <v>21</v>
      </c>
      <c r="D6" s="4" t="s">
        <v>397</v>
      </c>
      <c r="E6" s="10">
        <v>0.5</v>
      </c>
      <c r="F6" s="39">
        <v>3</v>
      </c>
      <c r="G6" s="41" t="s">
        <v>73</v>
      </c>
      <c r="H6" s="15">
        <v>33</v>
      </c>
      <c r="I6" s="4" t="s">
        <v>59</v>
      </c>
      <c r="J6" s="5" t="s">
        <v>70</v>
      </c>
      <c r="K6" s="6"/>
      <c r="L6" s="1">
        <v>1007</v>
      </c>
      <c r="M6" s="7" t="s">
        <v>398</v>
      </c>
      <c r="N6" s="8"/>
      <c r="O6" s="8">
        <v>2</v>
      </c>
      <c r="P6" s="9">
        <v>10</v>
      </c>
      <c r="Q6" s="8">
        <v>65</v>
      </c>
      <c r="R6" s="8">
        <v>86</v>
      </c>
      <c r="S6" s="25" t="s">
        <v>78</v>
      </c>
    </row>
    <row r="7" spans="1:19" ht="42" customHeight="1">
      <c r="A7" s="23">
        <v>37504</v>
      </c>
      <c r="B7" s="13">
        <v>13</v>
      </c>
      <c r="C7" s="12">
        <v>22</v>
      </c>
      <c r="D7" s="4" t="s">
        <v>158</v>
      </c>
      <c r="E7" s="10">
        <v>1.6</v>
      </c>
      <c r="F7" s="39">
        <v>4</v>
      </c>
      <c r="G7" s="41" t="s">
        <v>68</v>
      </c>
      <c r="H7" s="15">
        <v>34.3</v>
      </c>
      <c r="I7" s="4" t="s">
        <v>59</v>
      </c>
      <c r="J7" s="5" t="s">
        <v>70</v>
      </c>
      <c r="K7" s="6"/>
      <c r="L7" s="1">
        <v>1008</v>
      </c>
      <c r="M7" s="7" t="s">
        <v>399</v>
      </c>
      <c r="N7" s="8"/>
      <c r="O7" s="8">
        <v>3.5</v>
      </c>
      <c r="P7" s="9">
        <v>11</v>
      </c>
      <c r="Q7" s="8">
        <v>61</v>
      </c>
      <c r="R7" s="8">
        <v>70</v>
      </c>
      <c r="S7" s="25" t="s">
        <v>78</v>
      </c>
    </row>
    <row r="8" spans="1:19" ht="42" customHeight="1">
      <c r="A8" s="23">
        <v>37505</v>
      </c>
      <c r="B8" s="13">
        <v>15</v>
      </c>
      <c r="C8" s="12">
        <v>27</v>
      </c>
      <c r="D8" s="4" t="s">
        <v>256</v>
      </c>
      <c r="E8" s="10">
        <v>0.1</v>
      </c>
      <c r="F8" s="39">
        <v>2</v>
      </c>
      <c r="G8" s="41" t="s">
        <v>130</v>
      </c>
      <c r="H8" s="15">
        <v>15</v>
      </c>
      <c r="I8" s="4" t="s">
        <v>64</v>
      </c>
      <c r="J8" s="5" t="s">
        <v>64</v>
      </c>
      <c r="K8" s="6"/>
      <c r="L8" s="1">
        <v>1005</v>
      </c>
      <c r="M8" s="7" t="s">
        <v>400</v>
      </c>
      <c r="N8" s="8"/>
      <c r="O8" s="8">
        <v>6</v>
      </c>
      <c r="P8" s="9">
        <v>14</v>
      </c>
      <c r="Q8" s="8">
        <v>50</v>
      </c>
      <c r="R8" s="8">
        <v>53</v>
      </c>
      <c r="S8" s="25"/>
    </row>
    <row r="9" spans="1:19" ht="42" customHeight="1">
      <c r="A9" s="23">
        <v>37506</v>
      </c>
      <c r="B9" s="13">
        <v>13</v>
      </c>
      <c r="C9" s="12">
        <v>17</v>
      </c>
      <c r="D9" s="4" t="s">
        <v>401</v>
      </c>
      <c r="E9" s="10">
        <v>13.4</v>
      </c>
      <c r="F9" s="39">
        <v>2</v>
      </c>
      <c r="G9" s="41" t="s">
        <v>73</v>
      </c>
      <c r="H9" s="15">
        <v>18.7</v>
      </c>
      <c r="I9" s="4" t="s">
        <v>59</v>
      </c>
      <c r="J9" s="5" t="s">
        <v>59</v>
      </c>
      <c r="K9" s="6"/>
      <c r="L9" s="1">
        <v>1009</v>
      </c>
      <c r="M9" s="7" t="s">
        <v>402</v>
      </c>
      <c r="N9" s="8"/>
      <c r="O9" s="8">
        <v>0</v>
      </c>
      <c r="P9" s="9">
        <v>12</v>
      </c>
      <c r="Q9" s="8">
        <v>79</v>
      </c>
      <c r="R9" s="8">
        <v>96</v>
      </c>
      <c r="S9" s="25" t="s">
        <v>78</v>
      </c>
    </row>
    <row r="10" spans="1:19" ht="42" customHeight="1">
      <c r="A10" s="23">
        <v>37507</v>
      </c>
      <c r="B10" s="13">
        <v>10</v>
      </c>
      <c r="C10" s="12">
        <v>20</v>
      </c>
      <c r="D10" s="4"/>
      <c r="E10" s="10">
        <v>0</v>
      </c>
      <c r="F10" s="39">
        <v>3</v>
      </c>
      <c r="G10" s="41" t="s">
        <v>73</v>
      </c>
      <c r="H10" s="15">
        <v>28</v>
      </c>
      <c r="I10" s="4" t="s">
        <v>64</v>
      </c>
      <c r="J10" s="5" t="s">
        <v>64</v>
      </c>
      <c r="K10" s="6"/>
      <c r="L10" s="1">
        <v>1015</v>
      </c>
      <c r="M10" s="7" t="s">
        <v>403</v>
      </c>
      <c r="N10" s="8"/>
      <c r="O10" s="8">
        <v>7</v>
      </c>
      <c r="P10" s="9">
        <v>9</v>
      </c>
      <c r="Q10" s="8">
        <v>45</v>
      </c>
      <c r="R10" s="8">
        <v>45</v>
      </c>
      <c r="S10" s="25"/>
    </row>
    <row r="11" spans="1:19" ht="42" customHeight="1">
      <c r="A11" s="23">
        <v>37508</v>
      </c>
      <c r="B11" s="13">
        <v>7</v>
      </c>
      <c r="C11" s="12">
        <v>22</v>
      </c>
      <c r="D11" s="4"/>
      <c r="E11" s="10">
        <v>0</v>
      </c>
      <c r="F11" s="39">
        <v>3</v>
      </c>
      <c r="G11" s="41" t="s">
        <v>61</v>
      </c>
      <c r="H11" s="15">
        <v>20.4</v>
      </c>
      <c r="I11" s="4" t="s">
        <v>76</v>
      </c>
      <c r="J11" s="5" t="s">
        <v>79</v>
      </c>
      <c r="K11" s="6"/>
      <c r="L11" s="1">
        <v>1017</v>
      </c>
      <c r="M11" s="7" t="s">
        <v>404</v>
      </c>
      <c r="N11" s="8"/>
      <c r="O11" s="8">
        <v>10</v>
      </c>
      <c r="P11" s="9">
        <v>6</v>
      </c>
      <c r="Q11" s="8">
        <v>35</v>
      </c>
      <c r="R11" s="8">
        <v>15</v>
      </c>
      <c r="S11" s="25"/>
    </row>
    <row r="12" spans="1:19" ht="42" customHeight="1">
      <c r="A12" s="23">
        <v>37509</v>
      </c>
      <c r="B12" s="13">
        <v>9</v>
      </c>
      <c r="C12" s="12">
        <v>23</v>
      </c>
      <c r="D12" s="4"/>
      <c r="E12" s="10">
        <v>0</v>
      </c>
      <c r="F12" s="39">
        <v>2</v>
      </c>
      <c r="G12" s="41" t="s">
        <v>73</v>
      </c>
      <c r="H12" s="15">
        <v>19.8</v>
      </c>
      <c r="I12" s="4" t="s">
        <v>64</v>
      </c>
      <c r="J12" s="5" t="s">
        <v>70</v>
      </c>
      <c r="K12" s="6"/>
      <c r="L12" s="1">
        <v>1015</v>
      </c>
      <c r="M12" s="7" t="s">
        <v>405</v>
      </c>
      <c r="N12" s="8"/>
      <c r="O12" s="8">
        <v>1.5</v>
      </c>
      <c r="P12" s="9">
        <v>8</v>
      </c>
      <c r="Q12" s="8">
        <v>45</v>
      </c>
      <c r="R12" s="8">
        <v>80</v>
      </c>
      <c r="S12" s="25"/>
    </row>
    <row r="13" spans="1:19" ht="42" customHeight="1">
      <c r="A13" s="23">
        <v>37510</v>
      </c>
      <c r="B13" s="13">
        <v>12</v>
      </c>
      <c r="C13" s="12">
        <v>23</v>
      </c>
      <c r="D13" s="4"/>
      <c r="E13" s="10">
        <v>0</v>
      </c>
      <c r="F13" s="39">
        <v>3</v>
      </c>
      <c r="G13" s="41" t="s">
        <v>62</v>
      </c>
      <c r="H13" s="15">
        <v>22</v>
      </c>
      <c r="I13" s="4" t="s">
        <v>64</v>
      </c>
      <c r="J13" s="5" t="s">
        <v>64</v>
      </c>
      <c r="K13" s="6"/>
      <c r="L13" s="1">
        <v>1011</v>
      </c>
      <c r="M13" s="7" t="s">
        <v>406</v>
      </c>
      <c r="N13" s="8"/>
      <c r="O13" s="8">
        <v>6</v>
      </c>
      <c r="P13" s="9">
        <v>11</v>
      </c>
      <c r="Q13" s="8">
        <v>54</v>
      </c>
      <c r="R13" s="8">
        <v>52</v>
      </c>
      <c r="S13" s="25"/>
    </row>
    <row r="14" spans="1:19" ht="42" customHeight="1">
      <c r="A14" s="23">
        <v>37511</v>
      </c>
      <c r="B14" s="13">
        <v>11</v>
      </c>
      <c r="C14" s="12">
        <v>18</v>
      </c>
      <c r="D14" s="4"/>
      <c r="E14" s="10">
        <v>0</v>
      </c>
      <c r="F14" s="39">
        <v>3</v>
      </c>
      <c r="G14" s="41" t="s">
        <v>128</v>
      </c>
      <c r="H14" s="15">
        <v>29.6</v>
      </c>
      <c r="I14" s="4" t="s">
        <v>64</v>
      </c>
      <c r="J14" s="5" t="s">
        <v>64</v>
      </c>
      <c r="K14" s="6"/>
      <c r="L14" s="1">
        <v>1009</v>
      </c>
      <c r="M14" s="7" t="s">
        <v>407</v>
      </c>
      <c r="N14" s="8"/>
      <c r="O14" s="8">
        <v>5</v>
      </c>
      <c r="P14" s="9">
        <v>10</v>
      </c>
      <c r="Q14" s="8">
        <v>68</v>
      </c>
      <c r="R14" s="8">
        <v>59</v>
      </c>
      <c r="S14" s="25"/>
    </row>
    <row r="15" spans="1:19" ht="42" customHeight="1">
      <c r="A15" s="23">
        <v>37512</v>
      </c>
      <c r="B15" s="13">
        <v>6</v>
      </c>
      <c r="C15" s="12">
        <v>13</v>
      </c>
      <c r="D15" s="4"/>
      <c r="E15" s="10">
        <v>0</v>
      </c>
      <c r="F15" s="39">
        <v>4</v>
      </c>
      <c r="G15" s="41" t="s">
        <v>128</v>
      </c>
      <c r="H15" s="15">
        <v>38.1</v>
      </c>
      <c r="I15" s="4" t="s">
        <v>76</v>
      </c>
      <c r="J15" s="5" t="s">
        <v>79</v>
      </c>
      <c r="K15" s="6"/>
      <c r="L15" s="1">
        <v>1018</v>
      </c>
      <c r="M15" s="7" t="s">
        <v>408</v>
      </c>
      <c r="N15" s="8"/>
      <c r="O15" s="8">
        <v>10</v>
      </c>
      <c r="P15" s="9">
        <v>4</v>
      </c>
      <c r="Q15" s="8">
        <v>44</v>
      </c>
      <c r="R15" s="8">
        <v>15</v>
      </c>
      <c r="S15" s="25"/>
    </row>
    <row r="16" spans="1:19" ht="42" customHeight="1">
      <c r="A16" s="23">
        <v>37513</v>
      </c>
      <c r="B16" s="13">
        <v>1</v>
      </c>
      <c r="C16" s="12">
        <v>9</v>
      </c>
      <c r="D16" s="4"/>
      <c r="E16" s="10">
        <v>0</v>
      </c>
      <c r="F16" s="39">
        <v>3</v>
      </c>
      <c r="G16" s="41" t="s">
        <v>128</v>
      </c>
      <c r="H16" s="15">
        <v>26</v>
      </c>
      <c r="I16" s="4" t="s">
        <v>64</v>
      </c>
      <c r="J16" s="5" t="s">
        <v>59</v>
      </c>
      <c r="K16" s="6"/>
      <c r="L16" s="1">
        <v>1020</v>
      </c>
      <c r="M16" s="7" t="s">
        <v>409</v>
      </c>
      <c r="N16" s="8"/>
      <c r="O16" s="8"/>
      <c r="P16" s="9">
        <v>1</v>
      </c>
      <c r="Q16" s="8">
        <v>55</v>
      </c>
      <c r="R16" s="8">
        <v>96</v>
      </c>
      <c r="S16" s="25"/>
    </row>
    <row r="17" spans="1:19" ht="42" customHeight="1">
      <c r="A17" s="23">
        <v>37514</v>
      </c>
      <c r="B17" s="13">
        <v>6</v>
      </c>
      <c r="C17" s="12">
        <v>9</v>
      </c>
      <c r="D17" s="4" t="s">
        <v>410</v>
      </c>
      <c r="E17" s="10">
        <v>1.4</v>
      </c>
      <c r="F17" s="39">
        <v>3</v>
      </c>
      <c r="G17" s="41" t="s">
        <v>128</v>
      </c>
      <c r="H17" s="15">
        <v>28.6</v>
      </c>
      <c r="I17" s="4" t="s">
        <v>59</v>
      </c>
      <c r="J17" s="5" t="s">
        <v>59</v>
      </c>
      <c r="K17" s="6"/>
      <c r="L17" s="1">
        <v>1020</v>
      </c>
      <c r="M17" s="7" t="s">
        <v>411</v>
      </c>
      <c r="N17" s="8"/>
      <c r="O17" s="8"/>
      <c r="P17" s="9">
        <v>5</v>
      </c>
      <c r="Q17" s="8">
        <v>90</v>
      </c>
      <c r="R17" s="8">
        <v>100</v>
      </c>
      <c r="S17" s="25" t="s">
        <v>78</v>
      </c>
    </row>
    <row r="18" spans="1:19" ht="42" customHeight="1">
      <c r="A18" s="23">
        <v>37515</v>
      </c>
      <c r="B18" s="13">
        <v>4</v>
      </c>
      <c r="C18" s="12">
        <v>7</v>
      </c>
      <c r="D18" s="4"/>
      <c r="E18" s="44">
        <v>0</v>
      </c>
      <c r="F18" s="39">
        <v>3</v>
      </c>
      <c r="G18" s="41" t="s">
        <v>58</v>
      </c>
      <c r="H18" s="15"/>
      <c r="I18" s="4"/>
      <c r="J18" s="5" t="s">
        <v>59</v>
      </c>
      <c r="K18" s="6"/>
      <c r="L18" s="1">
        <v>1018</v>
      </c>
      <c r="M18" s="7" t="s">
        <v>434</v>
      </c>
      <c r="N18" s="8"/>
      <c r="O18" s="8"/>
      <c r="P18" s="9"/>
      <c r="Q18" s="8"/>
      <c r="R18" s="8"/>
      <c r="S18" s="25"/>
    </row>
    <row r="19" spans="1:19" ht="42" customHeight="1">
      <c r="A19" s="23">
        <v>37516</v>
      </c>
      <c r="B19" s="13">
        <v>4</v>
      </c>
      <c r="C19" s="12">
        <v>9</v>
      </c>
      <c r="D19" s="4"/>
      <c r="E19" s="10">
        <v>0</v>
      </c>
      <c r="F19" s="39">
        <v>2</v>
      </c>
      <c r="G19" s="41" t="s">
        <v>58</v>
      </c>
      <c r="H19" s="15"/>
      <c r="I19" s="4"/>
      <c r="J19" s="5" t="s">
        <v>59</v>
      </c>
      <c r="K19" s="6"/>
      <c r="L19" s="1">
        <v>1021</v>
      </c>
      <c r="M19" s="7"/>
      <c r="N19" s="8"/>
      <c r="O19" s="8"/>
      <c r="P19" s="9"/>
      <c r="Q19" s="8"/>
      <c r="R19" s="8"/>
      <c r="S19" s="25"/>
    </row>
    <row r="20" spans="1:19" ht="42" customHeight="1">
      <c r="A20" s="23">
        <v>37517</v>
      </c>
      <c r="B20" s="13">
        <v>-1</v>
      </c>
      <c r="C20" s="12">
        <v>13</v>
      </c>
      <c r="D20" s="4"/>
      <c r="E20" s="10">
        <v>0</v>
      </c>
      <c r="F20" s="39">
        <v>2</v>
      </c>
      <c r="G20" s="41" t="s">
        <v>128</v>
      </c>
      <c r="H20" s="15"/>
      <c r="I20" s="4"/>
      <c r="J20" s="5" t="s">
        <v>70</v>
      </c>
      <c r="K20" s="6"/>
      <c r="L20" s="1">
        <v>1022</v>
      </c>
      <c r="M20" s="7"/>
      <c r="N20" s="8"/>
      <c r="O20" s="8">
        <v>3</v>
      </c>
      <c r="P20" s="9"/>
      <c r="Q20" s="8"/>
      <c r="R20" s="8"/>
      <c r="S20" s="25"/>
    </row>
    <row r="21" spans="1:19" ht="42" customHeight="1">
      <c r="A21" s="23">
        <v>37518</v>
      </c>
      <c r="B21" s="13">
        <v>-2</v>
      </c>
      <c r="C21" s="12">
        <v>11</v>
      </c>
      <c r="D21" s="4"/>
      <c r="E21" s="10">
        <v>0</v>
      </c>
      <c r="F21" s="39">
        <v>2</v>
      </c>
      <c r="G21" s="41" t="s">
        <v>128</v>
      </c>
      <c r="H21" s="15"/>
      <c r="I21" s="4"/>
      <c r="J21" s="5" t="s">
        <v>70</v>
      </c>
      <c r="K21" s="6"/>
      <c r="L21" s="1">
        <v>1023</v>
      </c>
      <c r="M21" s="7"/>
      <c r="N21" s="8"/>
      <c r="O21" s="8">
        <v>1</v>
      </c>
      <c r="P21" s="9"/>
      <c r="Q21" s="8"/>
      <c r="R21" s="8"/>
      <c r="S21" s="25"/>
    </row>
    <row r="22" spans="1:19" ht="42" customHeight="1">
      <c r="A22" s="23">
        <v>37519</v>
      </c>
      <c r="B22" s="13">
        <v>7</v>
      </c>
      <c r="C22" s="12">
        <v>10</v>
      </c>
      <c r="D22" s="4"/>
      <c r="E22" s="10">
        <v>0</v>
      </c>
      <c r="F22" s="39">
        <v>3</v>
      </c>
      <c r="G22" s="41" t="s">
        <v>128</v>
      </c>
      <c r="H22" s="15"/>
      <c r="I22" s="4"/>
      <c r="J22" s="5" t="s">
        <v>59</v>
      </c>
      <c r="K22" s="6"/>
      <c r="L22" s="1">
        <v>1026</v>
      </c>
      <c r="M22" s="7"/>
      <c r="N22" s="8"/>
      <c r="O22" s="8"/>
      <c r="P22" s="9"/>
      <c r="Q22" s="8"/>
      <c r="R22" s="8"/>
      <c r="S22" s="25"/>
    </row>
    <row r="23" spans="1:19" ht="42" customHeight="1">
      <c r="A23" s="23">
        <v>37520</v>
      </c>
      <c r="B23" s="13">
        <v>5</v>
      </c>
      <c r="C23" s="12">
        <v>14</v>
      </c>
      <c r="D23" s="4" t="s">
        <v>435</v>
      </c>
      <c r="E23" s="10">
        <v>10.4</v>
      </c>
      <c r="F23" s="39">
        <v>3</v>
      </c>
      <c r="G23" s="41" t="s">
        <v>130</v>
      </c>
      <c r="H23" s="15"/>
      <c r="I23" s="4"/>
      <c r="J23" s="5" t="s">
        <v>70</v>
      </c>
      <c r="K23" s="6"/>
      <c r="L23" s="1">
        <v>1020</v>
      </c>
      <c r="M23" s="7"/>
      <c r="N23" s="8" t="s">
        <v>153</v>
      </c>
      <c r="O23" s="8">
        <v>1</v>
      </c>
      <c r="P23" s="9"/>
      <c r="Q23" s="8"/>
      <c r="R23" s="8"/>
      <c r="S23" s="25" t="s">
        <v>78</v>
      </c>
    </row>
    <row r="24" spans="1:19" ht="42" customHeight="1">
      <c r="A24" s="23">
        <v>37521</v>
      </c>
      <c r="B24" s="13">
        <v>4</v>
      </c>
      <c r="C24" s="12">
        <v>11</v>
      </c>
      <c r="D24" s="4" t="s">
        <v>154</v>
      </c>
      <c r="E24" s="10">
        <v>7.9</v>
      </c>
      <c r="F24" s="39">
        <v>3</v>
      </c>
      <c r="G24" s="41" t="s">
        <v>128</v>
      </c>
      <c r="H24" s="15"/>
      <c r="I24" s="4"/>
      <c r="J24" s="5" t="s">
        <v>59</v>
      </c>
      <c r="K24" s="6"/>
      <c r="L24" s="1">
        <v>1014</v>
      </c>
      <c r="M24" s="7"/>
      <c r="N24" s="8"/>
      <c r="O24" s="8"/>
      <c r="P24" s="9"/>
      <c r="Q24" s="8"/>
      <c r="R24" s="8"/>
      <c r="S24" s="25" t="s">
        <v>78</v>
      </c>
    </row>
    <row r="25" spans="1:19" ht="42" customHeight="1">
      <c r="A25" s="23">
        <v>37522</v>
      </c>
      <c r="B25" s="13">
        <v>5</v>
      </c>
      <c r="C25" s="12">
        <v>13</v>
      </c>
      <c r="D25" s="4" t="s">
        <v>436</v>
      </c>
      <c r="E25" s="10">
        <v>0.6</v>
      </c>
      <c r="F25" s="39">
        <v>3</v>
      </c>
      <c r="G25" s="41" t="s">
        <v>73</v>
      </c>
      <c r="H25" s="15"/>
      <c r="I25" s="4"/>
      <c r="J25" s="5" t="s">
        <v>59</v>
      </c>
      <c r="K25" s="6"/>
      <c r="L25" s="1">
        <v>1013</v>
      </c>
      <c r="M25" s="7"/>
      <c r="N25" s="8"/>
      <c r="O25" s="8"/>
      <c r="P25" s="9"/>
      <c r="Q25" s="8"/>
      <c r="R25" s="8"/>
      <c r="S25" s="25" t="s">
        <v>78</v>
      </c>
    </row>
    <row r="26" spans="1:19" ht="42" customHeight="1">
      <c r="A26" s="23">
        <v>37523</v>
      </c>
      <c r="B26" s="13">
        <v>5</v>
      </c>
      <c r="C26" s="12">
        <v>10</v>
      </c>
      <c r="D26" s="4" t="s">
        <v>154</v>
      </c>
      <c r="E26" s="10">
        <v>7</v>
      </c>
      <c r="F26" s="39">
        <v>3</v>
      </c>
      <c r="G26" s="41" t="s">
        <v>128</v>
      </c>
      <c r="H26" s="15"/>
      <c r="I26" s="4"/>
      <c r="J26" s="5" t="s">
        <v>59</v>
      </c>
      <c r="K26" s="6"/>
      <c r="L26" s="1">
        <v>1020</v>
      </c>
      <c r="M26" s="7"/>
      <c r="N26" s="8"/>
      <c r="O26" s="8"/>
      <c r="P26" s="9"/>
      <c r="Q26" s="8"/>
      <c r="R26" s="8"/>
      <c r="S26" s="25" t="s">
        <v>78</v>
      </c>
    </row>
    <row r="27" spans="1:19" ht="42" customHeight="1">
      <c r="A27" s="23">
        <v>37524</v>
      </c>
      <c r="B27" s="13">
        <v>4</v>
      </c>
      <c r="C27" s="12">
        <v>10</v>
      </c>
      <c r="D27" s="4" t="s">
        <v>437</v>
      </c>
      <c r="E27" s="10">
        <v>1</v>
      </c>
      <c r="F27" s="39">
        <v>3</v>
      </c>
      <c r="G27" s="41" t="s">
        <v>128</v>
      </c>
      <c r="H27" s="15"/>
      <c r="I27" s="4"/>
      <c r="J27" s="5" t="s">
        <v>59</v>
      </c>
      <c r="K27" s="6"/>
      <c r="L27" s="1">
        <v>1025</v>
      </c>
      <c r="M27" s="7"/>
      <c r="N27" s="8"/>
      <c r="O27" s="8"/>
      <c r="P27" s="9"/>
      <c r="Q27" s="8"/>
      <c r="R27" s="8"/>
      <c r="S27" s="25" t="s">
        <v>78</v>
      </c>
    </row>
    <row r="28" spans="1:19" ht="42" customHeight="1">
      <c r="A28" s="23">
        <v>37525</v>
      </c>
      <c r="B28" s="13">
        <v>1</v>
      </c>
      <c r="C28" s="12">
        <v>13</v>
      </c>
      <c r="D28" s="4"/>
      <c r="E28" s="10">
        <v>0</v>
      </c>
      <c r="F28" s="39">
        <v>3</v>
      </c>
      <c r="G28" s="41" t="s">
        <v>128</v>
      </c>
      <c r="H28" s="15"/>
      <c r="I28" s="4"/>
      <c r="J28" s="5" t="s">
        <v>64</v>
      </c>
      <c r="K28" s="6"/>
      <c r="L28" s="1">
        <v>1030</v>
      </c>
      <c r="M28" s="7"/>
      <c r="N28" s="8"/>
      <c r="O28" s="8">
        <v>6</v>
      </c>
      <c r="P28" s="9"/>
      <c r="Q28" s="8"/>
      <c r="R28" s="8"/>
      <c r="S28" s="25"/>
    </row>
    <row r="29" spans="1:19" ht="42" customHeight="1">
      <c r="A29" s="23">
        <v>37526</v>
      </c>
      <c r="B29" s="13">
        <v>4</v>
      </c>
      <c r="C29" s="12">
        <v>14</v>
      </c>
      <c r="D29" s="4"/>
      <c r="E29" s="10">
        <v>0</v>
      </c>
      <c r="F29" s="39">
        <v>2</v>
      </c>
      <c r="G29" s="41" t="s">
        <v>66</v>
      </c>
      <c r="H29" s="15"/>
      <c r="I29" s="4"/>
      <c r="J29" s="5" t="s">
        <v>64</v>
      </c>
      <c r="K29" s="6"/>
      <c r="L29" s="1">
        <v>1028</v>
      </c>
      <c r="M29" s="7"/>
      <c r="N29" s="8"/>
      <c r="O29" s="8">
        <v>6</v>
      </c>
      <c r="P29" s="9"/>
      <c r="Q29" s="8"/>
      <c r="R29" s="8"/>
      <c r="S29" s="25"/>
    </row>
    <row r="30" spans="1:19" ht="42" customHeight="1">
      <c r="A30" s="23">
        <v>37527</v>
      </c>
      <c r="B30" s="13">
        <v>1</v>
      </c>
      <c r="C30" s="12">
        <v>17</v>
      </c>
      <c r="D30" s="4"/>
      <c r="E30" s="10">
        <v>0</v>
      </c>
      <c r="F30" s="39">
        <v>3</v>
      </c>
      <c r="G30" s="41" t="s">
        <v>73</v>
      </c>
      <c r="H30" s="15"/>
      <c r="I30" s="4"/>
      <c r="J30" s="5" t="s">
        <v>79</v>
      </c>
      <c r="K30" s="6"/>
      <c r="L30" s="1">
        <v>1021</v>
      </c>
      <c r="M30" s="7"/>
      <c r="N30" s="8"/>
      <c r="O30" s="8">
        <v>8</v>
      </c>
      <c r="P30" s="9"/>
      <c r="Q30" s="8"/>
      <c r="R30" s="8"/>
      <c r="S30" s="25"/>
    </row>
    <row r="31" spans="1:19" ht="42" customHeight="1">
      <c r="A31" s="23">
        <v>37528</v>
      </c>
      <c r="B31" s="13">
        <v>5</v>
      </c>
      <c r="C31" s="12">
        <v>14</v>
      </c>
      <c r="D31" s="4"/>
      <c r="E31" s="10">
        <v>0</v>
      </c>
      <c r="F31" s="39">
        <v>3</v>
      </c>
      <c r="G31" s="41" t="s">
        <v>73</v>
      </c>
      <c r="H31" s="15"/>
      <c r="I31" s="4"/>
      <c r="J31" s="5" t="s">
        <v>70</v>
      </c>
      <c r="K31" s="6"/>
      <c r="L31" s="1">
        <v>1013</v>
      </c>
      <c r="M31" s="7"/>
      <c r="N31" s="8"/>
      <c r="O31" s="8">
        <v>1.5</v>
      </c>
      <c r="P31" s="9"/>
      <c r="Q31" s="8"/>
      <c r="R31" s="8"/>
      <c r="S31" s="25"/>
    </row>
    <row r="32" spans="1:19" ht="42" customHeight="1">
      <c r="A32" s="23">
        <v>37529</v>
      </c>
      <c r="B32" s="13">
        <v>8</v>
      </c>
      <c r="C32" s="12">
        <v>12</v>
      </c>
      <c r="D32" s="4" t="s">
        <v>412</v>
      </c>
      <c r="E32" s="10">
        <v>4.9</v>
      </c>
      <c r="F32" s="39">
        <v>4</v>
      </c>
      <c r="G32" s="41" t="s">
        <v>73</v>
      </c>
      <c r="H32" s="15">
        <v>32.8</v>
      </c>
      <c r="I32" s="4" t="s">
        <v>59</v>
      </c>
      <c r="J32" s="5" t="s">
        <v>59</v>
      </c>
      <c r="K32" s="6"/>
      <c r="L32" s="1">
        <v>1010</v>
      </c>
      <c r="M32" s="7" t="s">
        <v>413</v>
      </c>
      <c r="N32" s="8"/>
      <c r="O32" s="8">
        <v>0.5</v>
      </c>
      <c r="P32" s="9">
        <v>6</v>
      </c>
      <c r="Q32" s="8">
        <v>75</v>
      </c>
      <c r="R32" s="8">
        <v>96</v>
      </c>
      <c r="S32" s="25" t="s">
        <v>78</v>
      </c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6" t="s">
        <v>22</v>
      </c>
      <c r="B100" s="66"/>
      <c r="C100" s="66"/>
      <c r="D100" s="16">
        <f>AVERAGE(B3:B33,C3:C33)</f>
        <v>11.25</v>
      </c>
      <c r="E100" s="66" t="s">
        <v>31</v>
      </c>
      <c r="F100" s="66"/>
      <c r="G100" s="66"/>
      <c r="H100" s="66"/>
      <c r="I100" s="17">
        <f>SUM(E3:E33)</f>
        <v>63.3</v>
      </c>
      <c r="J100" s="66" t="s">
        <v>38</v>
      </c>
      <c r="K100" s="66"/>
      <c r="L100" s="18">
        <f>SUM(O3:O33)</f>
        <v>94.5</v>
      </c>
    </row>
    <row r="101" spans="1:12" ht="30" customHeight="1">
      <c r="A101" s="66" t="s">
        <v>27</v>
      </c>
      <c r="B101" s="66"/>
      <c r="C101" s="66"/>
      <c r="D101" s="16">
        <f>AVERAGE(B3:B33)</f>
        <v>6.8</v>
      </c>
      <c r="E101" s="66" t="s">
        <v>32</v>
      </c>
      <c r="F101" s="66"/>
      <c r="G101" s="66"/>
      <c r="H101" s="66"/>
      <c r="I101" s="17">
        <f>AVERAGE(E3:E33)</f>
        <v>2.11</v>
      </c>
      <c r="J101" s="66" t="s">
        <v>39</v>
      </c>
      <c r="K101" s="66"/>
      <c r="L101" s="18">
        <f>COUNTIF(R3:R33,"&lt;31")</f>
        <v>2</v>
      </c>
    </row>
    <row r="102" spans="1:12" ht="30" customHeight="1">
      <c r="A102" s="66" t="s">
        <v>28</v>
      </c>
      <c r="B102" s="66"/>
      <c r="C102" s="66"/>
      <c r="D102" s="16">
        <f>AVERAGE(C3:C33)</f>
        <v>15.7</v>
      </c>
      <c r="E102" s="66" t="s">
        <v>33</v>
      </c>
      <c r="F102" s="66"/>
      <c r="G102" s="66"/>
      <c r="H102" s="66"/>
      <c r="I102" s="17">
        <f>MAX(E3:E33)</f>
        <v>13.4</v>
      </c>
      <c r="J102" s="66" t="s">
        <v>41</v>
      </c>
      <c r="K102" s="66"/>
      <c r="L102" s="18">
        <f>COUNTIF(C3:C33,"&gt;19")</f>
        <v>10</v>
      </c>
    </row>
    <row r="103" spans="1:12" ht="30" customHeight="1">
      <c r="A103" s="66" t="s">
        <v>23</v>
      </c>
      <c r="B103" s="66"/>
      <c r="C103" s="66"/>
      <c r="D103" s="18">
        <f>MAX(B3:B33,C3:C33)</f>
        <v>27</v>
      </c>
      <c r="E103" s="66" t="s">
        <v>34</v>
      </c>
      <c r="F103" s="66"/>
      <c r="G103" s="66"/>
      <c r="H103" s="66"/>
      <c r="I103" s="18">
        <f>COUNTA(S3:S33)</f>
        <v>12</v>
      </c>
      <c r="J103" s="66" t="s">
        <v>37</v>
      </c>
      <c r="K103" s="66"/>
      <c r="L103" s="18">
        <f>COUNTA(N3:N33)</f>
        <v>2</v>
      </c>
    </row>
    <row r="104" spans="1:12" ht="30" customHeight="1">
      <c r="A104" s="66" t="s">
        <v>24</v>
      </c>
      <c r="B104" s="66"/>
      <c r="C104" s="66"/>
      <c r="D104" s="18">
        <f>MIN(B3:B33,C3:C33)</f>
        <v>-2</v>
      </c>
      <c r="E104" s="66" t="s">
        <v>35</v>
      </c>
      <c r="F104" s="66"/>
      <c r="G104" s="66"/>
      <c r="H104" s="66"/>
      <c r="I104" s="18">
        <f>COUNTIF(S3:S33,"R")</f>
        <v>12</v>
      </c>
      <c r="J104" s="66" t="s">
        <v>47</v>
      </c>
      <c r="K104" s="66"/>
      <c r="L104" s="43">
        <f>AVERAGE(F3:F33)</f>
        <v>2.9</v>
      </c>
    </row>
    <row r="105" spans="1:12" ht="30" customHeight="1">
      <c r="A105" s="66" t="s">
        <v>26</v>
      </c>
      <c r="B105" s="66"/>
      <c r="C105" s="66"/>
      <c r="D105" s="18">
        <f>MAX(B3:B33)</f>
        <v>15</v>
      </c>
      <c r="E105" s="66" t="s">
        <v>36</v>
      </c>
      <c r="F105" s="66"/>
      <c r="G105" s="66"/>
      <c r="H105" s="66"/>
      <c r="I105" s="18">
        <f>COUNTIF(S3:S33,"S")</f>
        <v>0</v>
      </c>
      <c r="J105" s="66" t="s">
        <v>48</v>
      </c>
      <c r="K105" s="66"/>
      <c r="L105" s="43">
        <f>AVERAGE(H3:H33)</f>
        <v>27.718750000000004</v>
      </c>
    </row>
    <row r="106" spans="1:12" ht="30" customHeight="1">
      <c r="A106" s="66" t="s">
        <v>25</v>
      </c>
      <c r="B106" s="66"/>
      <c r="C106" s="66"/>
      <c r="D106" s="18">
        <f>MIN(C3:C33)</f>
        <v>7</v>
      </c>
      <c r="E106" s="66" t="s">
        <v>52</v>
      </c>
      <c r="F106" s="66"/>
      <c r="G106" s="66"/>
      <c r="H106" s="66"/>
      <c r="I106" s="18">
        <f>COUNTIF(F3:F33,"&gt;5")</f>
        <v>0</v>
      </c>
      <c r="J106" s="66" t="s">
        <v>49</v>
      </c>
      <c r="K106" s="66"/>
      <c r="L106" s="19">
        <v>0</v>
      </c>
    </row>
    <row r="107" spans="1:12" ht="30" customHeight="1">
      <c r="A107" s="66" t="s">
        <v>29</v>
      </c>
      <c r="B107" s="66"/>
      <c r="C107" s="66"/>
      <c r="D107" s="18">
        <f>COUNTIF(B3:B33,"&lt;1")</f>
        <v>2</v>
      </c>
      <c r="E107" s="66" t="s">
        <v>43</v>
      </c>
      <c r="F107" s="66"/>
      <c r="G107" s="66"/>
      <c r="H107" s="66"/>
      <c r="I107" s="17">
        <f>MAX(H3:H33)</f>
        <v>38.1</v>
      </c>
      <c r="J107" s="66" t="s">
        <v>50</v>
      </c>
      <c r="K107" s="66"/>
      <c r="L107" s="19"/>
    </row>
    <row r="108" spans="1:12" ht="30" customHeight="1">
      <c r="A108" s="66" t="s">
        <v>30</v>
      </c>
      <c r="B108" s="66"/>
      <c r="C108" s="66"/>
      <c r="D108" s="18">
        <f>COUNTIF(C3:C33,"&lt;1")</f>
        <v>0</v>
      </c>
      <c r="E108" s="66" t="s">
        <v>44</v>
      </c>
      <c r="F108" s="66"/>
      <c r="G108" s="66"/>
      <c r="H108" s="66"/>
      <c r="I108" s="18">
        <f>MAX(L3:L33)</f>
        <v>1030</v>
      </c>
      <c r="J108" s="66" t="s">
        <v>51</v>
      </c>
      <c r="K108" s="66"/>
      <c r="L108" s="19"/>
    </row>
    <row r="109" spans="1:12" ht="30" customHeight="1">
      <c r="A109" s="66" t="s">
        <v>40</v>
      </c>
      <c r="B109" s="66"/>
      <c r="C109" s="66"/>
      <c r="D109" s="18">
        <f>MIN(P3:P33)</f>
        <v>1</v>
      </c>
      <c r="E109" s="66" t="s">
        <v>45</v>
      </c>
      <c r="F109" s="66"/>
      <c r="G109" s="66"/>
      <c r="H109" s="66"/>
      <c r="I109" s="18">
        <f>MIN(L3:L33)</f>
        <v>1003</v>
      </c>
      <c r="J109" s="66"/>
      <c r="K109" s="66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Steffen Nitzsche</cp:lastModifiedBy>
  <cp:lastPrinted>2009-01-01T07:25:39Z</cp:lastPrinted>
  <dcterms:created xsi:type="dcterms:W3CDTF">2000-12-13T16:36:36Z</dcterms:created>
  <dcterms:modified xsi:type="dcterms:W3CDTF">2009-01-01T07:26:19Z</dcterms:modified>
  <cp:category/>
  <cp:version/>
  <cp:contentType/>
  <cp:contentStatus/>
</cp:coreProperties>
</file>