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65" windowHeight="5535" tabRatio="838" firstSheet="2" activeTab="12"/>
  </bookViews>
  <sheets>
    <sheet name="STANDARD" sheetId="1" r:id="rId1"/>
    <sheet name="JAN-2004" sheetId="2" r:id="rId2"/>
    <sheet name="FEB-2004" sheetId="3" r:id="rId3"/>
    <sheet name="MAR-2004" sheetId="4" r:id="rId4"/>
    <sheet name="APR-2004" sheetId="5" r:id="rId5"/>
    <sheet name="MAI-2004" sheetId="6" r:id="rId6"/>
    <sheet name="JUN-2004" sheetId="7" r:id="rId7"/>
    <sheet name="JUL-2004" sheetId="8" r:id="rId8"/>
    <sheet name="AUG-2004" sheetId="9" r:id="rId9"/>
    <sheet name="SEP-2004" sheetId="10" r:id="rId10"/>
    <sheet name="OCT-2004" sheetId="11" r:id="rId11"/>
    <sheet name="NOV-2004" sheetId="12" r:id="rId12"/>
    <sheet name="DEC-2004" sheetId="13" r:id="rId13"/>
  </sheets>
  <definedNames/>
  <calcPr fullCalcOnLoad="1"/>
</workbook>
</file>

<file path=xl/sharedStrings.xml><?xml version="1.0" encoding="utf-8"?>
<sst xmlns="http://schemas.openxmlformats.org/spreadsheetml/2006/main" count="2526" uniqueCount="545">
  <si>
    <t>DATUM</t>
  </si>
  <si>
    <t>BEWÖLKUNG</t>
  </si>
  <si>
    <t>WETTEREREIGNISSE / NATURKALENDER</t>
  </si>
  <si>
    <t>MIN °C</t>
  </si>
  <si>
    <t>MAX °C</t>
  </si>
  <si>
    <t>ART</t>
  </si>
  <si>
    <t>NACHT</t>
  </si>
  <si>
    <t>TAG</t>
  </si>
  <si>
    <t>SYMBOL</t>
  </si>
  <si>
    <t>JAN</t>
  </si>
  <si>
    <t>LUFTDRUCK        hPa</t>
  </si>
  <si>
    <t>B</t>
  </si>
  <si>
    <t>KM /H</t>
  </si>
  <si>
    <t>RICHT.</t>
  </si>
  <si>
    <t>FEUCHTE           %</t>
  </si>
  <si>
    <t>WIND / B-RICHT.-MAX</t>
  </si>
  <si>
    <t>TEMP °C</t>
  </si>
  <si>
    <t xml:space="preserve">NIEDERSCHLAG </t>
  </si>
  <si>
    <t>MM</t>
  </si>
  <si>
    <t>GEWITTER TAGE</t>
  </si>
  <si>
    <t>SONNEN STUNDEN</t>
  </si>
  <si>
    <t>BODEN        TEMP °C</t>
  </si>
  <si>
    <t>DURCHSCHNITT - T°C</t>
  </si>
  <si>
    <t>MAX-TEMPERATUR °C</t>
  </si>
  <si>
    <t>MIN-TEMPERATUR °C</t>
  </si>
  <si>
    <t>MIN-TAG TEMP °C</t>
  </si>
  <si>
    <t>MAX-NACHT TEMP °C</t>
  </si>
  <si>
    <t>D-NACHT TEMP °C</t>
  </si>
  <si>
    <t>D-TAG TEMP °C</t>
  </si>
  <si>
    <t>NACHTFRÖSTE</t>
  </si>
  <si>
    <t>EISTAGE</t>
  </si>
  <si>
    <t>NIEDERSCHLAGMENGE - MM</t>
  </si>
  <si>
    <t>NL-DURCHSCHNITT / TAG</t>
  </si>
  <si>
    <t>MAX-NIEDERSCHLAG / TAG</t>
  </si>
  <si>
    <t>NIEDERSCHLAGSTAGE</t>
  </si>
  <si>
    <t>REGENTAGE</t>
  </si>
  <si>
    <t>TAGE MIT SCHNEEFALL</t>
  </si>
  <si>
    <t>GEWITTERTAGE</t>
  </si>
  <si>
    <t>SONNENSTUNDEN</t>
  </si>
  <si>
    <t>SONNENTAGE</t>
  </si>
  <si>
    <t>MIN-BODEN T°C</t>
  </si>
  <si>
    <t>TAGE T°C =&gt;20°C</t>
  </si>
  <si>
    <t xml:space="preserve"> BEDECKUNG %</t>
  </si>
  <si>
    <t>MAX-WINDGESCHW. KM / H</t>
  </si>
  <si>
    <t>LUFTDRUCK - MAX  H / PA</t>
  </si>
  <si>
    <t>LUFTDRUCK - MIN  H / PA</t>
  </si>
  <si>
    <t>NIEDERS. TAGE</t>
  </si>
  <si>
    <t>WIND-DURCHSCHN.</t>
  </si>
  <si>
    <t>WIND-MAX-DURCHS.</t>
  </si>
  <si>
    <t>TAGE MIT SCHNEED.</t>
  </si>
  <si>
    <t>REGENMENGE</t>
  </si>
  <si>
    <t>SCHNEEMENGE</t>
  </si>
  <si>
    <t>STURMTAGE  BEAUFORT=&gt;6</t>
  </si>
  <si>
    <t>MAR</t>
  </si>
  <si>
    <t>FEB</t>
  </si>
  <si>
    <t>APR</t>
  </si>
  <si>
    <t>MAI</t>
  </si>
  <si>
    <t>29.Feb</t>
  </si>
  <si>
    <t>NO</t>
  </si>
  <si>
    <t>bedeckt</t>
  </si>
  <si>
    <t>stark bewölkt</t>
  </si>
  <si>
    <t xml:space="preserve">kalter Neujahrstag / ganz dünne Schneedecke </t>
  </si>
  <si>
    <t>Schneegriesel (0,5cm)</t>
  </si>
  <si>
    <t>grauer nasskalter Tag / etwas Schnee / Schneehöhe nur 1cm</t>
  </si>
  <si>
    <t>S</t>
  </si>
  <si>
    <t>leichter Schneefall (3cm)</t>
  </si>
  <si>
    <t xml:space="preserve">N </t>
  </si>
  <si>
    <t>wolkig</t>
  </si>
  <si>
    <t>kalter winterlicher Tag / Schneehöhe 4cm</t>
  </si>
  <si>
    <t>leichter Schneefall (2cm)</t>
  </si>
  <si>
    <t>SW</t>
  </si>
  <si>
    <t>kalter Wintertag mit etwas Schnee+kaum Sonne</t>
  </si>
  <si>
    <t>nachts Schnee (11cm)</t>
  </si>
  <si>
    <t>N</t>
  </si>
  <si>
    <t>nachts anhaltender Schneefall - Schneehöhe Gesamt 14cm / kalter schöner Wintertag</t>
  </si>
  <si>
    <t>ab nachmittag Schneeverweh.</t>
  </si>
  <si>
    <t xml:space="preserve">S </t>
  </si>
  <si>
    <t>sternenklar</t>
  </si>
  <si>
    <t xml:space="preserve">erst kalte Nacht (Rekord des Winters) ab Mittag Wolken+Böhmischer Wind     mit Schneeverwehungen </t>
  </si>
  <si>
    <t>erst Schnee später Regen</t>
  </si>
  <si>
    <t>erst Schneesturm später Regen+Erwärmung mit Tauwetter / grauer Tag mit viel Matsch / Schneehöhe Max 17cm</t>
  </si>
  <si>
    <t>R</t>
  </si>
  <si>
    <t>sonnig</t>
  </si>
  <si>
    <t>sonniger Tag / es taut kaum - alles Eis / Schneehöhe 10cm / auffrischender böhmischer Wind</t>
  </si>
  <si>
    <t>Schnee+Regen</t>
  </si>
  <si>
    <t>grauer nasskalter Wintertag / mal Regen mal Schnee mal Trocken</t>
  </si>
  <si>
    <t>Schneeregen</t>
  </si>
  <si>
    <t>W</t>
  </si>
  <si>
    <t>nasser grauer Tag / Alles Match / viel Niederschlag / Schneehöhe 12cm</t>
  </si>
  <si>
    <t>ab nachmittag     Regen</t>
  </si>
  <si>
    <t>erst Sonne später Dauerregen / viel Eis überall</t>
  </si>
  <si>
    <t xml:space="preserve"> Regenschauer</t>
  </si>
  <si>
    <t>vormittags viel Sonne / Abends kommt Sturmtief mit Regen</t>
  </si>
  <si>
    <t>zeitweise Regen mit Schnee vermischt</t>
  </si>
  <si>
    <t>nasskalter Tag / Regen mit einzelnen Flocken / Tauwetter / Restschnee 5cm</t>
  </si>
  <si>
    <t>Schneeregen- schauer</t>
  </si>
  <si>
    <t>durchziehende dichte Wolkenfelder mit Schnee+Regen / nur noch Restschnee</t>
  </si>
  <si>
    <t>zeitweise Schnee (7cm)</t>
  </si>
  <si>
    <t>viel Niederschlag als nasser Schnee / Schneehöhe 10cm / sehr nasskalt</t>
  </si>
  <si>
    <t>etwas Schnee</t>
  </si>
  <si>
    <t>viele Wolken - wenig Sonne / aufkommender starker Wind / Restschnee 6cm</t>
  </si>
  <si>
    <t>kurze Graupel- schauer</t>
  </si>
  <si>
    <t xml:space="preserve">etwas Sonne+Niederschlag </t>
  </si>
  <si>
    <t>leichter Schneefall (4cm)</t>
  </si>
  <si>
    <t>winterlich kalt / abends Auflockerungen / Schneehöhe 8cm</t>
  </si>
  <si>
    <t>ab Mittag starker Schneefall 12cm</t>
  </si>
  <si>
    <t>erst trocken später viel Schnee+Verwehungen (Verkehrschaos) Schneehöhe 20cm</t>
  </si>
  <si>
    <t>etwas Schnee 2cm</t>
  </si>
  <si>
    <t>noch etwas Schnee / sehr winterlich / überall Neuschnee / Schneehöhe 22cm</t>
  </si>
  <si>
    <t>etwas Schnee 4cm</t>
  </si>
  <si>
    <t>leichter Schneefall noch - verschneite schöne Landschaften / Schneehöhe 26cm</t>
  </si>
  <si>
    <t>die Sonne kommt raus - sehr kalt - Winter pur</t>
  </si>
  <si>
    <t>strahlend blauer Himmel - herrlicher kalter Wintertag - Schneehöhe 26cm</t>
  </si>
  <si>
    <t>herrlicher Wintertag / viel Sonne - kaum Wind</t>
  </si>
  <si>
    <t>Schneefall (5cm)</t>
  </si>
  <si>
    <t>leichter Dauerschneefall - Schneehöhe 28cm</t>
  </si>
  <si>
    <t>heiter</t>
  </si>
  <si>
    <t xml:space="preserve">schöner Wintertag / in der Sonne warm </t>
  </si>
  <si>
    <t>etwas    Schneegriesel</t>
  </si>
  <si>
    <t>grauer Wintertag / Schneehöhe 27cm</t>
  </si>
  <si>
    <t xml:space="preserve">ruhiger Wintertag </t>
  </si>
  <si>
    <t>Schneeschauer    (3cm)</t>
  </si>
  <si>
    <t>NW</t>
  </si>
  <si>
    <t>kalter Wind / Sonne+Wolke+Schnee / Schneehöhe 26cm</t>
  </si>
  <si>
    <t>starker Schneefall (7cm)</t>
  </si>
  <si>
    <t>nachts+vormittags starker Schneefall mit Verwehungen und Verkehrschaos / nachmittags etwas Sonne / Schneehöhe 31cm</t>
  </si>
  <si>
    <t>tags einsetzendes Tauwetter mit aufkommenden Wind und kräftigen Temp-Anstieg</t>
  </si>
  <si>
    <t>nachm. Regen</t>
  </si>
  <si>
    <t xml:space="preserve">wolkig </t>
  </si>
  <si>
    <t>sehr starkes Tauwetter / Schneehöhe nur noch 10cm / stürmisch</t>
  </si>
  <si>
    <t>Dauerregen</t>
  </si>
  <si>
    <t>milder grauer nasser Tag / Schnee taut stark weg / viel Wasser in der Bach</t>
  </si>
  <si>
    <t>zeitweise Regen</t>
  </si>
  <si>
    <t>sehr milder regnerischer Tag / nur noch Schneereste da</t>
  </si>
  <si>
    <t>ein paar Tropfen</t>
  </si>
  <si>
    <t>sehr mild - freundlich / leichter Föhn / Schnee fast weg</t>
  </si>
  <si>
    <t>windig bedeckt milder Tag / frühlingshaft / hohe Pegelstände</t>
  </si>
  <si>
    <t>mild - trocken - windig - viele Wolken - kaum Sonne - Schnee weg</t>
  </si>
  <si>
    <t>Schnee+Graupel- schauer</t>
  </si>
  <si>
    <t>Sturm mit durchziehenden Wolkenfeldern Sonne+etwas Niederschlag</t>
  </si>
  <si>
    <t>Schneeschauer</t>
  </si>
  <si>
    <t>bedeckt-Gewitter</t>
  </si>
  <si>
    <r>
      <t xml:space="preserve">Schneeschauer mit 2x </t>
    </r>
    <r>
      <rPr>
        <u val="single"/>
        <sz val="12"/>
        <color indexed="60"/>
        <rFont val="Times New Roman"/>
        <family val="1"/>
      </rPr>
      <t>Wintergewitter</t>
    </r>
    <r>
      <rPr>
        <sz val="12"/>
        <rFont val="Times New Roman"/>
        <family val="1"/>
      </rPr>
      <t xml:space="preserve"> / Schneehöhe 2cm</t>
    </r>
  </si>
  <si>
    <t>Schneeschauer+ Verwehungen 6cm</t>
  </si>
  <si>
    <t>wieder leichtes Wintergewitter / Schneeverwehungen / Schneehöhe 7cm</t>
  </si>
  <si>
    <t>grauer Wintertag / leichtes Tauen / Schneehöhe 7cm</t>
  </si>
  <si>
    <t>starker Schneefall (15cm)</t>
  </si>
  <si>
    <t xml:space="preserve"> nachts viel Schnee / winterlich / Verkehrschaos</t>
  </si>
  <si>
    <t>ruhiger kalter Wintertag / verschneite Landschaft / kaum Wind</t>
  </si>
  <si>
    <t>Sprühregen</t>
  </si>
  <si>
    <t>bedeckt-neblig</t>
  </si>
  <si>
    <t>nasskalt - neblig - grau -Tauwetter - Mistwetter</t>
  </si>
  <si>
    <t>Tauwetter - einheitsgrau / Schneehöhe 10cm</t>
  </si>
  <si>
    <t>nachts etwas     Regen</t>
  </si>
  <si>
    <t xml:space="preserve">kaum Wolkenlücken / Schnee fast weg </t>
  </si>
  <si>
    <t>kaum Sonne - kalt - nur noch Restschnee da</t>
  </si>
  <si>
    <t>klar</t>
  </si>
  <si>
    <t xml:space="preserve">erst Sonne später dichte Hochnebel-Wolken </t>
  </si>
  <si>
    <t>nasskalt und grau / etwas nasser Schneegriesel / Schneedecke 1cm + Rest</t>
  </si>
  <si>
    <t>leichter Schneefall / Schneehöhe 2cm + Restschnee</t>
  </si>
  <si>
    <t>O</t>
  </si>
  <si>
    <t>herrlich sonniger aber kalter Wintertag / blauer Himmel / kalter Ostwind</t>
  </si>
  <si>
    <t>SO</t>
  </si>
  <si>
    <t>erst Sonne pur mit kalten Wind / nachmittags Wolkenaufzug / Schneed. 1cm</t>
  </si>
  <si>
    <t>etwas Schneeregen</t>
  </si>
  <si>
    <t>grauer Tag / kalt</t>
  </si>
  <si>
    <t>etwas Schnee   (1cm)</t>
  </si>
  <si>
    <t>winterlich / leichter Schneefall / Dauerfrost / Schneehöhe 1cm + Restschnee</t>
  </si>
  <si>
    <t>schöner Wintertag / wenig Wind - viel Sonne / Frühling weit weg</t>
  </si>
  <si>
    <t xml:space="preserve">nasskalt - keine Sonne </t>
  </si>
  <si>
    <t>kurze schwache Schneeschauer</t>
  </si>
  <si>
    <t>etwas Schnee - wenig Sonne - viele Wolken / nur Restschnee da</t>
  </si>
  <si>
    <t>ruhiger Tag / Sonne+Wolken / kalte Nacht</t>
  </si>
  <si>
    <t>ein paar Schneeflocken</t>
  </si>
  <si>
    <t>wechselnd bewölkt - kurze Schneeschauer+Sonne - kalt - Restschnee</t>
  </si>
  <si>
    <t>kalt - winterlich - grau</t>
  </si>
  <si>
    <t>X</t>
  </si>
  <si>
    <t>abends einsetzender Schneefall</t>
  </si>
  <si>
    <t>winterlich kalt / geschlossene Schneedecke / abends Wehen</t>
  </si>
  <si>
    <t>erst Schnee später Sprühregen</t>
  </si>
  <si>
    <t>nachts viel Schnee (11cm) tags milder - Schmuddelwetter + Tauen</t>
  </si>
  <si>
    <t>nasskalt  - winterlich - Schneehöhe 10cm</t>
  </si>
  <si>
    <t>eisiger Wintertag / tags viel Sonne / herrliche Winterlandschaft / Schneehöhe 12cm</t>
  </si>
  <si>
    <t>sonnig kalter Wintertag / strahlend blauer Himmel</t>
  </si>
  <si>
    <t>nachmittags Schneegriesel</t>
  </si>
  <si>
    <t>erst Sonne später Wolken+etwas Niederschlag / viel zu kalt für März</t>
  </si>
  <si>
    <t>erst ngrau später mehr Sonne / winterlich kalt</t>
  </si>
  <si>
    <t>ab Mittag Schnee (2cm)</t>
  </si>
  <si>
    <t>erst trocken dann leichter Schneefall / winterlich</t>
  </si>
  <si>
    <t>nachts Schnee    (4cm)</t>
  </si>
  <si>
    <t>nachts Schnee &gt; früh sehr winterlich / nachmittags freundlicher+etwas Sonne Schneehöhe 14cm</t>
  </si>
  <si>
    <t>freundlicher Tag , aber kalter Ostwind / leichtes Tauen</t>
  </si>
  <si>
    <t>es wird wärmer und der Frühling kommt / stürmischer Wind / Tauwetter /       abends diesig</t>
  </si>
  <si>
    <t>diesig - Wolken+Sonne / es taut &gt; das grüne kommt durch / Restschnee 5cm</t>
  </si>
  <si>
    <t>nachts etwas Regen</t>
  </si>
  <si>
    <t>erst viele Wolken - später heiter und frühlingshaft / Schnee fast weg / Schneeglöckchen+Märzenbecher kommen blühend hervor</t>
  </si>
  <si>
    <t>schöner Frühlingstag trotz einiger Wolken / starke Schneeschmelze</t>
  </si>
  <si>
    <t>erst noch dichte Wolken, die abends weniger werden / frühlingshaft / nur noch Schneehaufen da</t>
  </si>
  <si>
    <t>herrlich warmer Frühlingstag fast sommerlich / kaum eine Wolke / Schnee weg</t>
  </si>
  <si>
    <t xml:space="preserve">freundlicher Tag </t>
  </si>
  <si>
    <t>sehr warm - diesig - abends Wolkenverdichtung / Schnee weg / Krokusse - Märzenbecher und Schneeglöckchen in voller Blüte</t>
  </si>
  <si>
    <t>kurze Schauer</t>
  </si>
  <si>
    <t>windig - viele durchziehende Wolkenfelder - wenig Sonne</t>
  </si>
  <si>
    <t>Regenschauer</t>
  </si>
  <si>
    <t>kurzer Schauer</t>
  </si>
  <si>
    <t>stürmischer Tag</t>
  </si>
  <si>
    <t>Aprilwetter / zunehmend kühler / Frühling hat es schwer</t>
  </si>
  <si>
    <t>Freundlicher milder Tag trotz vieler Wolken</t>
  </si>
  <si>
    <t>ab Abend Regen</t>
  </si>
  <si>
    <t>anhaltender Schneeregen</t>
  </si>
  <si>
    <t>Sauwetter / Schnee+Regen / Schnee bleibt teilweise liegen / überall Match</t>
  </si>
  <si>
    <t>etwas Schnee    (1cm)</t>
  </si>
  <si>
    <t>winterlich kalt / abends etwas Sonne / dünne Schneedecke</t>
  </si>
  <si>
    <t>herbstlich / erste Narzissen blühen</t>
  </si>
  <si>
    <t>grauer kühler Tag</t>
  </si>
  <si>
    <t>herrlicher Frühlingstag nach frostiger Nacht</t>
  </si>
  <si>
    <t>zunehmend freundlicher und milder / Schnee weggetaut</t>
  </si>
  <si>
    <t>sonniger Frühlingstag / Krokusse in voller Blüte / kalter Ostwind</t>
  </si>
  <si>
    <t>strahlend blauer Himmel , aber kalter trockener Ostwind</t>
  </si>
  <si>
    <t xml:space="preserve">ruhiger kühler Frühlingstag </t>
  </si>
  <si>
    <t>warmer sonniger Frühlingstag / windig</t>
  </si>
  <si>
    <t>sehr schöner milder Frühlingstag</t>
  </si>
  <si>
    <t>kurze gewittrige Schauer</t>
  </si>
  <si>
    <t>Aprilwetter mit Sonne, Wind, schwache Gewitter und kurze Schauer</t>
  </si>
  <si>
    <t>Storch ist da</t>
  </si>
  <si>
    <t>zunehmend kühler / typisches Aprilwetter</t>
  </si>
  <si>
    <t>Sonne-Wolken Mix / erste Tulpen blühen</t>
  </si>
  <si>
    <t>typisches kaltes Aprilwetter / Schnee-Graupel - kurze sonnige Abschnitte</t>
  </si>
  <si>
    <t>nachts Regen</t>
  </si>
  <si>
    <t xml:space="preserve">nachts Regen / tags zunehmend schöner Ostersonntag </t>
  </si>
  <si>
    <t>schöner Ostersonnabend / Sonne-Wolken Mix</t>
  </si>
  <si>
    <t>etwas Nieseln+Schauer</t>
  </si>
  <si>
    <t>grauer kühler Karfreitag</t>
  </si>
  <si>
    <t>Sonne-Wolken Mix / kühler Nordwind / Frühling hat es schwer</t>
  </si>
  <si>
    <t>strahlend blauer Himmel nach kalter Nacht / sehr trockene Luft</t>
  </si>
  <si>
    <t>dicke Hochnebelsuppe, die sich nicht auflöst</t>
  </si>
  <si>
    <t>herrliches Frühlingswetter / Wind dreht auf Süd</t>
  </si>
  <si>
    <t>wechselnd bewölkt / mild+frühlingshaft / Dahlien eingegraben / Gras wächst</t>
  </si>
  <si>
    <t>Sonne+Wolken / wechselnd bewölkt / sehr freundlich</t>
  </si>
  <si>
    <t>schöner milder Tag / zeitweise viele Wolken</t>
  </si>
  <si>
    <t>kühler regnerischer Tag / abends etwas schöner / Bäume treiben aus</t>
  </si>
  <si>
    <t>erst dicke Wolken , später zunehmend schöner</t>
  </si>
  <si>
    <t>kalte Nacht mit Bodenfrost / tags herrliches Frühlingswetter / 1.Schwalbe da</t>
  </si>
  <si>
    <t>frühsommerliches Wetter / Birken bekommen Blätter</t>
  </si>
  <si>
    <t>abends Regen</t>
  </si>
  <si>
    <t>erst schön und warm, ab Mittag Kaltluft mit Nebel+Regen</t>
  </si>
  <si>
    <t>zeitweise leichter Regen</t>
  </si>
  <si>
    <t>nasskalter Tag mit Nebel + Nieseln / kühl / es wird alles grün</t>
  </si>
  <si>
    <t>wechselhaft / abends freundlicher</t>
  </si>
  <si>
    <t>zunehmend wärmer u. schöner / Kastanienblätter kommen / alles wird grün</t>
  </si>
  <si>
    <t>nach kalter Nacht mit Bodenfrost sehr schön und warm / Kirschblüte beginnt</t>
  </si>
  <si>
    <t>warm-sommerlich / alles beginnt zu blühen</t>
  </si>
  <si>
    <t>Super - Frühlingstag , fast schon sommerlich</t>
  </si>
  <si>
    <t>etwas Regen</t>
  </si>
  <si>
    <t>früh kühl und grau - nachmittags schöner &amp; etwas Sonne</t>
  </si>
  <si>
    <t>abends Gewitter-regen</t>
  </si>
  <si>
    <t>erst freundlich mit Wolken+Sonne, abends dann kurzes schwaches Gewitter mit kräftigen Regen / Natur wird gleich grüner</t>
  </si>
  <si>
    <t>bis nachmittags Regen</t>
  </si>
  <si>
    <t>grau - nass - kühl / abends kommt die Sonne noch raus / Rapsblüte beginnt</t>
  </si>
  <si>
    <t>abends Gewitter-schauer</t>
  </si>
  <si>
    <t>erst Sonne+Wolken Mix und freundlich / abends Gewitter</t>
  </si>
  <si>
    <r>
      <t xml:space="preserve">viele Wolken - wechselhaft / </t>
    </r>
    <r>
      <rPr>
        <u val="single"/>
        <sz val="12"/>
        <color indexed="16"/>
        <rFont val="Times New Roman"/>
        <family val="1"/>
      </rPr>
      <t>Nachts - Mofi teilweise sichtbar</t>
    </r>
  </si>
  <si>
    <t>abends kräftiger Gewitterregen</t>
  </si>
  <si>
    <t>erst mild + schön / nachmittags Gewitter mit Abkühlung+viel Regen / Pflaumenbäume+Kirschbäume in voller Blüte</t>
  </si>
  <si>
    <t>nachts+früh viel Nebel / tags grau - kühl - regnerisch</t>
  </si>
  <si>
    <t>zeitweise viel     Regen</t>
  </si>
  <si>
    <t>vormittags Regen</t>
  </si>
  <si>
    <t>regnerisch / ab nachmittags leichte Auflockerungen / zunehmend kühler</t>
  </si>
  <si>
    <t>kühl - viele Wolken - aber freundlich / kalter Wind</t>
  </si>
  <si>
    <t>ruhiger kühler Tag / keine Sonne</t>
  </si>
  <si>
    <t>erst Regen - später etwas Sonne und gewittrig</t>
  </si>
  <si>
    <t>nachts starker Gewitterregen</t>
  </si>
  <si>
    <t>nachts starke Gewitter 5h lang mit etwas Hagel und viel Regen / tags mild-freundlich-schwül / nachmittags Ferngewitter</t>
  </si>
  <si>
    <t>trüber grauer kühler Tag / Raps in voller Blüte</t>
  </si>
  <si>
    <t>Nieselregen</t>
  </si>
  <si>
    <t>nass - kalt - grau - neblig / Sauwetter / Beginn Apfelblüte</t>
  </si>
  <si>
    <t>freundlicher ruhiger Tag / Sonne-Wolken Mix</t>
  </si>
  <si>
    <t>ab nachmittag    Regen</t>
  </si>
  <si>
    <t>erst freundlich später grau - kalt - Dauerregen</t>
  </si>
  <si>
    <t>ruhiger freundlicher Tag / Apfelblüte auf Höhepunkt</t>
  </si>
  <si>
    <t>erst grau, später etwas freundlicher</t>
  </si>
  <si>
    <t>viele Wolken, aber trocken</t>
  </si>
  <si>
    <t>schöner milder Frühlingstag</t>
  </si>
  <si>
    <t>durchschnittlicher Himmelfahrtstag / vormittags kühl / abends aufklarend</t>
  </si>
  <si>
    <t>vormittags schön+mild - nachmittags Kaltfront mit Regen, Wind und starker Abkühlung</t>
  </si>
  <si>
    <t>Regen+Graupel- schauer</t>
  </si>
  <si>
    <t>Aprilwetter</t>
  </si>
  <si>
    <t>Schnee+Regen- schauer</t>
  </si>
  <si>
    <t>Wintereinbruch mit Schnee+Kälte und dünner Schneedecke / kurze Gewitter</t>
  </si>
  <si>
    <t>erst schön nach kalter Nacht mit Frost / nachmittags viele Wolken</t>
  </si>
  <si>
    <t>kühl+wechselhaft</t>
  </si>
  <si>
    <t>abends schöner aber kalt / Frühling in Wartestellung</t>
  </si>
  <si>
    <t>kühler Frühlingstag aber trocken / wieder Frost nachts</t>
  </si>
  <si>
    <t>zunehmend mehr Sonne nach wieder kalter Nacht</t>
  </si>
  <si>
    <t>schöner Frühlingstag nach kalter Nacht / kühler Wind</t>
  </si>
  <si>
    <t>herrlicher Frühlingstag / sehr trockene Luft / Flieder und Raps in voller Blüte</t>
  </si>
  <si>
    <t>freundlich+mild, aber zunehmend mehr Wolken</t>
  </si>
  <si>
    <t>erst viel Regen - nachmittags Wetterbesserung / kühl</t>
  </si>
  <si>
    <t>etwas Nieseln</t>
  </si>
  <si>
    <t>grauer Tag mit etwas Sprühregen / kühl</t>
  </si>
  <si>
    <t>bis vormittags leichter Regen</t>
  </si>
  <si>
    <t>erst nass und bedeckt - ab Mittag wärmer und Sonne</t>
  </si>
  <si>
    <t>abends etwas    Regen</t>
  </si>
  <si>
    <t>erst schön und sommerlich - abends erreicht uns ein Tief mit etwas Regen</t>
  </si>
  <si>
    <t>erst grau und Regen - abends Wetterbesserung - kühl</t>
  </si>
  <si>
    <t>erst hohe Wolkenfelder - gegen abend Besserung / Rapsblüte geht zu Ende</t>
  </si>
  <si>
    <t>erster herrlicher Sommertag, viel Sonne - wenig Wind - Lubinen blühen</t>
  </si>
  <si>
    <t>herrlicher warmer Sommertag mit lauen Lüftchen</t>
  </si>
  <si>
    <t>heißer schwüler Sommertag / Wolken - Sonne</t>
  </si>
  <si>
    <t>schöner Sommertag / abends gewittrig</t>
  </si>
  <si>
    <t>früh ein paar Tropfen</t>
  </si>
  <si>
    <t>nachts milde Nacht mit Ferngewitter / tags sommerlich - erste Schwertlilien blühen</t>
  </si>
  <si>
    <t>kräftige lange Schauer</t>
  </si>
  <si>
    <t>Aprilwetter - viel Regen, wenig Sonne + kurze Gewitter</t>
  </si>
  <si>
    <t>wechselhafter kühler Tag / kaum noch Regen</t>
  </si>
  <si>
    <t>früh kurzer     Schauer</t>
  </si>
  <si>
    <t>zunehmend freundlicher und wärmer / Natur hängt etwas hinterher</t>
  </si>
  <si>
    <t>heißer schöner Sommertag / abends Wolkenaufzug</t>
  </si>
  <si>
    <t>2 kräftige Schauer</t>
  </si>
  <si>
    <t>Sonne + Wolken + kurze Schauer</t>
  </si>
  <si>
    <t>gewittrige Schauer</t>
  </si>
  <si>
    <t>wechselhaft - kurze schwache Gewitter bei kräftigen Schauern</t>
  </si>
  <si>
    <t>viele Wolken, aber auch Sonne, mild</t>
  </si>
  <si>
    <t>sommerlich mit Sonne und dunklen Gewitterwolken in der Ferne</t>
  </si>
  <si>
    <t>Gewitter</t>
  </si>
  <si>
    <t>kühl + windig / kaum Sonne</t>
  </si>
  <si>
    <t>Gewitter abends</t>
  </si>
  <si>
    <t>erst viele Wolken - später zunehmend sonnig / kühler Wind</t>
  </si>
  <si>
    <t>kalte Nacht - tags Sonne und sommerlich / abends Wolkenaufzug - trocken</t>
  </si>
  <si>
    <t>abends starker Gewitterregen</t>
  </si>
  <si>
    <t>erst schwül + heiß / abends kräftige Gewitterfront</t>
  </si>
  <si>
    <t>windig - kühl - kurze sonnige Abschnitte</t>
  </si>
  <si>
    <t>herbstlich - kühl - viele Wolken und wenig Sonne</t>
  </si>
  <si>
    <t>wechselhaft - Sonne-Wolken-Schauer_Wind</t>
  </si>
  <si>
    <t>ab Mittag Regen</t>
  </si>
  <si>
    <t>erst noch freundlich, ab Mittag Regen+kalt - herbstlich</t>
  </si>
  <si>
    <t>Schauer</t>
  </si>
  <si>
    <t>kalt - grau - herbstlich / Mais steht ganz schlecht</t>
  </si>
  <si>
    <t>nasskalt - nachmittags trocken aber ühl</t>
  </si>
  <si>
    <t>erst regnerisch - ab Mittag trocken und Wolkenlücken</t>
  </si>
  <si>
    <t>zunehmend wärmer und freundlicher / viele Schädlinge durch die Witterung im Garten / abends Sonne</t>
  </si>
  <si>
    <t xml:space="preserve"> S</t>
  </si>
  <si>
    <t>heißer Sommertag / Frühnebel am Teich / kaum Wolken</t>
  </si>
  <si>
    <t>nachm.1 Schauer</t>
  </si>
  <si>
    <t>heiß - sommerlich - nachmittags kurzer Schauer und 1x Donnern</t>
  </si>
  <si>
    <t>nachts Schauer</t>
  </si>
  <si>
    <t>tags sehr sommerlich und sehr heiß / abends starkes Gewitter</t>
  </si>
  <si>
    <t>heißer Sommertag - trocken</t>
  </si>
  <si>
    <t>starker Gewitter- regen</t>
  </si>
  <si>
    <t>vormittags schon Gewitter / tags viele Wolken - kühler</t>
  </si>
  <si>
    <t>abends Gewitter- schauer</t>
  </si>
  <si>
    <t>tags sommerlich heiß - abends Gewitter</t>
  </si>
  <si>
    <t>viele Wolken und kühler / abends allmählich schöner</t>
  </si>
  <si>
    <t>schöner Tag - sommerlich - Sonnenblumen blühen</t>
  </si>
  <si>
    <t>kühler regnerischer Tag / kaum Sonne</t>
  </si>
  <si>
    <t>erst regnerisch, dann zunehmend schöner / abends etwas Sonne</t>
  </si>
  <si>
    <t>kalte Nacht - tags Sonne-Wolken Mix / Getreide ist reif / Kirschernte Max</t>
  </si>
  <si>
    <t>tags freundlich - trocken, aber schwül / Kirschernte beginnt</t>
  </si>
  <si>
    <t>schöner Sommertag</t>
  </si>
  <si>
    <t>herrlich heißer wolkenloser Sommertag / sehr trockene Luft</t>
  </si>
  <si>
    <t>hochsommerlich + milder Abend</t>
  </si>
  <si>
    <t>jetzt wieder Trockenheit durch wenig Regen / Getreideernte voll in Gang</t>
  </si>
  <si>
    <t>erste Schleierwolken + Wolkenfelder / zunehmend schwüler</t>
  </si>
  <si>
    <t>heißester Tag des Jahres / sehr schwül / es nahen Gewitter-abends Eintrübung</t>
  </si>
  <si>
    <t>nachts kräftige Gewitter / tags kühler, windig, Schauer</t>
  </si>
  <si>
    <t>erst sehr regnerisch / abends schöner / verhalten warm</t>
  </si>
  <si>
    <t>schöner Tag / ein paar Wolkenfelder / früh Nebelfelder / Rapsernte beendet</t>
  </si>
  <si>
    <t>sehr schöner Spätsommertag / abends mehr Wolken</t>
  </si>
  <si>
    <t>abends Schauer</t>
  </si>
  <si>
    <t>zunehmend schwül / abends Wetterleuchten</t>
  </si>
  <si>
    <t>kuzer Schauer</t>
  </si>
  <si>
    <t>wechselhaft / mild</t>
  </si>
  <si>
    <t>viele Wolken / abends etwas Sonne</t>
  </si>
  <si>
    <t>zunehmend freundlicher - abends sehr schön aber herbstlich kühl</t>
  </si>
  <si>
    <t>wechselhaft / erste Anzeichen vom Herbst</t>
  </si>
  <si>
    <t>erste kalte Herbstnacht / tags schön und warm</t>
  </si>
  <si>
    <t>erst sommerlich - ab Mittag Wolken, Regen und Abkühlung / Ferngewitter</t>
  </si>
  <si>
    <t>windig - Wolkenfelder + Sonne / der Herbst kündigt sich an</t>
  </si>
  <si>
    <t>starke Schauer</t>
  </si>
  <si>
    <r>
      <t xml:space="preserve">viele Schauer - wenig Sonne / kühl - Aprilwetter / </t>
    </r>
    <r>
      <rPr>
        <u val="single"/>
        <sz val="12"/>
        <color indexed="60"/>
        <rFont val="Times New Roman"/>
        <family val="1"/>
      </rPr>
      <t>viele Regenbogen</t>
    </r>
  </si>
  <si>
    <t>zeitweise etwas Regen</t>
  </si>
  <si>
    <t>wechselhaft - viele Wolken - kaum Sonne</t>
  </si>
  <si>
    <t>Nieselschauer</t>
  </si>
  <si>
    <t>regnerisch - kühl - vorherbstlich</t>
  </si>
  <si>
    <t>windig - wärmer - abends sehr schön / früh Morgenrot und Regenbogen</t>
  </si>
  <si>
    <t xml:space="preserve">sehr wechselhaft - frühherbstlich / abends aufklaren </t>
  </si>
  <si>
    <t>viele Wolken + Wind / kühl, aber trocken</t>
  </si>
  <si>
    <t>schöner Tag / spätsommerlich - abends schon sehr kühl</t>
  </si>
  <si>
    <t>herrlicher Spätsommertag nach kalter Nacht</t>
  </si>
  <si>
    <t>sehr sommerlich und warm / nachts kühl</t>
  </si>
  <si>
    <t>herrlicher Tag mit viel Sonne</t>
  </si>
  <si>
    <t>Spätsommer pur / heiß - wenig Wind - Badewetter</t>
  </si>
  <si>
    <t>strahlend blauer Himmel / Verbrennungsgefahr im Sep / Trockenheit</t>
  </si>
  <si>
    <t>wieder Sonne und blauer Himmel / Badewetter See18°C / 1. Pflaumen reif</t>
  </si>
  <si>
    <t>Frühnebel / kühlere Luft aus Norden ist da / trotzdem schön</t>
  </si>
  <si>
    <t>kalte Nacht - tags strahlend blauer Himmel / kühle Nordluft / Baden möglich</t>
  </si>
  <si>
    <t>herrlicher Spätsommertag / Wind dreht auf Süd / es wird wärmer</t>
  </si>
  <si>
    <t xml:space="preserve">es wird wechselhafter / noch sehr mild - abends sehr warm </t>
  </si>
  <si>
    <t>vormittags viel Regen</t>
  </si>
  <si>
    <t>erst regnerisch / nachmittags Wetterberuhigung / endlich Regen</t>
  </si>
  <si>
    <t>ein paat Tropfen</t>
  </si>
  <si>
    <t>nachts kurzer Schauer</t>
  </si>
  <si>
    <t>kühler aber freundlicher Herbsttag</t>
  </si>
  <si>
    <t>sonniger Spätsommertag / Baden noch möglich</t>
  </si>
  <si>
    <t>Altweibersommer pur / erste Kastanien werden bunt</t>
  </si>
  <si>
    <t>nachmittags paar Tropfen</t>
  </si>
  <si>
    <t>erst warm und sonnig / später Wolken, kühl und etwas Regen</t>
  </si>
  <si>
    <r>
      <t xml:space="preserve">zunehmend windig und mehr Wolken / </t>
    </r>
    <r>
      <rPr>
        <u val="single"/>
        <sz val="12"/>
        <color indexed="16"/>
        <rFont val="Times New Roman"/>
        <family val="1"/>
      </rPr>
      <t>Der Herbst kommt</t>
    </r>
  </si>
  <si>
    <t>erster Herbsttag - erster Sturmtag / durchziehende Wolkenfelder - kühl</t>
  </si>
  <si>
    <t>zeitweise viel    Regen</t>
  </si>
  <si>
    <t>leichter     Dauerregen</t>
  </si>
  <si>
    <t>grau - nass - kalt und dunkel / sehr ungemütlich</t>
  </si>
  <si>
    <t xml:space="preserve">erst Dauerregen / nachnittags kurze Wolkenlücken / herbstlich kühl </t>
  </si>
  <si>
    <t>kalt - windig - sehr regnerisch / Ende Pflaumenernte</t>
  </si>
  <si>
    <t>Nieseln+Schauer</t>
  </si>
  <si>
    <t>tiefhängende Wolken - nass+regnerisch / mieses Wetter</t>
  </si>
  <si>
    <t>Dauer- Nieseln</t>
  </si>
  <si>
    <t>total nasser kalter grauer Sonntag</t>
  </si>
  <si>
    <t xml:space="preserve">Nieseln </t>
  </si>
  <si>
    <t>früh noch freundlich - dann grau + nass / sehr herbstlich</t>
  </si>
  <si>
    <t>zeitweise Nieseln</t>
  </si>
  <si>
    <t>immer wieder grau - neblig - nass</t>
  </si>
  <si>
    <t>kräftige Schauer</t>
  </si>
  <si>
    <t>aufkommender Wind mit vielen Schauern / kaum Sonne</t>
  </si>
  <si>
    <t>kühler, aber zunehmend etwas Sonne / Laubfärbung wird stärker</t>
  </si>
  <si>
    <t>freundlicher Herbsttag</t>
  </si>
  <si>
    <t>mittags Regen</t>
  </si>
  <si>
    <t>erst schön / mittags Regen / abends Wolkenauflockerung</t>
  </si>
  <si>
    <t>schöner Herbsttag / sehr ruhig / es wird abends schon sehr kalt</t>
  </si>
  <si>
    <t>schöner, fast schon sommerlicher Tag / starker warmer Südwind</t>
  </si>
  <si>
    <t>Super-Sommertag im Oktober / herrlich warme Sommerluft mit Südwind</t>
  </si>
  <si>
    <t>sehr milde Nacht / erst freundlich - später Wolken und Tropfen</t>
  </si>
  <si>
    <t>nach regnerischer Tag, tags zunehmend Sonne - klare Luft / kühler</t>
  </si>
  <si>
    <t>tags leichter Regen</t>
  </si>
  <si>
    <t>nachts noch trocken - tags dann grau - nass -kalt - herbstlich</t>
  </si>
  <si>
    <t>zunehmend mehr Sonne - herbstlich kalte klare Nordluft</t>
  </si>
  <si>
    <t>kalte frostige Nacht / früh Nebel / tags Sonne+Wolken</t>
  </si>
  <si>
    <t>eisige Nacht / erst noch etwas Hochnebel / später Sonne pur - klare kalte        Ostluft / Pflanzen - Dahlien erfroren</t>
  </si>
  <si>
    <t>total blauer klarer Himmel / stürmischer trockener Wind / Goldener Oktober  Bäume haben intensive Laubfärbung</t>
  </si>
  <si>
    <t>windig, aber milder wie am Vortag / schöner Herbsttag</t>
  </si>
  <si>
    <t>viel Wind / etwas diesig</t>
  </si>
  <si>
    <t>erst regnerisch - abends kommt die Sonne raus / kalt und windig</t>
  </si>
  <si>
    <t>trüber Tag / nachmittags trocken - nachlassender Wind / herbstlich</t>
  </si>
  <si>
    <t>viele Wolken - ganz wenig Sonne / windig / Blätter fallen</t>
  </si>
  <si>
    <t>wechselhaft / Aprilwetter / nasskalt</t>
  </si>
  <si>
    <t>freundlicher Herbsttag / nachts leichter Frost</t>
  </si>
  <si>
    <t>erst schön nach kalter Nacht / abends Regen von Warmfront</t>
  </si>
  <si>
    <t>es wird warm und sonnig</t>
  </si>
  <si>
    <t>herrlich sonniger Herbsttag der an den Frühling errinnert / Goldener Oktober</t>
  </si>
  <si>
    <r>
      <t xml:space="preserve">sehr mild und </t>
    </r>
    <r>
      <rPr>
        <u val="single"/>
        <sz val="12"/>
        <color indexed="60"/>
        <rFont val="Times New Roman"/>
        <family val="1"/>
      </rPr>
      <t>sehr föhnig</t>
    </r>
    <r>
      <rPr>
        <sz val="12"/>
        <color indexed="60"/>
        <rFont val="Times New Roman"/>
        <family val="1"/>
      </rPr>
      <t xml:space="preserve"> </t>
    </r>
    <r>
      <rPr>
        <sz val="12"/>
        <rFont val="Times New Roman"/>
        <family val="1"/>
      </rPr>
      <t>/ Laubfärbung sehr ausgeprägt und schön</t>
    </r>
  </si>
  <si>
    <t>Super Tag / warm - herrlicher Abend - goldene Farben</t>
  </si>
  <si>
    <t>mittags ein paar Tropfen</t>
  </si>
  <si>
    <t>mild - freundlich - kaum Regen / tolle Herbstlandschaft in allen Farben</t>
  </si>
  <si>
    <t>nass - grau und deutlich kälter als an den Vortagen - trotzdem herrliche Laubfärbung, die dieses Jahr besonders intensiv ist</t>
  </si>
  <si>
    <t>nachts+früh       Regen</t>
  </si>
  <si>
    <t>kalt + regnerisch / nachmittags trocken aber grau</t>
  </si>
  <si>
    <r>
      <t xml:space="preserve">nachts dichter Hochnebel &gt; </t>
    </r>
    <r>
      <rPr>
        <sz val="12"/>
        <color indexed="16"/>
        <rFont val="Times New Roman"/>
        <family val="1"/>
      </rPr>
      <t>Mofi in den Morgenstunden leider unsichtbar</t>
    </r>
  </si>
  <si>
    <t>vorm. ein paar Tropfen</t>
  </si>
  <si>
    <t>vorm. etwas     Niesel</t>
  </si>
  <si>
    <t>mild und wechselhaft / Blätter fallen</t>
  </si>
  <si>
    <t>regnerisch, aber mild / grau - tiefe Wolken und sehr nass</t>
  </si>
  <si>
    <t>grauer trüber ruhiger Herbsttag / Blätter werden immer weniger</t>
  </si>
  <si>
    <t>Hochnebel - wenig Sonne - echter Novembertag</t>
  </si>
  <si>
    <t>Nieseln</t>
  </si>
  <si>
    <t>grauer nebliger dunkler Novembertag / nass + ungemütlich</t>
  </si>
  <si>
    <t>schöner milder Tag / Blätter fast ab</t>
  </si>
  <si>
    <t>mild, aber viele graue Wolken / vormittags noch etwas Sonne</t>
  </si>
  <si>
    <t>erst regnerisch - später trocken, kühler + Sonne</t>
  </si>
  <si>
    <t xml:space="preserve">bedeckt </t>
  </si>
  <si>
    <t>kalt und sehr regnerisch</t>
  </si>
  <si>
    <t>Regen mit Schnee vermischt</t>
  </si>
  <si>
    <t>sehr kalt und nass / erste Schneeflocken mit dabei</t>
  </si>
  <si>
    <t>nasskalt / grau und etwas Schnee unterm Regen</t>
  </si>
  <si>
    <t>Schneefall (8cm)</t>
  </si>
  <si>
    <t>Wintereinbruch mit viel Schnee + Matsch und Kälte</t>
  </si>
  <si>
    <t>winterlich / geschlossene Schneedecke 6cm / leichtes Tauen</t>
  </si>
  <si>
    <t>ruhiger winterlicher Tag / immer noch Schneedecke 4cm</t>
  </si>
  <si>
    <t>erst viel Schneeregen, dann Schauer / kalt</t>
  </si>
  <si>
    <t>grauer Tag mit Hochnebel / Schnee fast weg</t>
  </si>
  <si>
    <t>kalt / etwas Sonne</t>
  </si>
  <si>
    <t>kalte Luft / Sonne + Wolken</t>
  </si>
  <si>
    <t>grauer nasser nebliger Tag</t>
  </si>
  <si>
    <t>viel Regen</t>
  </si>
  <si>
    <t>total nasser Tag / es wird milder und stürmischer</t>
  </si>
  <si>
    <t>Regen - erst mild später Temperaturrückgang bis auf 0° mit Schneeregen</t>
  </si>
  <si>
    <t>erst Regen dann Schnee (10cm)</t>
  </si>
  <si>
    <t>nachts viel Regen - ab 7.00 Schnee+Chaos pur mit Schneesturm und vereisten Straßen / Schneedecke abends 10cm</t>
  </si>
  <si>
    <t>Schneeschauer (7cm)</t>
  </si>
  <si>
    <t xml:space="preserve">sehr winterlich / Schneehöhe 15cm </t>
  </si>
  <si>
    <t>erst Schnee dann Regen</t>
  </si>
  <si>
    <t>erst noch kalt und Schnee, dann Regen und starkes Tauwetter / grau</t>
  </si>
  <si>
    <t>winterlich - kalt</t>
  </si>
  <si>
    <t>nachts+vorm. Viel Regen</t>
  </si>
  <si>
    <t>erst viel Regen - alles nass - Flusspegel hoch / später Abkühlung und Wolkenlücken - Schnee weggetaut</t>
  </si>
  <si>
    <t>kalter fostiger Tag - viel Sonne / nur noch Schneereste da / alles gefroren</t>
  </si>
  <si>
    <t>trockener kalter Tag mit viel Sonne, kaum Wind und blauen Himmel</t>
  </si>
  <si>
    <t>nach klarer kalter Vollmondnacht erst viel Sonne später mehr Wolken - freundlich - Fluss+Bachpegel noch hoch</t>
  </si>
  <si>
    <t>aufkommender Regen mit leichter Milderung / sehr ungemütlich</t>
  </si>
  <si>
    <t>etwas Sprühregen</t>
  </si>
  <si>
    <t>grauer 1.Adventssonntag / keine Sonne dafür nass</t>
  </si>
  <si>
    <t>grauer Tag mit Nebel</t>
  </si>
  <si>
    <t>Sonne+Hochnebel Mix / auffrischender starker Wind</t>
  </si>
  <si>
    <t>viel Hochnebel - nur kurze Wolkenlücken - wenig winterlich</t>
  </si>
  <si>
    <t>erst Regen, dann Frost / tags wieder trübe</t>
  </si>
  <si>
    <t>früh etwas Sprühregen</t>
  </si>
  <si>
    <t>trüber Tag / früh noch etwas nass - nachm. Trocken / kein Winter</t>
  </si>
  <si>
    <t>viel Sonne nachdem sich der Nebel verzogen hat / kühl - kein Schnee</t>
  </si>
  <si>
    <t>nach kalter Nacht - früh viel Reif - sonnig / abends dann Wolken</t>
  </si>
  <si>
    <t>grauer Tag - viele Hochnebelwolken - Der Winter kommt nicht</t>
  </si>
  <si>
    <t xml:space="preserve">wieder Hochnebel und keine Sonne </t>
  </si>
  <si>
    <t>neblig</t>
  </si>
  <si>
    <t>nachts dichter Nebel - früh nieslig - tags kommt die Sonne endlich raus</t>
  </si>
  <si>
    <t>neblig-heiter</t>
  </si>
  <si>
    <t>nachts wieder Nebel und Reif - ab 11.30 kommt Sonne durch - danach sehr schön / im Schatten bleibt der Reif</t>
  </si>
  <si>
    <t>schöner sonniger milder Tag nach kalter Nacht</t>
  </si>
  <si>
    <t>herrliches sonniges Wetter und trockene kalte Luft</t>
  </si>
  <si>
    <t>etwas Niesel</t>
  </si>
  <si>
    <t>total grauer nebelverhangener 3.Advent / zeitweise reif dann wieder nass</t>
  </si>
  <si>
    <t>schöner sonniger Tag</t>
  </si>
  <si>
    <t>viel Sonne - etwas diesig</t>
  </si>
  <si>
    <t>viel Sonne - abends kommt Nebel auf / kalt - geforen - kein Schnee / schöne viele Sternschnuppen nachts</t>
  </si>
  <si>
    <t>aufkommender starker Wind mit Luftdruckabfall / keine Wolken aber Wetterumstellung deutet sich schon an</t>
  </si>
  <si>
    <t>k. Schneeregen- schauer</t>
  </si>
  <si>
    <t>viel Wind - wechselhaft / etwas Niederschlag</t>
  </si>
  <si>
    <t>vormittags Schnee (5cm)</t>
  </si>
  <si>
    <t>der Winter kommt / Schnee - nachmittags etwas Sonne / endlich geschlossene gefrorene Schneedecke 5cm</t>
  </si>
  <si>
    <t>winterlich mit Neuschnee / schöne Winterlandschaft / Schneehöhe 10cm  /      erste Ski-Tour des Winters</t>
  </si>
  <si>
    <t>sehr kalter winterlicher Tag / schöne Schneelandschaft und viel Sonne</t>
  </si>
  <si>
    <t>kälteste Nacht des Winters - klirrend kalt - tags blauer Himmel</t>
  </si>
  <si>
    <t>abends Schnee (1cm)</t>
  </si>
  <si>
    <t>zeitweise Niesel + Regen</t>
  </si>
  <si>
    <t>erst schön-später Wolken mit Milderung,Wind und Schnee / Schneeh.11cm</t>
  </si>
  <si>
    <t>Temp steigen kontinuierlich an / Weihnachtstauwetter / grauer Tag</t>
  </si>
  <si>
    <t>sehr stürmischer Weihnachtstag / starkes Tauen &gt; Schnee fast weg /     nachmittags ein paar wenige Sonnenstrahlen - sonst nur Wolken</t>
  </si>
  <si>
    <t xml:space="preserve">erst stürmisch - abends nimmt der Wind stark / milder 2.Weihnachtsfeiertag / Schnee komplett weggetaut </t>
  </si>
  <si>
    <t>Niesel - Schnee - Regen</t>
  </si>
  <si>
    <t>total nasser nebliger W.-Feiertag / etwas nasser Schnee+viel Matsch</t>
  </si>
  <si>
    <t>viel nasser Schnee (16cm)</t>
  </si>
  <si>
    <t>wieder Wintereinbruch nachts / anhaltender nasser Schneefall (16cm)</t>
  </si>
  <si>
    <t>nachts etwas    Schnee (1cm)</t>
  </si>
  <si>
    <t>sehr winterlicher Tag / kalt+Schnee / nachmittags Sonne / Schneeh. 18cm</t>
  </si>
  <si>
    <t>nachts Schnee   (3cm)</t>
  </si>
  <si>
    <t>winterlich - tags leichtes Tauen, Schnee wird zu Pappschnee (Höhe 15cm)</t>
  </si>
  <si>
    <t>kalt + winterlich / ein wenig Sonne</t>
  </si>
  <si>
    <t>grauer nasskalter Silvestertag / Schnee taut (Schneehöhe 8cm)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</si>
</sst>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\ "/>
    <numFmt numFmtId="173" formatCode="d/\ mmm"/>
    <numFmt numFmtId="174" formatCode="#\ \°\C"/>
    <numFmt numFmtId="175" formatCode="0\ \°\C"/>
    <numFmt numFmtId="176" formatCode="0.0"/>
    <numFmt numFmtId="177" formatCode="\1\1"/>
    <numFmt numFmtId="178" formatCode="0.00\ \°\C"/>
  </numFmts>
  <fonts count="24">
    <font>
      <sz val="10"/>
      <name val="Arial"/>
      <family val="0"/>
    </font>
    <font>
      <sz val="10"/>
      <name val="Times New Roman"/>
      <family val="0"/>
    </font>
    <font>
      <sz val="12"/>
      <name val="Times New Roman"/>
      <family val="1"/>
    </font>
    <font>
      <sz val="11"/>
      <color indexed="20"/>
      <name val="Times New Roman"/>
      <family val="1"/>
    </font>
    <font>
      <sz val="13"/>
      <color indexed="16"/>
      <name val="Times New Roman"/>
      <family val="1"/>
    </font>
    <font>
      <sz val="8"/>
      <name val="Arial"/>
      <family val="2"/>
    </font>
    <font>
      <sz val="11.5"/>
      <name val="Times New Roman"/>
      <family val="1"/>
    </font>
    <font>
      <sz val="11.25"/>
      <name val="Times New Roman"/>
      <family val="1"/>
    </font>
    <font>
      <sz val="9.5"/>
      <name val="Times New Roman"/>
      <family val="1"/>
    </font>
    <font>
      <sz val="9.25"/>
      <name val="Times New Roman"/>
      <family val="1"/>
    </font>
    <font>
      <sz val="18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75"/>
      <name val="Times New Roman"/>
      <family val="1"/>
    </font>
    <font>
      <sz val="12"/>
      <color indexed="60"/>
      <name val="Times New Roman"/>
      <family val="1"/>
    </font>
    <font>
      <u val="single"/>
      <sz val="12"/>
      <color indexed="60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10"/>
      <name val="Times New Roman"/>
      <family val="1"/>
    </font>
    <font>
      <sz val="12"/>
      <color indexed="63"/>
      <name val="Times New Roman"/>
      <family val="1"/>
    </font>
    <font>
      <sz val="10.5"/>
      <name val="Times New Roman"/>
      <family val="1"/>
    </font>
    <font>
      <u val="single"/>
      <sz val="12"/>
      <color indexed="16"/>
      <name val="Times New Roman"/>
      <family val="1"/>
    </font>
    <font>
      <sz val="18"/>
      <color indexed="10"/>
      <name val="Times New Roman"/>
      <family val="1"/>
    </font>
    <font>
      <sz val="12"/>
      <color indexed="16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49" fontId="2" fillId="0" borderId="3" xfId="20" applyNumberFormat="1" applyFont="1" applyBorder="1" applyAlignment="1">
      <alignment horizontal="center" vertical="center" wrapText="1"/>
      <protection/>
    </xf>
    <xf numFmtId="49" fontId="2" fillId="0" borderId="4" xfId="20" applyNumberFormat="1" applyFont="1" applyBorder="1" applyAlignment="1">
      <alignment horizontal="center" vertical="center" wrapText="1"/>
      <protection/>
    </xf>
    <xf numFmtId="0" fontId="2" fillId="0" borderId="5" xfId="20" applyFont="1" applyBorder="1" applyAlignment="1">
      <alignment horizontal="center" vertical="center"/>
      <protection/>
    </xf>
    <xf numFmtId="49" fontId="2" fillId="0" borderId="5" xfId="20" applyNumberFormat="1" applyFont="1" applyBorder="1" applyAlignment="1">
      <alignment horizontal="center" vertical="center" wrapText="1"/>
      <protection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4" xfId="20" applyNumberFormat="1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1" fontId="10" fillId="0" borderId="4" xfId="20" applyNumberFormat="1" applyFont="1" applyBorder="1" applyAlignment="1">
      <alignment horizontal="center" vertical="center"/>
      <protection/>
    </xf>
    <xf numFmtId="1" fontId="10" fillId="0" borderId="3" xfId="20" applyNumberFormat="1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176" fontId="2" fillId="0" borderId="0" xfId="20" applyNumberFormat="1" applyFont="1" applyBorder="1" applyAlignment="1">
      <alignment horizontal="center" vertical="center" wrapText="1"/>
      <protection/>
    </xf>
    <xf numFmtId="2" fontId="2" fillId="0" borderId="7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/>
      <protection/>
    </xf>
    <xf numFmtId="173" fontId="4" fillId="0" borderId="11" xfId="20" applyNumberFormat="1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3" fontId="4" fillId="0" borderId="10" xfId="20" applyNumberFormat="1" applyFont="1" applyBorder="1" applyAlignment="1">
      <alignment horizontal="center" vertical="center"/>
      <protection/>
    </xf>
    <xf numFmtId="1" fontId="10" fillId="0" borderId="2" xfId="20" applyNumberFormat="1" applyFont="1" applyBorder="1" applyAlignment="1">
      <alignment horizontal="center" vertical="center"/>
      <protection/>
    </xf>
    <xf numFmtId="1" fontId="10" fillId="0" borderId="1" xfId="20" applyNumberFormat="1" applyFont="1" applyBorder="1" applyAlignment="1">
      <alignment horizontal="center" vertical="center"/>
      <protection/>
    </xf>
    <xf numFmtId="49" fontId="2" fillId="0" borderId="2" xfId="20" applyNumberFormat="1" applyFont="1" applyBorder="1" applyAlignment="1">
      <alignment horizontal="center" vertical="center" wrapText="1"/>
      <protection/>
    </xf>
    <xf numFmtId="176" fontId="2" fillId="0" borderId="1" xfId="20" applyNumberFormat="1" applyFont="1" applyBorder="1" applyAlignment="1">
      <alignment horizontal="center" vertical="center"/>
      <protection/>
    </xf>
    <xf numFmtId="176" fontId="2" fillId="0" borderId="6" xfId="20" applyNumberFormat="1" applyFont="1" applyBorder="1" applyAlignment="1">
      <alignment horizontal="center" vertical="center" wrapText="1"/>
      <protection/>
    </xf>
    <xf numFmtId="49" fontId="2" fillId="0" borderId="1" xfId="20" applyNumberFormat="1" applyFont="1" applyBorder="1" applyAlignment="1">
      <alignment horizontal="center" vertical="center" wrapText="1"/>
      <protection/>
    </xf>
    <xf numFmtId="0" fontId="2" fillId="0" borderId="14" xfId="20" applyFont="1" applyBorder="1" applyAlignment="1">
      <alignment horizontal="center" vertical="center"/>
      <protection/>
    </xf>
    <xf numFmtId="0" fontId="2" fillId="0" borderId="6" xfId="20" applyFont="1" applyBorder="1" applyAlignment="1">
      <alignment horizontal="center" vertical="center"/>
      <protection/>
    </xf>
    <xf numFmtId="49" fontId="2" fillId="0" borderId="14" xfId="20" applyNumberFormat="1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10" fillId="0" borderId="0" xfId="20" applyNumberFormat="1" applyFont="1" applyBorder="1" applyAlignment="1">
      <alignment horizontal="center" vertical="center"/>
      <protection/>
    </xf>
    <xf numFmtId="1" fontId="10" fillId="0" borderId="6" xfId="20" applyNumberFormat="1" applyFont="1" applyBorder="1" applyAlignment="1">
      <alignment horizontal="center" vertical="center"/>
      <protection/>
    </xf>
    <xf numFmtId="0" fontId="2" fillId="0" borderId="0" xfId="20" applyNumberFormat="1" applyFont="1" applyBorder="1" applyAlignment="1">
      <alignment horizontal="center" vertical="center"/>
      <protection/>
    </xf>
    <xf numFmtId="0" fontId="2" fillId="0" borderId="6" xfId="20" applyNumberFormat="1" applyFont="1" applyBorder="1" applyAlignment="1">
      <alignment horizontal="center" vertical="center"/>
      <protection/>
    </xf>
    <xf numFmtId="176" fontId="2" fillId="0" borderId="7" xfId="0" applyNumberFormat="1" applyFont="1" applyBorder="1" applyAlignment="1" applyProtection="1">
      <alignment horizontal="center" vertical="center"/>
      <protection/>
    </xf>
    <xf numFmtId="176" fontId="17" fillId="0" borderId="4" xfId="20" applyNumberFormat="1" applyFont="1" applyBorder="1" applyAlignment="1">
      <alignment horizontal="center" vertical="center"/>
      <protection/>
    </xf>
    <xf numFmtId="49" fontId="15" fillId="0" borderId="5" xfId="20" applyNumberFormat="1" applyFont="1" applyBorder="1" applyAlignment="1">
      <alignment horizontal="center" vertical="center" wrapText="1"/>
      <protection/>
    </xf>
    <xf numFmtId="176" fontId="18" fillId="0" borderId="4" xfId="20" applyNumberFormat="1" applyFont="1" applyBorder="1" applyAlignment="1">
      <alignment horizontal="center" vertical="center"/>
      <protection/>
    </xf>
    <xf numFmtId="176" fontId="19" fillId="0" borderId="4" xfId="20" applyNumberFormat="1" applyFont="1" applyBorder="1" applyAlignment="1">
      <alignment horizontal="center" vertical="center"/>
      <protection/>
    </xf>
    <xf numFmtId="49" fontId="2" fillId="0" borderId="0" xfId="20" applyNumberFormat="1" applyFont="1" applyBorder="1" applyAlignment="1">
      <alignment horizontal="center" vertical="center" wrapText="1"/>
      <protection/>
    </xf>
    <xf numFmtId="1" fontId="10" fillId="0" borderId="3" xfId="20" applyNumberFormat="1" applyFont="1" applyFill="1" applyBorder="1" applyAlignment="1">
      <alignment horizontal="center" vertical="center"/>
      <protection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2" fillId="0" borderId="4" xfId="20" applyNumberFormat="1" applyFont="1" applyBorder="1" applyAlignment="1">
      <alignment horizontal="center" vertical="center" wrapText="1"/>
      <protection/>
    </xf>
    <xf numFmtId="49" fontId="17" fillId="0" borderId="5" xfId="20" applyNumberFormat="1" applyFont="1" applyBorder="1" applyAlignment="1">
      <alignment horizontal="center" vertical="center" wrapText="1"/>
      <protection/>
    </xf>
    <xf numFmtId="176" fontId="2" fillId="0" borderId="4" xfId="0" applyNumberFormat="1" applyFont="1" applyBorder="1" applyAlignment="1">
      <alignment horizontal="center" vertical="center"/>
    </xf>
    <xf numFmtId="1" fontId="22" fillId="0" borderId="4" xfId="20" applyNumberFormat="1" applyFont="1" applyFill="1" applyBorder="1" applyAlignment="1">
      <alignment horizontal="center" vertical="center"/>
      <protection/>
    </xf>
    <xf numFmtId="1" fontId="22" fillId="0" borderId="4" xfId="20" applyNumberFormat="1" applyFont="1" applyBorder="1" applyAlignment="1">
      <alignment horizontal="center" vertical="center"/>
      <protection/>
    </xf>
    <xf numFmtId="0" fontId="3" fillId="0" borderId="8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6" xfId="20" applyFont="1" applyBorder="1" applyAlignment="1">
      <alignment horizontal="center" vertical="center"/>
      <protection/>
    </xf>
    <xf numFmtId="0" fontId="3" fillId="0" borderId="17" xfId="20" applyFont="1" applyBorder="1" applyAlignment="1">
      <alignment horizontal="center" vertical="center"/>
      <protection/>
    </xf>
    <xf numFmtId="0" fontId="3" fillId="0" borderId="16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3" fillId="0" borderId="8" xfId="20" applyFont="1" applyBorder="1" applyAlignment="1">
      <alignment horizontal="center" vertical="center" textRotation="90" wrapText="1"/>
      <protection/>
    </xf>
    <xf numFmtId="0" fontId="3" fillId="0" borderId="14" xfId="20" applyFont="1" applyBorder="1" applyAlignment="1">
      <alignment horizontal="center" vertical="center" textRotation="90" wrapText="1"/>
      <protection/>
    </xf>
    <xf numFmtId="0" fontId="3" fillId="0" borderId="8" xfId="20" applyFont="1" applyBorder="1" applyAlignment="1">
      <alignment horizontal="center" vertical="center" textRotation="90"/>
      <protection/>
    </xf>
    <xf numFmtId="0" fontId="3" fillId="0" borderId="14" xfId="20" applyFont="1" applyBorder="1" applyAlignment="1">
      <alignment horizontal="center" vertical="center" textRotation="90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14" xfId="20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left" vertical="center" indent="2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Dec-00" xfId="20"/>
    <cellStyle name="Currency" xfId="21"/>
    <cellStyle name="Currency [0]" xfId="22"/>
  </cellStyles>
  <dxfs count="3">
    <dxf>
      <font>
        <color rgb="FF003366"/>
      </font>
      <border/>
    </dxf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35.jpeg" /><Relationship Id="rId2" Type="http://schemas.openxmlformats.org/officeDocument/2006/relationships/image" Target="../media/image36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jpeg" /><Relationship Id="rId2" Type="http://schemas.openxmlformats.org/officeDocument/2006/relationships/image" Target="../media/image38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40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41.jpeg" /><Relationship Id="rId2" Type="http://schemas.openxmlformats.org/officeDocument/2006/relationships/image" Target="../media/image42.jpe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43.jpeg" /><Relationship Id="rId2" Type="http://schemas.openxmlformats.org/officeDocument/2006/relationships/image" Target="../media/image44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45.jpeg" /><Relationship Id="rId2" Type="http://schemas.openxmlformats.org/officeDocument/2006/relationships/image" Target="../media/image46.jpe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7.jpeg" /><Relationship Id="rId2" Type="http://schemas.openxmlformats.org/officeDocument/2006/relationships/image" Target="../media/image48.jpe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9.jpeg" /><Relationship Id="rId2" Type="http://schemas.openxmlformats.org/officeDocument/2006/relationships/image" Target="../media/image50.jpe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51.jpeg" /><Relationship Id="rId2" Type="http://schemas.openxmlformats.org/officeDocument/2006/relationships/image" Target="../media/image52.jpe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53.jpeg" /><Relationship Id="rId2" Type="http://schemas.openxmlformats.org/officeDocument/2006/relationships/image" Target="../media/image5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8.jpeg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image" Target="../media/image55.jpeg" /><Relationship Id="rId2" Type="http://schemas.openxmlformats.org/officeDocument/2006/relationships/image" Target="../media/image56.jpeg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image" Target="../media/image57.jpeg" /><Relationship Id="rId2" Type="http://schemas.openxmlformats.org/officeDocument/2006/relationships/image" Target="../media/image58.jpeg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image" Target="../media/image59.jpeg" /><Relationship Id="rId2" Type="http://schemas.openxmlformats.org/officeDocument/2006/relationships/image" Target="../media/image60.jpeg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image" Target="../media/image61.jpeg" /><Relationship Id="rId2" Type="http://schemas.openxmlformats.org/officeDocument/2006/relationships/image" Target="../media/image62.jpeg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image" Target="../media/image63.jpeg" /><Relationship Id="rId2" Type="http://schemas.openxmlformats.org/officeDocument/2006/relationships/image" Target="../media/image6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jpeg" /><Relationship Id="rId2" Type="http://schemas.openxmlformats.org/officeDocument/2006/relationships/image" Target="../media/image30.jpeg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image" Target="../media/image65.jpeg" /><Relationship Id="rId2" Type="http://schemas.openxmlformats.org/officeDocument/2006/relationships/image" Target="../media/image66.jpeg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image" Target="../media/image67.jpeg" /><Relationship Id="rId2" Type="http://schemas.openxmlformats.org/officeDocument/2006/relationships/image" Target="../media/image68.jpeg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image" Target="../media/image69.jpeg" /><Relationship Id="rId2" Type="http://schemas.openxmlformats.org/officeDocument/2006/relationships/image" Target="../media/image70.jpeg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image" Target="../media/image71.jpeg" /><Relationship Id="rId2" Type="http://schemas.openxmlformats.org/officeDocument/2006/relationships/image" Target="../media/image72.jpeg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image" Target="../media/image73.jpeg" /><Relationship Id="rId2" Type="http://schemas.openxmlformats.org/officeDocument/2006/relationships/image" Target="../media/image74.jpeg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image" Target="../media/image75.jpeg" /><Relationship Id="rId2" Type="http://schemas.openxmlformats.org/officeDocument/2006/relationships/image" Target="../media/image76.jpeg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image" Target="../media/image77.jpeg" /><Relationship Id="rId2" Type="http://schemas.openxmlformats.org/officeDocument/2006/relationships/image" Target="../media/image78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31.jpeg" /><Relationship Id="rId2" Type="http://schemas.openxmlformats.org/officeDocument/2006/relationships/image" Target="../media/image32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33.jpeg" /><Relationship Id="rId2" Type="http://schemas.openxmlformats.org/officeDocument/2006/relationships/image" Target="../media/image3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11025"/>
          <c:y val="0.35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775"/>
          <c:w val="0.9287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STANDARD!$B$3:$B$33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STANDARD!$C$3:$C$33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8453611"/>
        <c:axId val="10538180"/>
      </c:lineChart>
      <c:catAx>
        <c:axId val="3845361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538180"/>
        <c:crosses val="autoZero"/>
        <c:auto val="1"/>
        <c:lblOffset val="100"/>
        <c:tickLblSkip val="2"/>
        <c:noMultiLvlLbl val="0"/>
      </c:catAx>
      <c:valAx>
        <c:axId val="10538180"/>
        <c:scaling>
          <c:orientation val="minMax"/>
          <c:max val="26"/>
          <c:min val="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53611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00625"/>
          <c:y val="0.57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4525"/>
          <c:w val="0.94325"/>
          <c:h val="0.954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'FEB-2004'!$L$3:$L$33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1395893"/>
        <c:axId val="35454174"/>
      </c:lineChart>
      <c:catAx>
        <c:axId val="11395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54174"/>
        <c:crosses val="autoZero"/>
        <c:auto val="1"/>
        <c:lblOffset val="100"/>
        <c:tickLblSkip val="2"/>
        <c:noMultiLvlLbl val="0"/>
      </c:catAx>
      <c:valAx>
        <c:axId val="35454174"/>
        <c:scaling>
          <c:orientation val="minMax"/>
          <c:max val="1035"/>
          <c:min val="98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95893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2495"/>
          <c:y val="0.3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33"/>
          <c:w val="0.939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'FEB-2004'!$E$3:$E$33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50652111"/>
        <c:axId val="53215816"/>
      </c:barChart>
      <c:catAx>
        <c:axId val="5065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215816"/>
        <c:crosses val="autoZero"/>
        <c:auto val="1"/>
        <c:lblOffset val="100"/>
        <c:noMultiLvlLbl val="0"/>
      </c:catAx>
      <c:valAx>
        <c:axId val="53215816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52111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30175"/>
          <c:y val="0.08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"/>
          <c:w val="0.932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'FEB-2004'!$O$3:$O$33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9180297"/>
        <c:axId val="15513810"/>
      </c:barChart>
      <c:catAx>
        <c:axId val="9180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513810"/>
        <c:crosses val="autoZero"/>
        <c:auto val="1"/>
        <c:lblOffset val="100"/>
        <c:noMultiLvlLbl val="0"/>
      </c:catAx>
      <c:valAx>
        <c:axId val="15513810"/>
        <c:scaling>
          <c:orientation val="minMax"/>
          <c:max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9180297"/>
        <c:crossesAt val="1"/>
        <c:crossBetween val="between"/>
        <c:dispUnits/>
        <c:majorUnit val="2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00625"/>
          <c:y val="0.6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5775"/>
          <c:w val="0.935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'MAR-2004'!$B$3:$B$33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'MAR-2004'!$C$3:$C$33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406563"/>
        <c:axId val="48659068"/>
      </c:lineChart>
      <c:catAx>
        <c:axId val="540656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659068"/>
        <c:crosses val="autoZero"/>
        <c:auto val="1"/>
        <c:lblOffset val="100"/>
        <c:tickLblSkip val="2"/>
        <c:noMultiLvlLbl val="0"/>
      </c:catAx>
      <c:valAx>
        <c:axId val="48659068"/>
        <c:scaling>
          <c:orientation val="minMax"/>
          <c:max val="18"/>
          <c:min val="-1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6563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002"/>
          <c:y val="0.57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445"/>
          <c:w val="0.943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'MAR-2004'!$L$3:$L$33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5278429"/>
        <c:axId val="49070406"/>
      </c:lineChart>
      <c:catAx>
        <c:axId val="3527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70406"/>
        <c:crossesAt val="993"/>
        <c:auto val="1"/>
        <c:lblOffset val="100"/>
        <c:tickLblSkip val="2"/>
        <c:noMultiLvlLbl val="0"/>
      </c:catAx>
      <c:valAx>
        <c:axId val="49070406"/>
        <c:scaling>
          <c:orientation val="minMax"/>
          <c:max val="1038"/>
          <c:min val="993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78429"/>
        <c:crossesAt val="1"/>
        <c:crossBetween val="between"/>
        <c:dispUnits/>
        <c:majorUnit val="9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04025"/>
          <c:y val="0.3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3"/>
          <c:w val="0.938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'MAR-2004'!$E$3:$E$33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38980471"/>
        <c:axId val="15279920"/>
      </c:barChart>
      <c:catAx>
        <c:axId val="38980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279920"/>
        <c:crosses val="autoZero"/>
        <c:auto val="1"/>
        <c:lblOffset val="100"/>
        <c:noMultiLvlLbl val="0"/>
      </c:catAx>
      <c:valAx>
        <c:axId val="15279920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80471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23175"/>
          <c:y val="0.26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"/>
          <c:w val="0.9277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'MAR-2004'!$O$3:$O$33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3301553"/>
        <c:axId val="29713978"/>
      </c:barChart>
      <c:catAx>
        <c:axId val="3301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713978"/>
        <c:crosses val="autoZero"/>
        <c:auto val="1"/>
        <c:lblOffset val="100"/>
        <c:noMultiLvlLbl val="0"/>
      </c:catAx>
      <c:valAx>
        <c:axId val="29713978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3301553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19975"/>
          <c:y val="0.2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4625"/>
          <c:w val="0.936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'APR-2004'!$B$3:$B$33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'APR-2004'!$C$3:$C$33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6099211"/>
        <c:axId val="58021988"/>
      </c:lineChart>
      <c:catAx>
        <c:axId val="6609921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021988"/>
        <c:crosses val="autoZero"/>
        <c:auto val="1"/>
        <c:lblOffset val="100"/>
        <c:tickLblSkip val="2"/>
        <c:noMultiLvlLbl val="0"/>
      </c:catAx>
      <c:valAx>
        <c:axId val="58021988"/>
        <c:scaling>
          <c:orientation val="minMax"/>
          <c:max val="24"/>
          <c:min val="-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99211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05875"/>
          <c:y val="0.58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2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'APR-2004'!$L$3:$L$33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2435845"/>
        <c:axId val="2160558"/>
      </c:lineChart>
      <c:catAx>
        <c:axId val="5243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0558"/>
        <c:crosses val="autoZero"/>
        <c:auto val="1"/>
        <c:lblOffset val="100"/>
        <c:tickLblSkip val="2"/>
        <c:noMultiLvlLbl val="0"/>
      </c:catAx>
      <c:valAx>
        <c:axId val="2160558"/>
        <c:scaling>
          <c:orientation val="minMax"/>
          <c:max val="1030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35845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2515"/>
          <c:y val="0.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3"/>
          <c:w val="0.938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'APR-2004'!$E$3:$E$33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19445023"/>
        <c:axId val="40787480"/>
      </c:barChart>
      <c:catAx>
        <c:axId val="19445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787480"/>
        <c:crosses val="autoZero"/>
        <c:auto val="1"/>
        <c:lblOffset val="100"/>
        <c:noMultiLvlLbl val="0"/>
      </c:catAx>
      <c:valAx>
        <c:axId val="40787480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45023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33375"/>
          <c:y val="0.2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445"/>
          <c:w val="0.943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STANDARD!$L$3:$L$33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7734757"/>
        <c:axId val="48286222"/>
      </c:lineChart>
      <c:catAx>
        <c:axId val="27734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86222"/>
        <c:crosses val="autoZero"/>
        <c:auto val="1"/>
        <c:lblOffset val="100"/>
        <c:tickLblSkip val="2"/>
        <c:noMultiLvlLbl val="0"/>
      </c:catAx>
      <c:valAx>
        <c:axId val="48286222"/>
        <c:scaling>
          <c:orientation val="minMax"/>
          <c:max val="1020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3475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2615"/>
          <c:y val="0.08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"/>
          <c:w val="0.9422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'APR-2004'!$O$3:$O$33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31543001"/>
        <c:axId val="15451554"/>
      </c:barChart>
      <c:catAx>
        <c:axId val="31543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451554"/>
        <c:crosses val="autoZero"/>
        <c:auto val="1"/>
        <c:lblOffset val="100"/>
        <c:noMultiLvlLbl val="0"/>
      </c:catAx>
      <c:valAx>
        <c:axId val="15451554"/>
        <c:scaling>
          <c:orientation val="minMax"/>
          <c:max val="1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1543001"/>
        <c:crossesAt val="1"/>
        <c:crossBetween val="between"/>
        <c:dispUnits/>
        <c:majorUnit val="3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02675"/>
          <c:y val="0.2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6"/>
          <c:w val="0.92775"/>
          <c:h val="0.9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'MAI-2004'!$B$3:$B$33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'MAI-2004'!$C$3:$C$33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846259"/>
        <c:axId val="43616332"/>
      </c:lineChart>
      <c:catAx>
        <c:axId val="4846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16225"/>
              <c:y val="0.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616332"/>
        <c:crosses val="autoZero"/>
        <c:auto val="1"/>
        <c:lblOffset val="100"/>
        <c:tickLblSkip val="2"/>
        <c:noMultiLvlLbl val="0"/>
      </c:catAx>
      <c:valAx>
        <c:axId val="43616332"/>
        <c:scaling>
          <c:orientation val="minMax"/>
          <c:max val="25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22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625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0165"/>
          <c:y val="0.48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4525"/>
          <c:w val="0.93925"/>
          <c:h val="0.954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'MAI-2004'!$L$3:$L$33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7002669"/>
        <c:axId val="43261974"/>
      </c:lineChart>
      <c:catAx>
        <c:axId val="57002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09425"/>
              <c:y val="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61974"/>
        <c:crosses val="autoZero"/>
        <c:auto val="1"/>
        <c:lblOffset val="100"/>
        <c:tickLblSkip val="2"/>
        <c:noMultiLvlLbl val="0"/>
      </c:catAx>
      <c:valAx>
        <c:axId val="43261974"/>
        <c:scaling>
          <c:orientation val="minMax"/>
          <c:max val="1025"/>
          <c:min val="98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hPa</a:t>
                </a:r>
              </a:p>
            </c:rich>
          </c:tx>
          <c:layout>
            <c:manualLayout>
              <c:xMode val="factor"/>
              <c:yMode val="factor"/>
              <c:x val="0.02475"/>
              <c:y val="0.1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02669"/>
        <c:crossesAt val="1"/>
        <c:crossBetween val="between"/>
        <c:dispUnits/>
        <c:majorUnit val="7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3505"/>
          <c:y val="0.29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33"/>
          <c:w val="0.9387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'MAI-2004'!$E$3:$E$33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53813447"/>
        <c:axId val="14558976"/>
      </c:barChart>
      <c:catAx>
        <c:axId val="53813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558976"/>
        <c:crosses val="autoZero"/>
        <c:auto val="1"/>
        <c:lblOffset val="100"/>
        <c:noMultiLvlLbl val="0"/>
      </c:catAx>
      <c:valAx>
        <c:axId val="14558976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MM </a:t>
                </a:r>
              </a:p>
            </c:rich>
          </c:tx>
          <c:layout>
            <c:manualLayout>
              <c:xMode val="factor"/>
              <c:yMode val="factor"/>
              <c:x val="0.03525"/>
              <c:y val="0.09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13447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0165"/>
          <c:y val="0.08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"/>
          <c:w val="0.929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'MAI-2004'!$O$3:$O$33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63921921"/>
        <c:axId val="38426378"/>
      </c:barChart>
      <c:catAx>
        <c:axId val="6392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426378"/>
        <c:crosses val="autoZero"/>
        <c:auto val="1"/>
        <c:lblOffset val="100"/>
        <c:noMultiLvlLbl val="0"/>
      </c:catAx>
      <c:valAx>
        <c:axId val="38426378"/>
        <c:scaling>
          <c:orientation val="minMax"/>
          <c:max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h</a:t>
                </a:r>
                <a:r>
                  <a:rPr lang="en-US" cap="none" sz="950" b="0" i="0" u="none" baseline="0"/>
                  <a:t> </a:t>
                </a:r>
              </a:p>
            </c:rich>
          </c:tx>
          <c:layout>
            <c:manualLayout>
              <c:xMode val="factor"/>
              <c:yMode val="factor"/>
              <c:x val="0.01625"/>
              <c:y val="0.09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63921921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1135"/>
          <c:y val="0.23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6"/>
          <c:w val="0.92575"/>
          <c:h val="0.9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'JUN-2004'!$B$3:$B$33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'JUN-2004'!$C$3:$C$33</c:f>
              <c:numCache/>
            </c:numRef>
          </c:val>
          <c:smooth val="0"/>
        </c:ser>
        <c:marker val="1"/>
        <c:axId val="10293083"/>
        <c:axId val="25528884"/>
      </c:lineChart>
      <c:catAx>
        <c:axId val="10293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06075"/>
              <c:y val="0.1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528884"/>
        <c:crossesAt val="2"/>
        <c:auto val="1"/>
        <c:lblOffset val="100"/>
        <c:tickLblSkip val="2"/>
        <c:noMultiLvlLbl val="0"/>
      </c:catAx>
      <c:valAx>
        <c:axId val="25528884"/>
        <c:scaling>
          <c:orientation val="minMax"/>
          <c:max val="32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2125"/>
              <c:y val="0.06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9308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17775"/>
          <c:y val="0.4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4525"/>
          <c:w val="0.95075"/>
          <c:h val="0.942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'JUN-2004'!$L$3:$L$33</c:f>
              <c:numCache/>
            </c:numRef>
          </c:val>
          <c:smooth val="0"/>
        </c:ser>
        <c:axId val="28433365"/>
        <c:axId val="54573694"/>
      </c:lineChart>
      <c:catAx>
        <c:axId val="28433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73694"/>
        <c:crossesAt val="995"/>
        <c:auto val="1"/>
        <c:lblOffset val="100"/>
        <c:tickLblSkip val="2"/>
        <c:noMultiLvlLbl val="0"/>
      </c:catAx>
      <c:valAx>
        <c:axId val="54573694"/>
        <c:scaling>
          <c:orientation val="minMax"/>
          <c:max val="1031"/>
          <c:min val="99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33365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27825"/>
          <c:y val="0.3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33"/>
          <c:w val="0.939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'JUN-2004'!$E$3:$E$33</c:f>
              <c:numCache/>
            </c:numRef>
          </c:val>
        </c:ser>
        <c:gapWidth val="80"/>
        <c:axId val="21401199"/>
        <c:axId val="58393064"/>
      </c:barChart>
      <c:catAx>
        <c:axId val="21401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393064"/>
        <c:crosses val="autoZero"/>
        <c:auto val="1"/>
        <c:lblOffset val="100"/>
        <c:noMultiLvlLbl val="0"/>
      </c:catAx>
      <c:valAx>
        <c:axId val="58393064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01199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105"/>
          <c:y val="0.26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"/>
          <c:w val="0.929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'JUN-2004'!$O$3:$O$33</c:f>
              <c:numCache/>
            </c:numRef>
          </c:val>
        </c:ser>
        <c:gapWidth val="80"/>
        <c:axId val="55775529"/>
        <c:axId val="32217714"/>
      </c:barChart>
      <c:catAx>
        <c:axId val="55775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217714"/>
        <c:crosses val="autoZero"/>
        <c:auto val="1"/>
        <c:lblOffset val="100"/>
        <c:noMultiLvlLbl val="0"/>
      </c:catAx>
      <c:valAx>
        <c:axId val="32217714"/>
        <c:scaling>
          <c:orientation val="minMax"/>
          <c:max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h</a:t>
                </a:r>
                <a:r>
                  <a:rPr lang="en-US" cap="none" sz="950" b="0" i="0" u="none" baseline="0"/>
                  <a:t> </a:t>
                </a:r>
              </a:p>
            </c:rich>
          </c:tx>
          <c:layout>
            <c:manualLayout>
              <c:xMode val="factor"/>
              <c:yMode val="factor"/>
              <c:x val="0.01625"/>
              <c:y val="0.09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55775529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106"/>
          <c:y val="0.35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5775"/>
          <c:w val="0.9297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'JUL-2004'!$B$3:$B$33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'JUL-2004'!$C$3:$C$33</c:f>
              <c:numCache/>
            </c:numRef>
          </c:val>
          <c:smooth val="0"/>
        </c:ser>
        <c:marker val="1"/>
        <c:axId val="21523971"/>
        <c:axId val="59498012"/>
      </c:lineChart>
      <c:catAx>
        <c:axId val="21523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12925"/>
              <c:y val="0.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498012"/>
        <c:crossesAt val="4"/>
        <c:auto val="1"/>
        <c:lblOffset val="100"/>
        <c:tickLblSkip val="2"/>
        <c:noMultiLvlLbl val="0"/>
      </c:catAx>
      <c:valAx>
        <c:axId val="59498012"/>
        <c:scaling>
          <c:orientation val="minMax"/>
          <c:max val="28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34"/>
              <c:y val="0.1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23971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1185"/>
          <c:y val="0.1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3"/>
          <c:w val="0.938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STANDARD!$E$3:$E$33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31922815"/>
        <c:axId val="18869880"/>
      </c:barChart>
      <c:catAx>
        <c:axId val="31922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8869880"/>
        <c:crosses val="autoZero"/>
        <c:auto val="1"/>
        <c:lblOffset val="100"/>
        <c:noMultiLvlLbl val="0"/>
      </c:catAx>
      <c:valAx>
        <c:axId val="18869880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22815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0155"/>
          <c:y val="0.6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445"/>
          <c:w val="0.943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'JUL-2004'!$L$3:$L$33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5720061"/>
        <c:axId val="54609638"/>
      </c:lineChart>
      <c:catAx>
        <c:axId val="6572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09638"/>
        <c:crosses val="autoZero"/>
        <c:auto val="1"/>
        <c:lblOffset val="100"/>
        <c:tickLblSkip val="2"/>
        <c:noMultiLvlLbl val="0"/>
      </c:catAx>
      <c:valAx>
        <c:axId val="54609638"/>
        <c:scaling>
          <c:orientation val="minMax"/>
          <c:max val="1025"/>
          <c:min val="99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2006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0135"/>
          <c:y val="0.3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33"/>
          <c:w val="0.939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'JUL-2004'!$E$3:$E$33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21724695"/>
        <c:axId val="61304528"/>
      </c:barChart>
      <c:catAx>
        <c:axId val="21724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304528"/>
        <c:crosses val="autoZero"/>
        <c:auto val="1"/>
        <c:lblOffset val="100"/>
        <c:noMultiLvlLbl val="0"/>
      </c:catAx>
      <c:valAx>
        <c:axId val="61304528"/>
        <c:scaling>
          <c:orientation val="minMax"/>
          <c:max val="1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24695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0845"/>
          <c:y val="0.27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"/>
          <c:w val="0.929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'JUL-2004'!$O$3:$O$33</c:f>
              <c:numCache/>
            </c:numRef>
          </c:val>
        </c:ser>
        <c:gapWidth val="80"/>
        <c:axId val="14869841"/>
        <c:axId val="66719706"/>
      </c:barChart>
      <c:catAx>
        <c:axId val="14869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719706"/>
        <c:crosses val="autoZero"/>
        <c:auto val="1"/>
        <c:lblOffset val="100"/>
        <c:noMultiLvlLbl val="0"/>
      </c:catAx>
      <c:valAx>
        <c:axId val="66719706"/>
        <c:scaling>
          <c:orientation val="minMax"/>
          <c:max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h</a:t>
                </a:r>
                <a:r>
                  <a:rPr lang="en-US" cap="none" sz="950" b="0" i="0" u="none" baseline="0"/>
                  <a:t> </a:t>
                </a:r>
              </a:p>
            </c:rich>
          </c:tx>
          <c:layout>
            <c:manualLayout>
              <c:xMode val="factor"/>
              <c:yMode val="factor"/>
              <c:x val="0.01625"/>
              <c:y val="0.09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14869841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19875"/>
          <c:y val="0.35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775"/>
          <c:w val="0.9287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'AUG-2004'!$B$3:$B$33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'AUG-2004'!$C$3:$C$33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3606443"/>
        <c:axId val="35587076"/>
      </c:lineChart>
      <c:catAx>
        <c:axId val="6360644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587076"/>
        <c:crossesAt val="2"/>
        <c:auto val="1"/>
        <c:lblOffset val="100"/>
        <c:tickLblSkip val="2"/>
        <c:noMultiLvlLbl val="0"/>
      </c:catAx>
      <c:valAx>
        <c:axId val="35587076"/>
        <c:scaling>
          <c:orientation val="minMax"/>
          <c:max val="32"/>
          <c:min val="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0644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106"/>
          <c:y val="0.2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445"/>
          <c:w val="0.943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'AUG-2004'!$L$3:$L$33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1848229"/>
        <c:axId val="63980878"/>
      </c:lineChart>
      <c:catAx>
        <c:axId val="51848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80878"/>
        <c:crosses val="autoZero"/>
        <c:auto val="1"/>
        <c:lblOffset val="100"/>
        <c:tickLblSkip val="2"/>
        <c:noMultiLvlLbl val="0"/>
      </c:catAx>
      <c:valAx>
        <c:axId val="63980878"/>
        <c:scaling>
          <c:orientation val="minMax"/>
          <c:max val="1025"/>
          <c:min val="99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4822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2485"/>
          <c:y val="0.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33"/>
          <c:w val="0.937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'AUG-2004'!$E$3:$E$33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38956991"/>
        <c:axId val="15068600"/>
      </c:barChart>
      <c:catAx>
        <c:axId val="38956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068600"/>
        <c:crosses val="autoZero"/>
        <c:auto val="1"/>
        <c:lblOffset val="100"/>
        <c:noMultiLvlLbl val="0"/>
      </c:catAx>
      <c:valAx>
        <c:axId val="15068600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56991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2215"/>
          <c:y val="0.27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"/>
          <c:w val="0.9287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'AUG-2004'!$O$3:$O$33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1399673"/>
        <c:axId val="12597058"/>
      </c:barChart>
      <c:catAx>
        <c:axId val="1399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597058"/>
        <c:crosses val="autoZero"/>
        <c:auto val="1"/>
        <c:lblOffset val="100"/>
        <c:noMultiLvlLbl val="0"/>
      </c:catAx>
      <c:valAx>
        <c:axId val="12597058"/>
        <c:scaling>
          <c:orientation val="minMax"/>
          <c:max val="1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1399673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11525"/>
          <c:y val="0.2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775"/>
          <c:w val="0.9287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'SEP-2004'!$B$3:$B$33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'SEP-2004'!$C$3:$C$33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6264659"/>
        <c:axId val="13728748"/>
      </c:lineChart>
      <c:catAx>
        <c:axId val="4626465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728748"/>
        <c:crosses val="autoZero"/>
        <c:auto val="1"/>
        <c:lblOffset val="100"/>
        <c:tickLblSkip val="2"/>
        <c:noMultiLvlLbl val="0"/>
      </c:catAx>
      <c:valAx>
        <c:axId val="13728748"/>
        <c:scaling>
          <c:orientation val="minMax"/>
          <c:max val="3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6465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24725"/>
          <c:y val="0.48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445"/>
          <c:w val="0.943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'SEP-2004'!$L$3:$L$33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6449869"/>
        <c:axId val="38286774"/>
      </c:lineChart>
      <c:catAx>
        <c:axId val="56449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86774"/>
        <c:crosses val="autoZero"/>
        <c:auto val="1"/>
        <c:lblOffset val="100"/>
        <c:tickLblSkip val="2"/>
        <c:noMultiLvlLbl val="0"/>
      </c:catAx>
      <c:valAx>
        <c:axId val="38286774"/>
        <c:scaling>
          <c:orientation val="minMax"/>
          <c:max val="1032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49869"/>
        <c:crossesAt val="1"/>
        <c:crossBetween val="between"/>
        <c:dispUnits/>
        <c:majorUnit val="7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26175"/>
          <c:y val="0.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33"/>
          <c:w val="0.939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'SEP-2004'!$E$3:$E$33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9036647"/>
        <c:axId val="14220960"/>
      </c:barChart>
      <c:catAx>
        <c:axId val="9036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220960"/>
        <c:crosses val="autoZero"/>
        <c:auto val="1"/>
        <c:lblOffset val="100"/>
        <c:noMultiLvlLbl val="0"/>
      </c:catAx>
      <c:valAx>
        <c:axId val="14220960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36647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037"/>
          <c:y val="0.27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"/>
          <c:w val="0.938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STANDARD!$O$3:$O$33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35611193"/>
        <c:axId val="52065282"/>
      </c:barChart>
      <c:catAx>
        <c:axId val="3561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065282"/>
        <c:crosses val="autoZero"/>
        <c:auto val="1"/>
        <c:lblOffset val="100"/>
        <c:noMultiLvlLbl val="0"/>
      </c:catAx>
      <c:valAx>
        <c:axId val="52065282"/>
        <c:scaling>
          <c:orientation val="minMax"/>
          <c:max val="1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35611193"/>
        <c:crossesAt val="1"/>
        <c:crossBetween val="between"/>
        <c:dispUnits/>
        <c:majorUnit val="3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21925"/>
          <c:y val="0.28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"/>
          <c:w val="0.938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'SEP-2004'!$O$3:$O$33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60879777"/>
        <c:axId val="11047082"/>
      </c:barChart>
      <c:catAx>
        <c:axId val="60879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1047082"/>
        <c:crosses val="autoZero"/>
        <c:auto val="1"/>
        <c:lblOffset val="100"/>
        <c:noMultiLvlLbl val="0"/>
      </c:catAx>
      <c:valAx>
        <c:axId val="11047082"/>
        <c:scaling>
          <c:orientation val="minMax"/>
          <c:max val="1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60879777"/>
        <c:crossesAt val="1"/>
        <c:crossBetween val="between"/>
        <c:dispUnits/>
        <c:majorUnit val="3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06275"/>
          <c:y val="0.2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775"/>
          <c:w val="0.9287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'OCT-2004'!$B$3:$B$33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'OCT-2004'!$C$3:$C$33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2314875"/>
        <c:axId val="22398420"/>
      </c:lineChart>
      <c:catAx>
        <c:axId val="3231487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398420"/>
        <c:crosses val="autoZero"/>
        <c:auto val="1"/>
        <c:lblOffset val="100"/>
        <c:tickLblSkip val="2"/>
        <c:noMultiLvlLbl val="0"/>
      </c:catAx>
      <c:valAx>
        <c:axId val="22398420"/>
        <c:scaling>
          <c:orientation val="minMax"/>
          <c:max val="2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1487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24"/>
          <c:y val="0.6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445"/>
          <c:w val="0.943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'OCT-2004'!$L$3:$L$33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59189"/>
        <c:axId val="2332702"/>
      </c:lineChart>
      <c:catAx>
        <c:axId val="259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2702"/>
        <c:crossesAt val="985"/>
        <c:auto val="1"/>
        <c:lblOffset val="100"/>
        <c:tickLblSkip val="2"/>
        <c:noMultiLvlLbl val="0"/>
      </c:catAx>
      <c:valAx>
        <c:axId val="2332702"/>
        <c:scaling>
          <c:orientation val="minMax"/>
          <c:max val="1033"/>
          <c:min val="98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189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14225"/>
          <c:y val="0.3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33"/>
          <c:w val="0.939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'OCT-2004'!$E$3:$E$33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20994319"/>
        <c:axId val="54731144"/>
      </c:barChart>
      <c:catAx>
        <c:axId val="20994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4731144"/>
        <c:crosses val="autoZero"/>
        <c:auto val="1"/>
        <c:lblOffset val="100"/>
        <c:noMultiLvlLbl val="0"/>
      </c:catAx>
      <c:valAx>
        <c:axId val="54731144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94319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0515"/>
          <c:y val="0.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"/>
          <c:w val="0.929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'OCT-2004'!$O$3:$O$33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22818249"/>
        <c:axId val="4037650"/>
      </c:barChart>
      <c:catAx>
        <c:axId val="22818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37650"/>
        <c:crosses val="autoZero"/>
        <c:auto val="1"/>
        <c:lblOffset val="100"/>
        <c:noMultiLvlLbl val="0"/>
      </c:catAx>
      <c:valAx>
        <c:axId val="4037650"/>
        <c:scaling>
          <c:orientation val="minMax"/>
          <c:max val="1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2818249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04225"/>
          <c:y val="0.2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775"/>
          <c:w val="0.9287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'NOV-2004'!$B$3:$B$33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'NOV-2004'!$C$3:$C$33</c:f>
              <c:numCache/>
            </c:numRef>
          </c:val>
          <c:smooth val="0"/>
        </c:ser>
        <c:marker val="1"/>
        <c:axId val="36338851"/>
        <c:axId val="58614204"/>
      </c:lineChart>
      <c:catAx>
        <c:axId val="3633885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614204"/>
        <c:crosses val="autoZero"/>
        <c:auto val="1"/>
        <c:lblOffset val="100"/>
        <c:tickLblSkip val="2"/>
        <c:noMultiLvlLbl val="0"/>
      </c:catAx>
      <c:valAx>
        <c:axId val="58614204"/>
        <c:scaling>
          <c:orientation val="minMax"/>
          <c:max val="16"/>
          <c:min val="-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38851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036"/>
          <c:y val="0.58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445"/>
          <c:w val="0.943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'NOV-2004'!$L$3:$L$33</c:f>
              <c:numCache/>
            </c:numRef>
          </c:val>
          <c:smooth val="0"/>
        </c:ser>
        <c:axId val="57765789"/>
        <c:axId val="50130054"/>
      </c:lineChart>
      <c:catAx>
        <c:axId val="57765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30054"/>
        <c:crossesAt val="980"/>
        <c:auto val="1"/>
        <c:lblOffset val="100"/>
        <c:tickLblSkip val="2"/>
        <c:noMultiLvlLbl val="0"/>
      </c:catAx>
      <c:valAx>
        <c:axId val="50130054"/>
        <c:scaling>
          <c:orientation val="minMax"/>
          <c:max val="1030"/>
          <c:min val="9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65789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102"/>
          <c:y val="0.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33"/>
          <c:w val="0.939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'NOV-2004'!$E$3:$E$33</c:f>
              <c:numCache/>
            </c:numRef>
          </c:val>
        </c:ser>
        <c:gapWidth val="80"/>
        <c:axId val="48517303"/>
        <c:axId val="34002544"/>
      </c:barChart>
      <c:catAx>
        <c:axId val="48517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002544"/>
        <c:crosses val="autoZero"/>
        <c:auto val="1"/>
        <c:lblOffset val="100"/>
        <c:noMultiLvlLbl val="0"/>
      </c:catAx>
      <c:valAx>
        <c:axId val="34002544"/>
        <c:scaling>
          <c:orientation val="minMax"/>
          <c:max val="1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17303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035"/>
          <c:y val="0.27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"/>
          <c:w val="0.930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'NOV-2004'!$O$3:$O$33</c:f>
              <c:numCache/>
            </c:numRef>
          </c:val>
        </c:ser>
        <c:gapWidth val="80"/>
        <c:axId val="37587441"/>
        <c:axId val="2742650"/>
      </c:barChart>
      <c:catAx>
        <c:axId val="37587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42650"/>
        <c:crosses val="autoZero"/>
        <c:auto val="1"/>
        <c:lblOffset val="100"/>
        <c:noMultiLvlLbl val="0"/>
      </c:catAx>
      <c:valAx>
        <c:axId val="2742650"/>
        <c:scaling>
          <c:orientation val="minMax"/>
          <c:max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37587441"/>
        <c:crossesAt val="1"/>
        <c:crossBetween val="between"/>
        <c:dispUnits/>
        <c:majorUnit val="2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05675"/>
          <c:y val="0.6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5775"/>
          <c:w val="0.936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'DEC-2004'!$B$3:$B$33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'DEC-2004'!$C$3:$C$33</c:f>
              <c:numCache/>
            </c:numRef>
          </c:val>
          <c:smooth val="0"/>
        </c:ser>
        <c:marker val="1"/>
        <c:axId val="24683851"/>
        <c:axId val="20828068"/>
      </c:lineChart>
      <c:catAx>
        <c:axId val="2468385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828068"/>
        <c:crosses val="autoZero"/>
        <c:auto val="1"/>
        <c:lblOffset val="100"/>
        <c:tickLblSkip val="2"/>
        <c:noMultiLvlLbl val="0"/>
      </c:catAx>
      <c:valAx>
        <c:axId val="20828068"/>
        <c:scaling>
          <c:orientation val="minMax"/>
          <c:max val="8"/>
          <c:min val="-1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83851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07425"/>
          <c:y val="0.48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5525"/>
          <c:w val="0.93625"/>
          <c:h val="0.936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'JAN-2004'!$B$3:$B$33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'JAN-2004'!$C$3:$C$33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5934355"/>
        <c:axId val="56538284"/>
      </c:lineChart>
      <c:catAx>
        <c:axId val="65934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09325"/>
              <c:y val="0.1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538284"/>
        <c:crosses val="autoZero"/>
        <c:auto val="1"/>
        <c:lblOffset val="100"/>
        <c:tickLblSkip val="2"/>
        <c:noMultiLvlLbl val="0"/>
      </c:catAx>
      <c:valAx>
        <c:axId val="56538284"/>
        <c:scaling>
          <c:orientation val="minMax"/>
          <c:max val="12"/>
          <c:min val="-2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34355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17925"/>
          <c:y val="0.35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445"/>
          <c:w val="0.943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'DEC-2004'!$L$3:$L$33</c:f>
              <c:numCache/>
            </c:numRef>
          </c:val>
          <c:smooth val="0"/>
        </c:ser>
        <c:axId val="53234885"/>
        <c:axId val="9351918"/>
      </c:lineChart>
      <c:catAx>
        <c:axId val="53234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51918"/>
        <c:crosses val="autoZero"/>
        <c:auto val="1"/>
        <c:lblOffset val="100"/>
        <c:tickLblSkip val="2"/>
        <c:noMultiLvlLbl val="0"/>
      </c:catAx>
      <c:valAx>
        <c:axId val="9351918"/>
        <c:scaling>
          <c:orientation val="minMax"/>
          <c:max val="1028"/>
          <c:min val="9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34885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17225"/>
          <c:y val="0.3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33"/>
          <c:w val="0.939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'DEC-2004'!$E$3:$E$33</c:f>
              <c:numCache/>
            </c:numRef>
          </c:val>
        </c:ser>
        <c:gapWidth val="80"/>
        <c:axId val="17058399"/>
        <c:axId val="19307864"/>
      </c:barChart>
      <c:catAx>
        <c:axId val="17058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307864"/>
        <c:crosses val="autoZero"/>
        <c:auto val="1"/>
        <c:lblOffset val="100"/>
        <c:noMultiLvlLbl val="0"/>
      </c:catAx>
      <c:valAx>
        <c:axId val="19307864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58399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28425"/>
          <c:y val="0.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"/>
          <c:w val="0.9207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'DEC-2004'!$O$3:$O$33</c:f>
              <c:numCache/>
            </c:numRef>
          </c:val>
        </c:ser>
        <c:gapWidth val="80"/>
        <c:axId val="39553049"/>
        <c:axId val="20433122"/>
      </c:barChart>
      <c:catAx>
        <c:axId val="39553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433122"/>
        <c:crosses val="autoZero"/>
        <c:auto val="1"/>
        <c:lblOffset val="100"/>
        <c:noMultiLvlLbl val="0"/>
      </c:catAx>
      <c:valAx>
        <c:axId val="20433122"/>
        <c:scaling>
          <c:orientation val="minMax"/>
          <c:max val="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39553049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02575"/>
          <c:y val="0.25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4125"/>
          <c:w val="0.94775"/>
          <c:h val="0.958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'JAN-2004'!$L$3:$L$33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9082509"/>
        <c:axId val="16198262"/>
      </c:lineChart>
      <c:catAx>
        <c:axId val="39082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18575"/>
              <c:y val="0.1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98262"/>
        <c:crosses val="autoZero"/>
        <c:auto val="1"/>
        <c:lblOffset val="100"/>
        <c:tickLblSkip val="2"/>
        <c:noMultiLvlLbl val="0"/>
      </c:catAx>
      <c:valAx>
        <c:axId val="16198262"/>
        <c:scaling>
          <c:orientation val="minMax"/>
          <c:max val="1035"/>
          <c:min val="9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hPa</a:t>
                </a:r>
              </a:p>
            </c:rich>
          </c:tx>
          <c:layout>
            <c:manualLayout>
              <c:xMode val="factor"/>
              <c:yMode val="factor"/>
              <c:x val="0.02475"/>
              <c:y val="0.1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82509"/>
        <c:crossesAt val="1"/>
        <c:crossBetween val="between"/>
        <c:dispUnits/>
        <c:majorUnit val="11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0145"/>
          <c:y val="0.1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29"/>
          <c:w val="0.9412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'JAN-2004'!$E$3:$E$33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11566631"/>
        <c:axId val="36990816"/>
      </c:barChart>
      <c:catAx>
        <c:axId val="11566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6990816"/>
        <c:crosses val="autoZero"/>
        <c:auto val="1"/>
        <c:lblOffset val="100"/>
        <c:noMultiLvlLbl val="0"/>
      </c:catAx>
      <c:valAx>
        <c:axId val="36990816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66631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02775"/>
          <c:y val="0.3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"/>
          <c:w val="0.937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'JAN-2004'!$O$3:$O$33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64481889"/>
        <c:axId val="43466090"/>
      </c:barChart>
      <c:catAx>
        <c:axId val="64481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466090"/>
        <c:crosses val="autoZero"/>
        <c:auto val="1"/>
        <c:lblOffset val="100"/>
        <c:noMultiLvlLbl val="0"/>
      </c:catAx>
      <c:valAx>
        <c:axId val="43466090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h</a:t>
                </a:r>
                <a:r>
                  <a:rPr lang="en-US" cap="none" sz="950" b="0" i="0" u="none" baseline="0"/>
                  <a:t> </a:t>
                </a:r>
              </a:p>
            </c:rich>
          </c:tx>
          <c:layout>
            <c:manualLayout>
              <c:xMode val="factor"/>
              <c:yMode val="factor"/>
              <c:x val="0.01625"/>
              <c:y val="0.09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64481889"/>
        <c:crossesAt val="1"/>
        <c:crossBetween val="between"/>
        <c:dispUnits/>
        <c:majorUnit val="2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00625"/>
          <c:y val="0.2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6"/>
          <c:w val="0.9325"/>
          <c:h val="0.9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'FEB-2004'!$B$3:$B$33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'FEB-2004'!$C$3:$C$33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5650491"/>
        <c:axId val="31092372"/>
      </c:lineChart>
      <c:catAx>
        <c:axId val="5565049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092372"/>
        <c:crosses val="autoZero"/>
        <c:auto val="1"/>
        <c:lblOffset val="100"/>
        <c:tickLblSkip val="2"/>
        <c:noMultiLvlLbl val="0"/>
      </c:catAx>
      <c:valAx>
        <c:axId val="31092372"/>
        <c:scaling>
          <c:orientation val="minMax"/>
          <c:max val="15"/>
          <c:min val="-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5049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image" Target="../media/image11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18.jpeg" /><Relationship Id="rId9" Type="http://schemas.openxmlformats.org/officeDocument/2006/relationships/image" Target="../media/image10.jpeg" /><Relationship Id="rId10" Type="http://schemas.openxmlformats.org/officeDocument/2006/relationships/image" Target="../media/image1.jpeg" /><Relationship Id="rId11" Type="http://schemas.openxmlformats.org/officeDocument/2006/relationships/image" Target="../media/image19.jpeg" /><Relationship Id="rId12" Type="http://schemas.openxmlformats.org/officeDocument/2006/relationships/image" Target="../media/image13.jpeg" /><Relationship Id="rId13" Type="http://schemas.openxmlformats.org/officeDocument/2006/relationships/image" Target="../media/image16.jpeg" /><Relationship Id="rId14" Type="http://schemas.openxmlformats.org/officeDocument/2006/relationships/image" Target="../media/image1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image" Target="../media/image10.jpeg" /><Relationship Id="rId6" Type="http://schemas.openxmlformats.org/officeDocument/2006/relationships/image" Target="../media/image12.jpeg" /><Relationship Id="rId7" Type="http://schemas.openxmlformats.org/officeDocument/2006/relationships/image" Target="../media/image11.jpeg" /><Relationship Id="rId8" Type="http://schemas.openxmlformats.org/officeDocument/2006/relationships/image" Target="../media/image6.jpeg" /><Relationship Id="rId9" Type="http://schemas.openxmlformats.org/officeDocument/2006/relationships/image" Target="../media/image22.jpeg" /><Relationship Id="rId10" Type="http://schemas.openxmlformats.org/officeDocument/2006/relationships/image" Target="../media/image16.jpeg" /><Relationship Id="rId11" Type="http://schemas.openxmlformats.org/officeDocument/2006/relationships/image" Target="../media/image23.jpeg" /><Relationship Id="rId12" Type="http://schemas.openxmlformats.org/officeDocument/2006/relationships/image" Target="../media/image24.jpeg" /><Relationship Id="rId13" Type="http://schemas.openxmlformats.org/officeDocument/2006/relationships/image" Target="../media/image18.jpeg" /><Relationship Id="rId14" Type="http://schemas.openxmlformats.org/officeDocument/2006/relationships/image" Target="../media/image14.jpeg" /><Relationship Id="rId15" Type="http://schemas.openxmlformats.org/officeDocument/2006/relationships/image" Target="../media/image7.jpeg" /><Relationship Id="rId16" Type="http://schemas.openxmlformats.org/officeDocument/2006/relationships/image" Target="../media/image19.jpeg" /><Relationship Id="rId17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Relationship Id="rId3" Type="http://schemas.openxmlformats.org/officeDocument/2006/relationships/chart" Target="/xl/charts/chart47.xml" /><Relationship Id="rId4" Type="http://schemas.openxmlformats.org/officeDocument/2006/relationships/chart" Target="/xl/charts/chart48.xml" /><Relationship Id="rId5" Type="http://schemas.openxmlformats.org/officeDocument/2006/relationships/image" Target="../media/image1.jpeg" /><Relationship Id="rId6" Type="http://schemas.openxmlformats.org/officeDocument/2006/relationships/image" Target="../media/image16.jpeg" /><Relationship Id="rId7" Type="http://schemas.openxmlformats.org/officeDocument/2006/relationships/image" Target="../media/image10.jpeg" /><Relationship Id="rId8" Type="http://schemas.openxmlformats.org/officeDocument/2006/relationships/image" Target="../media/image12.jpeg" /><Relationship Id="rId9" Type="http://schemas.openxmlformats.org/officeDocument/2006/relationships/image" Target="../media/image19.jpeg" /><Relationship Id="rId10" Type="http://schemas.openxmlformats.org/officeDocument/2006/relationships/image" Target="../media/image5.jpeg" /><Relationship Id="rId11" Type="http://schemas.openxmlformats.org/officeDocument/2006/relationships/image" Target="../media/image8.jpeg" /><Relationship Id="rId12" Type="http://schemas.openxmlformats.org/officeDocument/2006/relationships/image" Target="../media/image25.jpeg" /><Relationship Id="rId13" Type="http://schemas.openxmlformats.org/officeDocument/2006/relationships/image" Target="../media/image13.jpeg" /><Relationship Id="rId14" Type="http://schemas.openxmlformats.org/officeDocument/2006/relationships/image" Target="../media/image2.jpeg" /><Relationship Id="rId15" Type="http://schemas.openxmlformats.org/officeDocument/2006/relationships/image" Target="../media/image18.jpeg" /><Relationship Id="rId16" Type="http://schemas.openxmlformats.org/officeDocument/2006/relationships/image" Target="../media/image11.jpeg" /><Relationship Id="rId17" Type="http://schemas.openxmlformats.org/officeDocument/2006/relationships/image" Target="../media/image6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image" Target="../media/image1.jpeg" /><Relationship Id="rId6" Type="http://schemas.openxmlformats.org/officeDocument/2006/relationships/image" Target="../media/image16.jpeg" /><Relationship Id="rId7" Type="http://schemas.openxmlformats.org/officeDocument/2006/relationships/image" Target="../media/image14.jpeg" /><Relationship Id="rId8" Type="http://schemas.openxmlformats.org/officeDocument/2006/relationships/image" Target="../media/image24.jpeg" /><Relationship Id="rId9" Type="http://schemas.openxmlformats.org/officeDocument/2006/relationships/image" Target="../media/image11.jpeg" /><Relationship Id="rId10" Type="http://schemas.openxmlformats.org/officeDocument/2006/relationships/image" Target="../media/image23.jpeg" /><Relationship Id="rId11" Type="http://schemas.openxmlformats.org/officeDocument/2006/relationships/image" Target="../media/image6.jpeg" /><Relationship Id="rId12" Type="http://schemas.openxmlformats.org/officeDocument/2006/relationships/image" Target="../media/image25.jpeg" /><Relationship Id="rId13" Type="http://schemas.openxmlformats.org/officeDocument/2006/relationships/image" Target="../media/image26.jpeg" /><Relationship Id="rId14" Type="http://schemas.openxmlformats.org/officeDocument/2006/relationships/image" Target="../media/image4.jpeg" /><Relationship Id="rId15" Type="http://schemas.openxmlformats.org/officeDocument/2006/relationships/image" Target="../media/image2.jpeg" /><Relationship Id="rId16" Type="http://schemas.openxmlformats.org/officeDocument/2006/relationships/image" Target="../media/image3.jpeg" /><Relationship Id="rId17" Type="http://schemas.openxmlformats.org/officeDocument/2006/relationships/image" Target="../media/image12.jpeg" /><Relationship Id="rId18" Type="http://schemas.openxmlformats.org/officeDocument/2006/relationships/image" Target="../media/image5.jpeg" /><Relationship Id="rId19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image" Target="../media/image1.jpeg" /><Relationship Id="rId6" Type="http://schemas.openxmlformats.org/officeDocument/2006/relationships/image" Target="../media/image2.jpeg" /><Relationship Id="rId7" Type="http://schemas.openxmlformats.org/officeDocument/2006/relationships/image" Target="../media/image3.jpeg" /><Relationship Id="rId8" Type="http://schemas.openxmlformats.org/officeDocument/2006/relationships/image" Target="../media/image4.jpeg" /><Relationship Id="rId9" Type="http://schemas.openxmlformats.org/officeDocument/2006/relationships/image" Target="../media/image5.jpeg" /><Relationship Id="rId10" Type="http://schemas.openxmlformats.org/officeDocument/2006/relationships/image" Target="../media/image6.jpeg" /><Relationship Id="rId11" Type="http://schemas.openxmlformats.org/officeDocument/2006/relationships/image" Target="../media/image7.jpeg" /><Relationship Id="rId12" Type="http://schemas.openxmlformats.org/officeDocument/2006/relationships/image" Target="../media/image8.jpeg" /><Relationship Id="rId13" Type="http://schemas.openxmlformats.org/officeDocument/2006/relationships/image" Target="../media/image9.jpeg" /><Relationship Id="rId14" Type="http://schemas.openxmlformats.org/officeDocument/2006/relationships/image" Target="../media/image10.jpeg" /><Relationship Id="rId15" Type="http://schemas.openxmlformats.org/officeDocument/2006/relationships/image" Target="../media/image1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image" Target="../media/image12.jpeg" /><Relationship Id="rId6" Type="http://schemas.openxmlformats.org/officeDocument/2006/relationships/image" Target="../media/image13.jpeg" /><Relationship Id="rId7" Type="http://schemas.openxmlformats.org/officeDocument/2006/relationships/image" Target="../media/image1.jpeg" /><Relationship Id="rId8" Type="http://schemas.openxmlformats.org/officeDocument/2006/relationships/image" Target="../media/image14.jpeg" /><Relationship Id="rId9" Type="http://schemas.openxmlformats.org/officeDocument/2006/relationships/image" Target="../media/image15.jpeg" /><Relationship Id="rId10" Type="http://schemas.openxmlformats.org/officeDocument/2006/relationships/image" Target="../media/image2.jpeg" /><Relationship Id="rId11" Type="http://schemas.openxmlformats.org/officeDocument/2006/relationships/image" Target="../media/image8.jpeg" /><Relationship Id="rId12" Type="http://schemas.openxmlformats.org/officeDocument/2006/relationships/image" Target="../media/image16.jpeg" /><Relationship Id="rId13" Type="http://schemas.openxmlformats.org/officeDocument/2006/relationships/image" Target="../media/image10.jpeg" /><Relationship Id="rId14" Type="http://schemas.openxmlformats.org/officeDocument/2006/relationships/image" Target="../media/image6.jpeg" /><Relationship Id="rId15" Type="http://schemas.openxmlformats.org/officeDocument/2006/relationships/image" Target="../media/image11.jpeg" /><Relationship Id="rId16" Type="http://schemas.openxmlformats.org/officeDocument/2006/relationships/image" Target="../media/image9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image" Target="../media/image2.jpeg" /><Relationship Id="rId6" Type="http://schemas.openxmlformats.org/officeDocument/2006/relationships/image" Target="../media/image5.jpeg" /><Relationship Id="rId7" Type="http://schemas.openxmlformats.org/officeDocument/2006/relationships/image" Target="../media/image11.jpeg" /><Relationship Id="rId8" Type="http://schemas.openxmlformats.org/officeDocument/2006/relationships/image" Target="../media/image6.jpeg" /><Relationship Id="rId9" Type="http://schemas.openxmlformats.org/officeDocument/2006/relationships/image" Target="../media/image3.jpeg" /><Relationship Id="rId10" Type="http://schemas.openxmlformats.org/officeDocument/2006/relationships/image" Target="../media/image1.jpeg" /><Relationship Id="rId11" Type="http://schemas.openxmlformats.org/officeDocument/2006/relationships/image" Target="../media/image10.jpeg" /><Relationship Id="rId12" Type="http://schemas.openxmlformats.org/officeDocument/2006/relationships/image" Target="../media/image7.jpeg" /><Relationship Id="rId13" Type="http://schemas.openxmlformats.org/officeDocument/2006/relationships/image" Target="../media/image9.jpeg" /><Relationship Id="rId14" Type="http://schemas.openxmlformats.org/officeDocument/2006/relationships/image" Target="../media/image16.jpeg" /><Relationship Id="rId15" Type="http://schemas.openxmlformats.org/officeDocument/2006/relationships/image" Target="../media/image12.jpeg" /><Relationship Id="rId16" Type="http://schemas.openxmlformats.org/officeDocument/2006/relationships/image" Target="../media/image1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image" Target="../media/image10.jpeg" /><Relationship Id="rId6" Type="http://schemas.openxmlformats.org/officeDocument/2006/relationships/image" Target="../media/image6.jpeg" /><Relationship Id="rId7" Type="http://schemas.openxmlformats.org/officeDocument/2006/relationships/image" Target="../media/image11.jpeg" /><Relationship Id="rId8" Type="http://schemas.openxmlformats.org/officeDocument/2006/relationships/image" Target="../media/image7.jpeg" /><Relationship Id="rId9" Type="http://schemas.openxmlformats.org/officeDocument/2006/relationships/image" Target="../media/image17.jpeg" /><Relationship Id="rId10" Type="http://schemas.openxmlformats.org/officeDocument/2006/relationships/image" Target="../media/image12.jpeg" /><Relationship Id="rId11" Type="http://schemas.openxmlformats.org/officeDocument/2006/relationships/image" Target="../media/image9.jpeg" /><Relationship Id="rId12" Type="http://schemas.openxmlformats.org/officeDocument/2006/relationships/image" Target="../media/image16.jpeg" /><Relationship Id="rId13" Type="http://schemas.openxmlformats.org/officeDocument/2006/relationships/image" Target="../media/image1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image" Target="../media/image17.jpeg" /><Relationship Id="rId6" Type="http://schemas.openxmlformats.org/officeDocument/2006/relationships/image" Target="../media/image18.jpeg" /><Relationship Id="rId7" Type="http://schemas.openxmlformats.org/officeDocument/2006/relationships/image" Target="../media/image12.jpeg" /><Relationship Id="rId8" Type="http://schemas.openxmlformats.org/officeDocument/2006/relationships/image" Target="../media/image19.jpeg" /><Relationship Id="rId9" Type="http://schemas.openxmlformats.org/officeDocument/2006/relationships/image" Target="../media/image1.jpeg" /><Relationship Id="rId10" Type="http://schemas.openxmlformats.org/officeDocument/2006/relationships/image" Target="../media/image14.jpeg" /><Relationship Id="rId11" Type="http://schemas.openxmlformats.org/officeDocument/2006/relationships/image" Target="../media/image16.jpeg" /><Relationship Id="rId12" Type="http://schemas.openxmlformats.org/officeDocument/2006/relationships/image" Target="../media/image11.jpeg" /><Relationship Id="rId13" Type="http://schemas.openxmlformats.org/officeDocument/2006/relationships/image" Target="../media/image20.jpeg" /><Relationship Id="rId14" Type="http://schemas.openxmlformats.org/officeDocument/2006/relationships/image" Target="../media/image10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image" Target="../media/image18.jpeg" /><Relationship Id="rId6" Type="http://schemas.openxmlformats.org/officeDocument/2006/relationships/image" Target="../media/image16.jpeg" /><Relationship Id="rId7" Type="http://schemas.openxmlformats.org/officeDocument/2006/relationships/image" Target="../media/image7.jpeg" /><Relationship Id="rId8" Type="http://schemas.openxmlformats.org/officeDocument/2006/relationships/image" Target="../media/image1.jpeg" /><Relationship Id="rId9" Type="http://schemas.openxmlformats.org/officeDocument/2006/relationships/image" Target="../media/image11.jpeg" /><Relationship Id="rId10" Type="http://schemas.openxmlformats.org/officeDocument/2006/relationships/image" Target="../media/image10.jpeg" /><Relationship Id="rId11" Type="http://schemas.openxmlformats.org/officeDocument/2006/relationships/image" Target="../media/image17.jpeg" /><Relationship Id="rId12" Type="http://schemas.openxmlformats.org/officeDocument/2006/relationships/image" Target="../media/image12.jpeg" /><Relationship Id="rId13" Type="http://schemas.openxmlformats.org/officeDocument/2006/relationships/image" Target="../media/image2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image" Target="../media/image7.jpeg" /><Relationship Id="rId6" Type="http://schemas.openxmlformats.org/officeDocument/2006/relationships/image" Target="../media/image17.jpeg" /><Relationship Id="rId7" Type="http://schemas.openxmlformats.org/officeDocument/2006/relationships/image" Target="../media/image12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8.jpeg" /><Relationship Id="rId11" Type="http://schemas.openxmlformats.org/officeDocument/2006/relationships/image" Target="../media/image16.jpeg" /><Relationship Id="rId12" Type="http://schemas.openxmlformats.org/officeDocument/2006/relationships/image" Target="../media/image1.jpeg" /><Relationship Id="rId13" Type="http://schemas.openxmlformats.org/officeDocument/2006/relationships/image" Target="../media/image6.jpeg" /><Relationship Id="rId14" Type="http://schemas.openxmlformats.org/officeDocument/2006/relationships/image" Target="../media/image21.jpeg" /><Relationship Id="rId15" Type="http://schemas.openxmlformats.org/officeDocument/2006/relationships/image" Target="../media/image1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image" Target="../media/image22.jpeg" /><Relationship Id="rId6" Type="http://schemas.openxmlformats.org/officeDocument/2006/relationships/image" Target="../media/image11.jpeg" /><Relationship Id="rId7" Type="http://schemas.openxmlformats.org/officeDocument/2006/relationships/image" Target="../media/image6.jpeg" /><Relationship Id="rId8" Type="http://schemas.openxmlformats.org/officeDocument/2006/relationships/image" Target="../media/image10.jpeg" /><Relationship Id="rId9" Type="http://schemas.openxmlformats.org/officeDocument/2006/relationships/image" Target="../media/image17.jpeg" /><Relationship Id="rId10" Type="http://schemas.openxmlformats.org/officeDocument/2006/relationships/image" Target="../media/image12.jpeg" /><Relationship Id="rId11" Type="http://schemas.openxmlformats.org/officeDocument/2006/relationships/image" Target="../media/image7.jpeg" /><Relationship Id="rId12" Type="http://schemas.openxmlformats.org/officeDocument/2006/relationships/image" Target="../media/image18.jpeg" /><Relationship Id="rId13" Type="http://schemas.openxmlformats.org/officeDocument/2006/relationships/image" Target="../media/image16.jpeg" /><Relationship Id="rId1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38100</xdr:colOff>
      <xdr:row>2</xdr:row>
      <xdr:rowOff>19050</xdr:rowOff>
    </xdr:from>
    <xdr:to>
      <xdr:col>10</xdr:col>
      <xdr:colOff>733425</xdr:colOff>
      <xdr:row>2</xdr:row>
      <xdr:rowOff>504825</xdr:rowOff>
    </xdr:to>
    <xdr:pic>
      <xdr:nvPicPr>
        <xdr:cNvPr id="5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96225" y="1085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</xdr:row>
      <xdr:rowOff>28575</xdr:rowOff>
    </xdr:from>
    <xdr:to>
      <xdr:col>10</xdr:col>
      <xdr:colOff>742950</xdr:colOff>
      <xdr:row>3</xdr:row>
      <xdr:rowOff>514350</xdr:rowOff>
    </xdr:to>
    <xdr:pic>
      <xdr:nvPicPr>
        <xdr:cNvPr id="6" name="Picture 6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628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28575</xdr:rowOff>
    </xdr:from>
    <xdr:to>
      <xdr:col>10</xdr:col>
      <xdr:colOff>742950</xdr:colOff>
      <xdr:row>4</xdr:row>
      <xdr:rowOff>514350</xdr:rowOff>
    </xdr:to>
    <xdr:pic>
      <xdr:nvPicPr>
        <xdr:cNvPr id="7" name="Picture 6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2162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</xdr:row>
      <xdr:rowOff>19050</xdr:rowOff>
    </xdr:from>
    <xdr:to>
      <xdr:col>10</xdr:col>
      <xdr:colOff>733425</xdr:colOff>
      <xdr:row>6</xdr:row>
      <xdr:rowOff>504825</xdr:rowOff>
    </xdr:to>
    <xdr:pic>
      <xdr:nvPicPr>
        <xdr:cNvPr id="8" name="Picture 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96225" y="3219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742950</xdr:colOff>
      <xdr:row>5</xdr:row>
      <xdr:rowOff>514350</xdr:rowOff>
    </xdr:to>
    <xdr:pic>
      <xdr:nvPicPr>
        <xdr:cNvPr id="9" name="Picture 7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2695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28575</xdr:rowOff>
    </xdr:from>
    <xdr:to>
      <xdr:col>10</xdr:col>
      <xdr:colOff>742950</xdr:colOff>
      <xdr:row>7</xdr:row>
      <xdr:rowOff>514350</xdr:rowOff>
    </xdr:to>
    <xdr:pic>
      <xdr:nvPicPr>
        <xdr:cNvPr id="10" name="Picture 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3762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8</xdr:row>
      <xdr:rowOff>28575</xdr:rowOff>
    </xdr:from>
    <xdr:to>
      <xdr:col>10</xdr:col>
      <xdr:colOff>742950</xdr:colOff>
      <xdr:row>8</xdr:row>
      <xdr:rowOff>514350</xdr:rowOff>
    </xdr:to>
    <xdr:pic>
      <xdr:nvPicPr>
        <xdr:cNvPr id="11" name="Picture 7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4295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9</xdr:row>
      <xdr:rowOff>19050</xdr:rowOff>
    </xdr:from>
    <xdr:to>
      <xdr:col>10</xdr:col>
      <xdr:colOff>733425</xdr:colOff>
      <xdr:row>9</xdr:row>
      <xdr:rowOff>504825</xdr:rowOff>
    </xdr:to>
    <xdr:pic>
      <xdr:nvPicPr>
        <xdr:cNvPr id="12" name="Picture 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96225" y="4819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28575</xdr:rowOff>
    </xdr:from>
    <xdr:to>
      <xdr:col>10</xdr:col>
      <xdr:colOff>742950</xdr:colOff>
      <xdr:row>10</xdr:row>
      <xdr:rowOff>514350</xdr:rowOff>
    </xdr:to>
    <xdr:pic>
      <xdr:nvPicPr>
        <xdr:cNvPr id="13" name="Picture 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5362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11</xdr:row>
      <xdr:rowOff>28575</xdr:rowOff>
    </xdr:from>
    <xdr:to>
      <xdr:col>10</xdr:col>
      <xdr:colOff>742950</xdr:colOff>
      <xdr:row>11</xdr:row>
      <xdr:rowOff>514350</xdr:rowOff>
    </xdr:to>
    <xdr:pic>
      <xdr:nvPicPr>
        <xdr:cNvPr id="14" name="Picture 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5895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12</xdr:row>
      <xdr:rowOff>28575</xdr:rowOff>
    </xdr:from>
    <xdr:to>
      <xdr:col>10</xdr:col>
      <xdr:colOff>733425</xdr:colOff>
      <xdr:row>12</xdr:row>
      <xdr:rowOff>514350</xdr:rowOff>
    </xdr:to>
    <xdr:pic>
      <xdr:nvPicPr>
        <xdr:cNvPr id="15" name="Picture 7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6429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13</xdr:row>
      <xdr:rowOff>19050</xdr:rowOff>
    </xdr:from>
    <xdr:to>
      <xdr:col>10</xdr:col>
      <xdr:colOff>733425</xdr:colOff>
      <xdr:row>13</xdr:row>
      <xdr:rowOff>504825</xdr:rowOff>
    </xdr:to>
    <xdr:pic>
      <xdr:nvPicPr>
        <xdr:cNvPr id="16" name="Picture 7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96225" y="6953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14</xdr:row>
      <xdr:rowOff>19050</xdr:rowOff>
    </xdr:from>
    <xdr:to>
      <xdr:col>10</xdr:col>
      <xdr:colOff>733425</xdr:colOff>
      <xdr:row>14</xdr:row>
      <xdr:rowOff>504825</xdr:rowOff>
    </xdr:to>
    <xdr:pic>
      <xdr:nvPicPr>
        <xdr:cNvPr id="17" name="Picture 7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7486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15</xdr:row>
      <xdr:rowOff>19050</xdr:rowOff>
    </xdr:from>
    <xdr:to>
      <xdr:col>10</xdr:col>
      <xdr:colOff>733425</xdr:colOff>
      <xdr:row>15</xdr:row>
      <xdr:rowOff>504825</xdr:rowOff>
    </xdr:to>
    <xdr:pic>
      <xdr:nvPicPr>
        <xdr:cNvPr id="18" name="Picture 8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8020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16</xdr:row>
      <xdr:rowOff>28575</xdr:rowOff>
    </xdr:from>
    <xdr:to>
      <xdr:col>10</xdr:col>
      <xdr:colOff>733425</xdr:colOff>
      <xdr:row>16</xdr:row>
      <xdr:rowOff>514350</xdr:rowOff>
    </xdr:to>
    <xdr:pic>
      <xdr:nvPicPr>
        <xdr:cNvPr id="19" name="Picture 8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8562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17</xdr:row>
      <xdr:rowOff>28575</xdr:rowOff>
    </xdr:from>
    <xdr:to>
      <xdr:col>10</xdr:col>
      <xdr:colOff>733425</xdr:colOff>
      <xdr:row>17</xdr:row>
      <xdr:rowOff>514350</xdr:rowOff>
    </xdr:to>
    <xdr:pic>
      <xdr:nvPicPr>
        <xdr:cNvPr id="20" name="Picture 8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96225" y="9096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18</xdr:row>
      <xdr:rowOff>28575</xdr:rowOff>
    </xdr:from>
    <xdr:to>
      <xdr:col>10</xdr:col>
      <xdr:colOff>742950</xdr:colOff>
      <xdr:row>18</xdr:row>
      <xdr:rowOff>514350</xdr:rowOff>
    </xdr:to>
    <xdr:pic>
      <xdr:nvPicPr>
        <xdr:cNvPr id="21" name="Picture 8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9629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19</xdr:row>
      <xdr:rowOff>28575</xdr:rowOff>
    </xdr:from>
    <xdr:to>
      <xdr:col>10</xdr:col>
      <xdr:colOff>742950</xdr:colOff>
      <xdr:row>19</xdr:row>
      <xdr:rowOff>514350</xdr:rowOff>
    </xdr:to>
    <xdr:pic>
      <xdr:nvPicPr>
        <xdr:cNvPr id="22" name="Picture 8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0163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20</xdr:row>
      <xdr:rowOff>28575</xdr:rowOff>
    </xdr:from>
    <xdr:to>
      <xdr:col>10</xdr:col>
      <xdr:colOff>733425</xdr:colOff>
      <xdr:row>20</xdr:row>
      <xdr:rowOff>514350</xdr:rowOff>
    </xdr:to>
    <xdr:pic>
      <xdr:nvPicPr>
        <xdr:cNvPr id="23" name="Picture 8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10696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21</xdr:row>
      <xdr:rowOff>28575</xdr:rowOff>
    </xdr:from>
    <xdr:to>
      <xdr:col>10</xdr:col>
      <xdr:colOff>733425</xdr:colOff>
      <xdr:row>21</xdr:row>
      <xdr:rowOff>514350</xdr:rowOff>
    </xdr:to>
    <xdr:pic>
      <xdr:nvPicPr>
        <xdr:cNvPr id="24" name="Picture 8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96225" y="11229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22</xdr:row>
      <xdr:rowOff>19050</xdr:rowOff>
    </xdr:from>
    <xdr:to>
      <xdr:col>10</xdr:col>
      <xdr:colOff>733425</xdr:colOff>
      <xdr:row>22</xdr:row>
      <xdr:rowOff>504825</xdr:rowOff>
    </xdr:to>
    <xdr:pic>
      <xdr:nvPicPr>
        <xdr:cNvPr id="25" name="Picture 8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96225" y="11753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23</xdr:row>
      <xdr:rowOff>19050</xdr:rowOff>
    </xdr:from>
    <xdr:to>
      <xdr:col>10</xdr:col>
      <xdr:colOff>742950</xdr:colOff>
      <xdr:row>23</xdr:row>
      <xdr:rowOff>504825</xdr:rowOff>
    </xdr:to>
    <xdr:pic>
      <xdr:nvPicPr>
        <xdr:cNvPr id="26" name="Picture 8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12287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24</xdr:row>
      <xdr:rowOff>19050</xdr:rowOff>
    </xdr:from>
    <xdr:to>
      <xdr:col>10</xdr:col>
      <xdr:colOff>742950</xdr:colOff>
      <xdr:row>24</xdr:row>
      <xdr:rowOff>504825</xdr:rowOff>
    </xdr:to>
    <xdr:pic>
      <xdr:nvPicPr>
        <xdr:cNvPr id="27" name="Picture 8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12820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25</xdr:row>
      <xdr:rowOff>19050</xdr:rowOff>
    </xdr:from>
    <xdr:to>
      <xdr:col>10</xdr:col>
      <xdr:colOff>733425</xdr:colOff>
      <xdr:row>25</xdr:row>
      <xdr:rowOff>504825</xdr:rowOff>
    </xdr:to>
    <xdr:pic>
      <xdr:nvPicPr>
        <xdr:cNvPr id="28" name="Picture 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96225" y="13354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26</xdr:row>
      <xdr:rowOff>19050</xdr:rowOff>
    </xdr:from>
    <xdr:to>
      <xdr:col>10</xdr:col>
      <xdr:colOff>742950</xdr:colOff>
      <xdr:row>26</xdr:row>
      <xdr:rowOff>504825</xdr:rowOff>
    </xdr:to>
    <xdr:pic>
      <xdr:nvPicPr>
        <xdr:cNvPr id="29" name="Picture 9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13887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27</xdr:row>
      <xdr:rowOff>19050</xdr:rowOff>
    </xdr:from>
    <xdr:to>
      <xdr:col>10</xdr:col>
      <xdr:colOff>742950</xdr:colOff>
      <xdr:row>27</xdr:row>
      <xdr:rowOff>504825</xdr:rowOff>
    </xdr:to>
    <xdr:pic>
      <xdr:nvPicPr>
        <xdr:cNvPr id="30" name="Picture 9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14420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28</xdr:row>
      <xdr:rowOff>19050</xdr:rowOff>
    </xdr:from>
    <xdr:to>
      <xdr:col>10</xdr:col>
      <xdr:colOff>742950</xdr:colOff>
      <xdr:row>28</xdr:row>
      <xdr:rowOff>504825</xdr:rowOff>
    </xdr:to>
    <xdr:pic>
      <xdr:nvPicPr>
        <xdr:cNvPr id="31" name="Picture 9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14954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29</xdr:row>
      <xdr:rowOff>19050</xdr:rowOff>
    </xdr:from>
    <xdr:to>
      <xdr:col>10</xdr:col>
      <xdr:colOff>742950</xdr:colOff>
      <xdr:row>29</xdr:row>
      <xdr:rowOff>504825</xdr:rowOff>
    </xdr:to>
    <xdr:pic>
      <xdr:nvPicPr>
        <xdr:cNvPr id="32" name="Picture 9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15487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30</xdr:row>
      <xdr:rowOff>19050</xdr:rowOff>
    </xdr:from>
    <xdr:to>
      <xdr:col>10</xdr:col>
      <xdr:colOff>733425</xdr:colOff>
      <xdr:row>30</xdr:row>
      <xdr:rowOff>504825</xdr:rowOff>
    </xdr:to>
    <xdr:pic>
      <xdr:nvPicPr>
        <xdr:cNvPr id="33" name="Picture 9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96225" y="16021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31</xdr:row>
      <xdr:rowOff>28575</xdr:rowOff>
    </xdr:from>
    <xdr:to>
      <xdr:col>10</xdr:col>
      <xdr:colOff>742950</xdr:colOff>
      <xdr:row>31</xdr:row>
      <xdr:rowOff>514350</xdr:rowOff>
    </xdr:to>
    <xdr:pic>
      <xdr:nvPicPr>
        <xdr:cNvPr id="34" name="Picture 9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05750" y="16563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38100</xdr:colOff>
      <xdr:row>2</xdr:row>
      <xdr:rowOff>19050</xdr:rowOff>
    </xdr:from>
    <xdr:to>
      <xdr:col>10</xdr:col>
      <xdr:colOff>733425</xdr:colOff>
      <xdr:row>2</xdr:row>
      <xdr:rowOff>504825</xdr:rowOff>
    </xdr:to>
    <xdr:pic>
      <xdr:nvPicPr>
        <xdr:cNvPr id="5" name="Picture 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96225" y="1085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</xdr:row>
      <xdr:rowOff>19050</xdr:rowOff>
    </xdr:from>
    <xdr:to>
      <xdr:col>10</xdr:col>
      <xdr:colOff>733425</xdr:colOff>
      <xdr:row>3</xdr:row>
      <xdr:rowOff>504825</xdr:rowOff>
    </xdr:to>
    <xdr:pic>
      <xdr:nvPicPr>
        <xdr:cNvPr id="6" name="Picture 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96225" y="1619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</xdr:row>
      <xdr:rowOff>19050</xdr:rowOff>
    </xdr:from>
    <xdr:to>
      <xdr:col>10</xdr:col>
      <xdr:colOff>733425</xdr:colOff>
      <xdr:row>4</xdr:row>
      <xdr:rowOff>504825</xdr:rowOff>
    </xdr:to>
    <xdr:pic>
      <xdr:nvPicPr>
        <xdr:cNvPr id="7" name="Picture 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96225" y="2152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5</xdr:row>
      <xdr:rowOff>19050</xdr:rowOff>
    </xdr:from>
    <xdr:to>
      <xdr:col>10</xdr:col>
      <xdr:colOff>733425</xdr:colOff>
      <xdr:row>5</xdr:row>
      <xdr:rowOff>504825</xdr:rowOff>
    </xdr:to>
    <xdr:pic>
      <xdr:nvPicPr>
        <xdr:cNvPr id="8" name="Picture 7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2686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</xdr:row>
      <xdr:rowOff>19050</xdr:rowOff>
    </xdr:from>
    <xdr:to>
      <xdr:col>10</xdr:col>
      <xdr:colOff>733425</xdr:colOff>
      <xdr:row>6</xdr:row>
      <xdr:rowOff>504825</xdr:rowOff>
    </xdr:to>
    <xdr:pic>
      <xdr:nvPicPr>
        <xdr:cNvPr id="9" name="Picture 7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96225" y="3219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7</xdr:row>
      <xdr:rowOff>19050</xdr:rowOff>
    </xdr:from>
    <xdr:to>
      <xdr:col>10</xdr:col>
      <xdr:colOff>733425</xdr:colOff>
      <xdr:row>7</xdr:row>
      <xdr:rowOff>504825</xdr:rowOff>
    </xdr:to>
    <xdr:pic>
      <xdr:nvPicPr>
        <xdr:cNvPr id="10" name="Picture 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96225" y="3752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8</xdr:row>
      <xdr:rowOff>28575</xdr:rowOff>
    </xdr:from>
    <xdr:to>
      <xdr:col>10</xdr:col>
      <xdr:colOff>733425</xdr:colOff>
      <xdr:row>8</xdr:row>
      <xdr:rowOff>514350</xdr:rowOff>
    </xdr:to>
    <xdr:pic>
      <xdr:nvPicPr>
        <xdr:cNvPr id="11" name="Picture 7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4295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9</xdr:row>
      <xdr:rowOff>19050</xdr:rowOff>
    </xdr:from>
    <xdr:to>
      <xdr:col>10</xdr:col>
      <xdr:colOff>733425</xdr:colOff>
      <xdr:row>9</xdr:row>
      <xdr:rowOff>504825</xdr:rowOff>
    </xdr:to>
    <xdr:pic>
      <xdr:nvPicPr>
        <xdr:cNvPr id="12" name="Picture 8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96225" y="4819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10</xdr:row>
      <xdr:rowOff>19050</xdr:rowOff>
    </xdr:from>
    <xdr:to>
      <xdr:col>10</xdr:col>
      <xdr:colOff>733425</xdr:colOff>
      <xdr:row>10</xdr:row>
      <xdr:rowOff>504825</xdr:rowOff>
    </xdr:to>
    <xdr:pic>
      <xdr:nvPicPr>
        <xdr:cNvPr id="13" name="Picture 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96225" y="5353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11</xdr:row>
      <xdr:rowOff>19050</xdr:rowOff>
    </xdr:from>
    <xdr:to>
      <xdr:col>10</xdr:col>
      <xdr:colOff>742950</xdr:colOff>
      <xdr:row>11</xdr:row>
      <xdr:rowOff>504825</xdr:rowOff>
    </xdr:to>
    <xdr:pic>
      <xdr:nvPicPr>
        <xdr:cNvPr id="14" name="Picture 8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5886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12</xdr:row>
      <xdr:rowOff>19050</xdr:rowOff>
    </xdr:from>
    <xdr:to>
      <xdr:col>10</xdr:col>
      <xdr:colOff>752475</xdr:colOff>
      <xdr:row>12</xdr:row>
      <xdr:rowOff>504825</xdr:rowOff>
    </xdr:to>
    <xdr:pic>
      <xdr:nvPicPr>
        <xdr:cNvPr id="15" name="Picture 8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15275" y="6419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13</xdr:row>
      <xdr:rowOff>19050</xdr:rowOff>
    </xdr:from>
    <xdr:to>
      <xdr:col>10</xdr:col>
      <xdr:colOff>733425</xdr:colOff>
      <xdr:row>13</xdr:row>
      <xdr:rowOff>504825</xdr:rowOff>
    </xdr:to>
    <xdr:pic>
      <xdr:nvPicPr>
        <xdr:cNvPr id="16" name="Picture 8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96225" y="6953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14</xdr:row>
      <xdr:rowOff>19050</xdr:rowOff>
    </xdr:from>
    <xdr:to>
      <xdr:col>10</xdr:col>
      <xdr:colOff>733425</xdr:colOff>
      <xdr:row>14</xdr:row>
      <xdr:rowOff>504825</xdr:rowOff>
    </xdr:to>
    <xdr:pic>
      <xdr:nvPicPr>
        <xdr:cNvPr id="17" name="Picture 8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7486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15</xdr:row>
      <xdr:rowOff>19050</xdr:rowOff>
    </xdr:from>
    <xdr:to>
      <xdr:col>10</xdr:col>
      <xdr:colOff>733425</xdr:colOff>
      <xdr:row>15</xdr:row>
      <xdr:rowOff>504825</xdr:rowOff>
    </xdr:to>
    <xdr:pic>
      <xdr:nvPicPr>
        <xdr:cNvPr id="18" name="Picture 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96225" y="8020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16</xdr:row>
      <xdr:rowOff>28575</xdr:rowOff>
    </xdr:from>
    <xdr:to>
      <xdr:col>10</xdr:col>
      <xdr:colOff>742950</xdr:colOff>
      <xdr:row>16</xdr:row>
      <xdr:rowOff>514350</xdr:rowOff>
    </xdr:to>
    <xdr:pic>
      <xdr:nvPicPr>
        <xdr:cNvPr id="19" name="Picture 8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8562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17</xdr:row>
      <xdr:rowOff>19050</xdr:rowOff>
    </xdr:from>
    <xdr:to>
      <xdr:col>10</xdr:col>
      <xdr:colOff>733425</xdr:colOff>
      <xdr:row>17</xdr:row>
      <xdr:rowOff>504825</xdr:rowOff>
    </xdr:to>
    <xdr:pic>
      <xdr:nvPicPr>
        <xdr:cNvPr id="20" name="Picture 8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96225" y="9086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18</xdr:row>
      <xdr:rowOff>19050</xdr:rowOff>
    </xdr:from>
    <xdr:to>
      <xdr:col>10</xdr:col>
      <xdr:colOff>733425</xdr:colOff>
      <xdr:row>18</xdr:row>
      <xdr:rowOff>504825</xdr:rowOff>
    </xdr:to>
    <xdr:pic>
      <xdr:nvPicPr>
        <xdr:cNvPr id="21" name="Picture 8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896225" y="9620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19</xdr:row>
      <xdr:rowOff>19050</xdr:rowOff>
    </xdr:from>
    <xdr:to>
      <xdr:col>10</xdr:col>
      <xdr:colOff>733425</xdr:colOff>
      <xdr:row>19</xdr:row>
      <xdr:rowOff>504825</xdr:rowOff>
    </xdr:to>
    <xdr:pic>
      <xdr:nvPicPr>
        <xdr:cNvPr id="22" name="Picture 9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96225" y="10153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20</xdr:row>
      <xdr:rowOff>19050</xdr:rowOff>
    </xdr:from>
    <xdr:to>
      <xdr:col>10</xdr:col>
      <xdr:colOff>733425</xdr:colOff>
      <xdr:row>20</xdr:row>
      <xdr:rowOff>504825</xdr:rowOff>
    </xdr:to>
    <xdr:pic>
      <xdr:nvPicPr>
        <xdr:cNvPr id="23" name="Picture 9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10687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21</xdr:row>
      <xdr:rowOff>19050</xdr:rowOff>
    </xdr:from>
    <xdr:to>
      <xdr:col>10</xdr:col>
      <xdr:colOff>733425</xdr:colOff>
      <xdr:row>21</xdr:row>
      <xdr:rowOff>504825</xdr:rowOff>
    </xdr:to>
    <xdr:pic>
      <xdr:nvPicPr>
        <xdr:cNvPr id="24" name="Picture 9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96225" y="11220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22</xdr:row>
      <xdr:rowOff>19050</xdr:rowOff>
    </xdr:from>
    <xdr:to>
      <xdr:col>10</xdr:col>
      <xdr:colOff>733425</xdr:colOff>
      <xdr:row>22</xdr:row>
      <xdr:rowOff>504825</xdr:rowOff>
    </xdr:to>
    <xdr:pic>
      <xdr:nvPicPr>
        <xdr:cNvPr id="25" name="Picture 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96225" y="11753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23</xdr:row>
      <xdr:rowOff>19050</xdr:rowOff>
    </xdr:from>
    <xdr:to>
      <xdr:col>10</xdr:col>
      <xdr:colOff>733425</xdr:colOff>
      <xdr:row>23</xdr:row>
      <xdr:rowOff>504825</xdr:rowOff>
    </xdr:to>
    <xdr:pic>
      <xdr:nvPicPr>
        <xdr:cNvPr id="26" name="Picture 9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96225" y="12287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24</xdr:row>
      <xdr:rowOff>19050</xdr:rowOff>
    </xdr:from>
    <xdr:to>
      <xdr:col>10</xdr:col>
      <xdr:colOff>733425</xdr:colOff>
      <xdr:row>24</xdr:row>
      <xdr:rowOff>504825</xdr:rowOff>
    </xdr:to>
    <xdr:pic>
      <xdr:nvPicPr>
        <xdr:cNvPr id="27" name="Picture 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96225" y="12820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25</xdr:row>
      <xdr:rowOff>19050</xdr:rowOff>
    </xdr:from>
    <xdr:to>
      <xdr:col>10</xdr:col>
      <xdr:colOff>733425</xdr:colOff>
      <xdr:row>25</xdr:row>
      <xdr:rowOff>504825</xdr:rowOff>
    </xdr:to>
    <xdr:pic>
      <xdr:nvPicPr>
        <xdr:cNvPr id="28" name="Picture 9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96225" y="13354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26</xdr:row>
      <xdr:rowOff>28575</xdr:rowOff>
    </xdr:from>
    <xdr:to>
      <xdr:col>10</xdr:col>
      <xdr:colOff>752475</xdr:colOff>
      <xdr:row>26</xdr:row>
      <xdr:rowOff>514350</xdr:rowOff>
    </xdr:to>
    <xdr:pic>
      <xdr:nvPicPr>
        <xdr:cNvPr id="29" name="Picture 9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15275" y="13896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27</xdr:row>
      <xdr:rowOff>28575</xdr:rowOff>
    </xdr:from>
    <xdr:to>
      <xdr:col>10</xdr:col>
      <xdr:colOff>733425</xdr:colOff>
      <xdr:row>27</xdr:row>
      <xdr:rowOff>514350</xdr:rowOff>
    </xdr:to>
    <xdr:pic>
      <xdr:nvPicPr>
        <xdr:cNvPr id="30" name="Picture 9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896225" y="14430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28</xdr:row>
      <xdr:rowOff>19050</xdr:rowOff>
    </xdr:from>
    <xdr:to>
      <xdr:col>10</xdr:col>
      <xdr:colOff>733425</xdr:colOff>
      <xdr:row>28</xdr:row>
      <xdr:rowOff>504825</xdr:rowOff>
    </xdr:to>
    <xdr:pic>
      <xdr:nvPicPr>
        <xdr:cNvPr id="31" name="Picture 9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96225" y="14954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29</xdr:row>
      <xdr:rowOff>38100</xdr:rowOff>
    </xdr:from>
    <xdr:to>
      <xdr:col>10</xdr:col>
      <xdr:colOff>742950</xdr:colOff>
      <xdr:row>29</xdr:row>
      <xdr:rowOff>523875</xdr:rowOff>
    </xdr:to>
    <xdr:pic>
      <xdr:nvPicPr>
        <xdr:cNvPr id="32" name="Picture 10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905750" y="155067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30</xdr:row>
      <xdr:rowOff>38100</xdr:rowOff>
    </xdr:from>
    <xdr:to>
      <xdr:col>10</xdr:col>
      <xdr:colOff>742950</xdr:colOff>
      <xdr:row>30</xdr:row>
      <xdr:rowOff>523875</xdr:rowOff>
    </xdr:to>
    <xdr:pic>
      <xdr:nvPicPr>
        <xdr:cNvPr id="33" name="Picture 10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905750" y="160401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31</xdr:row>
      <xdr:rowOff>28575</xdr:rowOff>
    </xdr:from>
    <xdr:to>
      <xdr:col>10</xdr:col>
      <xdr:colOff>733425</xdr:colOff>
      <xdr:row>31</xdr:row>
      <xdr:rowOff>514350</xdr:rowOff>
    </xdr:to>
    <xdr:pic>
      <xdr:nvPicPr>
        <xdr:cNvPr id="34" name="Picture 10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896225" y="16563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32</xdr:row>
      <xdr:rowOff>19050</xdr:rowOff>
    </xdr:from>
    <xdr:to>
      <xdr:col>10</xdr:col>
      <xdr:colOff>733425</xdr:colOff>
      <xdr:row>32</xdr:row>
      <xdr:rowOff>504825</xdr:rowOff>
    </xdr:to>
    <xdr:pic>
      <xdr:nvPicPr>
        <xdr:cNvPr id="35" name="Picture 10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896225" y="17087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47625</xdr:colOff>
      <xdr:row>2</xdr:row>
      <xdr:rowOff>28575</xdr:rowOff>
    </xdr:from>
    <xdr:to>
      <xdr:col>10</xdr:col>
      <xdr:colOff>742950</xdr:colOff>
      <xdr:row>2</xdr:row>
      <xdr:rowOff>514350</xdr:rowOff>
    </xdr:to>
    <xdr:pic>
      <xdr:nvPicPr>
        <xdr:cNvPr id="5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095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</xdr:row>
      <xdr:rowOff>19050</xdr:rowOff>
    </xdr:from>
    <xdr:to>
      <xdr:col>10</xdr:col>
      <xdr:colOff>742950</xdr:colOff>
      <xdr:row>3</xdr:row>
      <xdr:rowOff>504825</xdr:rowOff>
    </xdr:to>
    <xdr:pic>
      <xdr:nvPicPr>
        <xdr:cNvPr id="6" name="Picture 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619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19050</xdr:rowOff>
    </xdr:from>
    <xdr:to>
      <xdr:col>10</xdr:col>
      <xdr:colOff>742950</xdr:colOff>
      <xdr:row>4</xdr:row>
      <xdr:rowOff>504825</xdr:rowOff>
    </xdr:to>
    <xdr:pic>
      <xdr:nvPicPr>
        <xdr:cNvPr id="7" name="Picture 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2152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742950</xdr:colOff>
      <xdr:row>5</xdr:row>
      <xdr:rowOff>514350</xdr:rowOff>
    </xdr:to>
    <xdr:pic>
      <xdr:nvPicPr>
        <xdr:cNvPr id="8" name="Picture 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2695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28575</xdr:rowOff>
    </xdr:from>
    <xdr:to>
      <xdr:col>10</xdr:col>
      <xdr:colOff>742950</xdr:colOff>
      <xdr:row>6</xdr:row>
      <xdr:rowOff>514350</xdr:rowOff>
    </xdr:to>
    <xdr:pic>
      <xdr:nvPicPr>
        <xdr:cNvPr id="9" name="Picture 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3228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7</xdr:row>
      <xdr:rowOff>19050</xdr:rowOff>
    </xdr:from>
    <xdr:to>
      <xdr:col>10</xdr:col>
      <xdr:colOff>752475</xdr:colOff>
      <xdr:row>7</xdr:row>
      <xdr:rowOff>504825</xdr:rowOff>
    </xdr:to>
    <xdr:pic>
      <xdr:nvPicPr>
        <xdr:cNvPr id="10" name="Picture 5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15275" y="3752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8</xdr:row>
      <xdr:rowOff>19050</xdr:rowOff>
    </xdr:from>
    <xdr:to>
      <xdr:col>10</xdr:col>
      <xdr:colOff>752475</xdr:colOff>
      <xdr:row>8</xdr:row>
      <xdr:rowOff>504825</xdr:rowOff>
    </xdr:to>
    <xdr:pic>
      <xdr:nvPicPr>
        <xdr:cNvPr id="11" name="Picture 5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15275" y="4286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9</xdr:row>
      <xdr:rowOff>19050</xdr:rowOff>
    </xdr:from>
    <xdr:to>
      <xdr:col>10</xdr:col>
      <xdr:colOff>742950</xdr:colOff>
      <xdr:row>9</xdr:row>
      <xdr:rowOff>504825</xdr:rowOff>
    </xdr:to>
    <xdr:pic>
      <xdr:nvPicPr>
        <xdr:cNvPr id="12" name="Picture 5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4819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10</xdr:row>
      <xdr:rowOff>19050</xdr:rowOff>
    </xdr:from>
    <xdr:to>
      <xdr:col>10</xdr:col>
      <xdr:colOff>733425</xdr:colOff>
      <xdr:row>10</xdr:row>
      <xdr:rowOff>504825</xdr:rowOff>
    </xdr:to>
    <xdr:pic>
      <xdr:nvPicPr>
        <xdr:cNvPr id="13" name="Picture 5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96225" y="5353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11</xdr:row>
      <xdr:rowOff>28575</xdr:rowOff>
    </xdr:from>
    <xdr:to>
      <xdr:col>10</xdr:col>
      <xdr:colOff>742950</xdr:colOff>
      <xdr:row>11</xdr:row>
      <xdr:rowOff>514350</xdr:rowOff>
    </xdr:to>
    <xdr:pic>
      <xdr:nvPicPr>
        <xdr:cNvPr id="14" name="Picture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5895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</xdr:row>
      <xdr:rowOff>28575</xdr:rowOff>
    </xdr:from>
    <xdr:to>
      <xdr:col>10</xdr:col>
      <xdr:colOff>742950</xdr:colOff>
      <xdr:row>12</xdr:row>
      <xdr:rowOff>514350</xdr:rowOff>
    </xdr:to>
    <xdr:pic>
      <xdr:nvPicPr>
        <xdr:cNvPr id="15" name="Picture 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6429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13</xdr:row>
      <xdr:rowOff>38100</xdr:rowOff>
    </xdr:from>
    <xdr:to>
      <xdr:col>10</xdr:col>
      <xdr:colOff>742950</xdr:colOff>
      <xdr:row>13</xdr:row>
      <xdr:rowOff>523875</xdr:rowOff>
    </xdr:to>
    <xdr:pic>
      <xdr:nvPicPr>
        <xdr:cNvPr id="16" name="Picture 5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69723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14</xdr:row>
      <xdr:rowOff>19050</xdr:rowOff>
    </xdr:from>
    <xdr:to>
      <xdr:col>10</xdr:col>
      <xdr:colOff>742950</xdr:colOff>
      <xdr:row>14</xdr:row>
      <xdr:rowOff>504825</xdr:rowOff>
    </xdr:to>
    <xdr:pic>
      <xdr:nvPicPr>
        <xdr:cNvPr id="17" name="Picture 5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7486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15</xdr:row>
      <xdr:rowOff>28575</xdr:rowOff>
    </xdr:from>
    <xdr:to>
      <xdr:col>10</xdr:col>
      <xdr:colOff>742950</xdr:colOff>
      <xdr:row>15</xdr:row>
      <xdr:rowOff>514350</xdr:rowOff>
    </xdr:to>
    <xdr:pic>
      <xdr:nvPicPr>
        <xdr:cNvPr id="18" name="Picture 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8029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16</xdr:row>
      <xdr:rowOff>19050</xdr:rowOff>
    </xdr:from>
    <xdr:to>
      <xdr:col>10</xdr:col>
      <xdr:colOff>742950</xdr:colOff>
      <xdr:row>16</xdr:row>
      <xdr:rowOff>504825</xdr:rowOff>
    </xdr:to>
    <xdr:pic>
      <xdr:nvPicPr>
        <xdr:cNvPr id="19" name="Picture 6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8553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17</xdr:row>
      <xdr:rowOff>19050</xdr:rowOff>
    </xdr:from>
    <xdr:to>
      <xdr:col>10</xdr:col>
      <xdr:colOff>752475</xdr:colOff>
      <xdr:row>17</xdr:row>
      <xdr:rowOff>504825</xdr:rowOff>
    </xdr:to>
    <xdr:pic>
      <xdr:nvPicPr>
        <xdr:cNvPr id="20" name="Picture 6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15275" y="9086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18</xdr:row>
      <xdr:rowOff>19050</xdr:rowOff>
    </xdr:from>
    <xdr:to>
      <xdr:col>10</xdr:col>
      <xdr:colOff>733425</xdr:colOff>
      <xdr:row>18</xdr:row>
      <xdr:rowOff>504825</xdr:rowOff>
    </xdr:to>
    <xdr:pic>
      <xdr:nvPicPr>
        <xdr:cNvPr id="21" name="Picture 6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9620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19</xdr:row>
      <xdr:rowOff>28575</xdr:rowOff>
    </xdr:from>
    <xdr:to>
      <xdr:col>10</xdr:col>
      <xdr:colOff>733425</xdr:colOff>
      <xdr:row>19</xdr:row>
      <xdr:rowOff>514350</xdr:rowOff>
    </xdr:to>
    <xdr:pic>
      <xdr:nvPicPr>
        <xdr:cNvPr id="22" name="Picture 6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896225" y="10163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20</xdr:row>
      <xdr:rowOff>19050</xdr:rowOff>
    </xdr:from>
    <xdr:to>
      <xdr:col>10</xdr:col>
      <xdr:colOff>742950</xdr:colOff>
      <xdr:row>20</xdr:row>
      <xdr:rowOff>504825</xdr:rowOff>
    </xdr:to>
    <xdr:pic>
      <xdr:nvPicPr>
        <xdr:cNvPr id="23" name="Picture 6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10687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21</xdr:row>
      <xdr:rowOff>19050</xdr:rowOff>
    </xdr:from>
    <xdr:to>
      <xdr:col>10</xdr:col>
      <xdr:colOff>733425</xdr:colOff>
      <xdr:row>21</xdr:row>
      <xdr:rowOff>504825</xdr:rowOff>
    </xdr:to>
    <xdr:pic>
      <xdr:nvPicPr>
        <xdr:cNvPr id="24" name="Picture 6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96225" y="11220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22</xdr:row>
      <xdr:rowOff>19050</xdr:rowOff>
    </xdr:from>
    <xdr:to>
      <xdr:col>10</xdr:col>
      <xdr:colOff>742950</xdr:colOff>
      <xdr:row>22</xdr:row>
      <xdr:rowOff>504825</xdr:rowOff>
    </xdr:to>
    <xdr:pic>
      <xdr:nvPicPr>
        <xdr:cNvPr id="25" name="Picture 6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05750" y="11753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23</xdr:row>
      <xdr:rowOff>19050</xdr:rowOff>
    </xdr:from>
    <xdr:to>
      <xdr:col>10</xdr:col>
      <xdr:colOff>742950</xdr:colOff>
      <xdr:row>23</xdr:row>
      <xdr:rowOff>504825</xdr:rowOff>
    </xdr:to>
    <xdr:pic>
      <xdr:nvPicPr>
        <xdr:cNvPr id="26" name="Picture 6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12287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24</xdr:row>
      <xdr:rowOff>28575</xdr:rowOff>
    </xdr:from>
    <xdr:to>
      <xdr:col>10</xdr:col>
      <xdr:colOff>742950</xdr:colOff>
      <xdr:row>24</xdr:row>
      <xdr:rowOff>514350</xdr:rowOff>
    </xdr:to>
    <xdr:pic>
      <xdr:nvPicPr>
        <xdr:cNvPr id="27" name="Picture 6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05750" y="12830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25</xdr:row>
      <xdr:rowOff>19050</xdr:rowOff>
    </xdr:from>
    <xdr:to>
      <xdr:col>10</xdr:col>
      <xdr:colOff>742950</xdr:colOff>
      <xdr:row>25</xdr:row>
      <xdr:rowOff>504825</xdr:rowOff>
    </xdr:to>
    <xdr:pic>
      <xdr:nvPicPr>
        <xdr:cNvPr id="28" name="Picture 6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05750" y="13354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26</xdr:row>
      <xdr:rowOff>19050</xdr:rowOff>
    </xdr:from>
    <xdr:to>
      <xdr:col>10</xdr:col>
      <xdr:colOff>723900</xdr:colOff>
      <xdr:row>26</xdr:row>
      <xdr:rowOff>504825</xdr:rowOff>
    </xdr:to>
    <xdr:pic>
      <xdr:nvPicPr>
        <xdr:cNvPr id="29" name="Picture 7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886700" y="13887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27</xdr:row>
      <xdr:rowOff>19050</xdr:rowOff>
    </xdr:from>
    <xdr:to>
      <xdr:col>10</xdr:col>
      <xdr:colOff>742950</xdr:colOff>
      <xdr:row>27</xdr:row>
      <xdr:rowOff>504825</xdr:rowOff>
    </xdr:to>
    <xdr:pic>
      <xdr:nvPicPr>
        <xdr:cNvPr id="30" name="Picture 7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14420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28</xdr:row>
      <xdr:rowOff>19050</xdr:rowOff>
    </xdr:from>
    <xdr:to>
      <xdr:col>10</xdr:col>
      <xdr:colOff>733425</xdr:colOff>
      <xdr:row>28</xdr:row>
      <xdr:rowOff>504825</xdr:rowOff>
    </xdr:to>
    <xdr:pic>
      <xdr:nvPicPr>
        <xdr:cNvPr id="31" name="Picture 7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14954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29</xdr:row>
      <xdr:rowOff>19050</xdr:rowOff>
    </xdr:from>
    <xdr:to>
      <xdr:col>10</xdr:col>
      <xdr:colOff>742950</xdr:colOff>
      <xdr:row>29</xdr:row>
      <xdr:rowOff>504825</xdr:rowOff>
    </xdr:to>
    <xdr:pic>
      <xdr:nvPicPr>
        <xdr:cNvPr id="32" name="Picture 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5487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30</xdr:row>
      <xdr:rowOff>28575</xdr:rowOff>
    </xdr:from>
    <xdr:to>
      <xdr:col>10</xdr:col>
      <xdr:colOff>733425</xdr:colOff>
      <xdr:row>30</xdr:row>
      <xdr:rowOff>514350</xdr:rowOff>
    </xdr:to>
    <xdr:pic>
      <xdr:nvPicPr>
        <xdr:cNvPr id="33" name="Picture 7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96225" y="16030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31</xdr:row>
      <xdr:rowOff>19050</xdr:rowOff>
    </xdr:from>
    <xdr:to>
      <xdr:col>10</xdr:col>
      <xdr:colOff>742950</xdr:colOff>
      <xdr:row>31</xdr:row>
      <xdr:rowOff>504825</xdr:rowOff>
    </xdr:to>
    <xdr:pic>
      <xdr:nvPicPr>
        <xdr:cNvPr id="34" name="Picture 7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16554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57150</xdr:colOff>
      <xdr:row>2</xdr:row>
      <xdr:rowOff>28575</xdr:rowOff>
    </xdr:from>
    <xdr:to>
      <xdr:col>10</xdr:col>
      <xdr:colOff>752475</xdr:colOff>
      <xdr:row>2</xdr:row>
      <xdr:rowOff>514350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095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</xdr:row>
      <xdr:rowOff>19050</xdr:rowOff>
    </xdr:from>
    <xdr:to>
      <xdr:col>10</xdr:col>
      <xdr:colOff>742950</xdr:colOff>
      <xdr:row>3</xdr:row>
      <xdr:rowOff>504825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619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19050</xdr:rowOff>
    </xdr:from>
    <xdr:to>
      <xdr:col>10</xdr:col>
      <xdr:colOff>742950</xdr:colOff>
      <xdr:row>4</xdr:row>
      <xdr:rowOff>504825</xdr:rowOff>
    </xdr:to>
    <xdr:pic>
      <xdr:nvPicPr>
        <xdr:cNvPr id="7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2152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19050</xdr:rowOff>
    </xdr:from>
    <xdr:to>
      <xdr:col>10</xdr:col>
      <xdr:colOff>742950</xdr:colOff>
      <xdr:row>5</xdr:row>
      <xdr:rowOff>504825</xdr:rowOff>
    </xdr:to>
    <xdr:pic>
      <xdr:nvPicPr>
        <xdr:cNvPr id="8" name="Picture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2686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28575</xdr:rowOff>
    </xdr:from>
    <xdr:to>
      <xdr:col>10</xdr:col>
      <xdr:colOff>742950</xdr:colOff>
      <xdr:row>6</xdr:row>
      <xdr:rowOff>514350</xdr:rowOff>
    </xdr:to>
    <xdr:pic>
      <xdr:nvPicPr>
        <xdr:cNvPr id="9" name="Picture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3228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19050</xdr:rowOff>
    </xdr:from>
    <xdr:to>
      <xdr:col>10</xdr:col>
      <xdr:colOff>742950</xdr:colOff>
      <xdr:row>7</xdr:row>
      <xdr:rowOff>504825</xdr:rowOff>
    </xdr:to>
    <xdr:pic>
      <xdr:nvPicPr>
        <xdr:cNvPr id="10" name="Picture 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3752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8</xdr:row>
      <xdr:rowOff>19050</xdr:rowOff>
    </xdr:from>
    <xdr:to>
      <xdr:col>10</xdr:col>
      <xdr:colOff>742950</xdr:colOff>
      <xdr:row>8</xdr:row>
      <xdr:rowOff>504825</xdr:rowOff>
    </xdr:to>
    <xdr:pic>
      <xdr:nvPicPr>
        <xdr:cNvPr id="11" name="Picture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4286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9</xdr:row>
      <xdr:rowOff>19050</xdr:rowOff>
    </xdr:from>
    <xdr:to>
      <xdr:col>10</xdr:col>
      <xdr:colOff>733425</xdr:colOff>
      <xdr:row>9</xdr:row>
      <xdr:rowOff>504825</xdr:rowOff>
    </xdr:to>
    <xdr:pic>
      <xdr:nvPicPr>
        <xdr:cNvPr id="12" name="Picture 2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96225" y="4819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10</xdr:row>
      <xdr:rowOff>19050</xdr:rowOff>
    </xdr:from>
    <xdr:to>
      <xdr:col>10</xdr:col>
      <xdr:colOff>733425</xdr:colOff>
      <xdr:row>10</xdr:row>
      <xdr:rowOff>504825</xdr:rowOff>
    </xdr:to>
    <xdr:pic>
      <xdr:nvPicPr>
        <xdr:cNvPr id="13" name="Picture 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96225" y="5353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11</xdr:row>
      <xdr:rowOff>19050</xdr:rowOff>
    </xdr:from>
    <xdr:to>
      <xdr:col>10</xdr:col>
      <xdr:colOff>742950</xdr:colOff>
      <xdr:row>11</xdr:row>
      <xdr:rowOff>504825</xdr:rowOff>
    </xdr:to>
    <xdr:pic>
      <xdr:nvPicPr>
        <xdr:cNvPr id="14" name="Picture 3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5886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</xdr:row>
      <xdr:rowOff>19050</xdr:rowOff>
    </xdr:from>
    <xdr:to>
      <xdr:col>10</xdr:col>
      <xdr:colOff>742950</xdr:colOff>
      <xdr:row>12</xdr:row>
      <xdr:rowOff>504825</xdr:rowOff>
    </xdr:to>
    <xdr:pic>
      <xdr:nvPicPr>
        <xdr:cNvPr id="15" name="Picture 3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6419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13</xdr:row>
      <xdr:rowOff>19050</xdr:rowOff>
    </xdr:from>
    <xdr:to>
      <xdr:col>10</xdr:col>
      <xdr:colOff>742950</xdr:colOff>
      <xdr:row>13</xdr:row>
      <xdr:rowOff>504825</xdr:rowOff>
    </xdr:to>
    <xdr:pic>
      <xdr:nvPicPr>
        <xdr:cNvPr id="16" name="Picture 3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6953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14</xdr:row>
      <xdr:rowOff>19050</xdr:rowOff>
    </xdr:from>
    <xdr:to>
      <xdr:col>10</xdr:col>
      <xdr:colOff>742950</xdr:colOff>
      <xdr:row>14</xdr:row>
      <xdr:rowOff>504825</xdr:rowOff>
    </xdr:to>
    <xdr:pic>
      <xdr:nvPicPr>
        <xdr:cNvPr id="17" name="Picture 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7486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15</xdr:row>
      <xdr:rowOff>19050</xdr:rowOff>
    </xdr:from>
    <xdr:to>
      <xdr:col>10</xdr:col>
      <xdr:colOff>742950</xdr:colOff>
      <xdr:row>15</xdr:row>
      <xdr:rowOff>504825</xdr:rowOff>
    </xdr:to>
    <xdr:pic>
      <xdr:nvPicPr>
        <xdr:cNvPr id="18" name="Picture 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8020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16</xdr:row>
      <xdr:rowOff>19050</xdr:rowOff>
    </xdr:from>
    <xdr:to>
      <xdr:col>10</xdr:col>
      <xdr:colOff>742950</xdr:colOff>
      <xdr:row>16</xdr:row>
      <xdr:rowOff>504825</xdr:rowOff>
    </xdr:to>
    <xdr:pic>
      <xdr:nvPicPr>
        <xdr:cNvPr id="19" name="Picture 3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8553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17</xdr:row>
      <xdr:rowOff>19050</xdr:rowOff>
    </xdr:from>
    <xdr:to>
      <xdr:col>10</xdr:col>
      <xdr:colOff>742950</xdr:colOff>
      <xdr:row>17</xdr:row>
      <xdr:rowOff>504825</xdr:rowOff>
    </xdr:to>
    <xdr:pic>
      <xdr:nvPicPr>
        <xdr:cNvPr id="20" name="Picture 3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9086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18</xdr:row>
      <xdr:rowOff>19050</xdr:rowOff>
    </xdr:from>
    <xdr:to>
      <xdr:col>10</xdr:col>
      <xdr:colOff>742950</xdr:colOff>
      <xdr:row>18</xdr:row>
      <xdr:rowOff>504825</xdr:rowOff>
    </xdr:to>
    <xdr:pic>
      <xdr:nvPicPr>
        <xdr:cNvPr id="21" name="Picture 3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9620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19</xdr:row>
      <xdr:rowOff>19050</xdr:rowOff>
    </xdr:from>
    <xdr:to>
      <xdr:col>10</xdr:col>
      <xdr:colOff>752475</xdr:colOff>
      <xdr:row>19</xdr:row>
      <xdr:rowOff>504825</xdr:rowOff>
    </xdr:to>
    <xdr:pic>
      <xdr:nvPicPr>
        <xdr:cNvPr id="22" name="Picture 3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15275" y="10153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20</xdr:row>
      <xdr:rowOff>19050</xdr:rowOff>
    </xdr:from>
    <xdr:to>
      <xdr:col>10</xdr:col>
      <xdr:colOff>742950</xdr:colOff>
      <xdr:row>20</xdr:row>
      <xdr:rowOff>504825</xdr:rowOff>
    </xdr:to>
    <xdr:pic>
      <xdr:nvPicPr>
        <xdr:cNvPr id="23" name="Picture 4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05750" y="10687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21</xdr:row>
      <xdr:rowOff>28575</xdr:rowOff>
    </xdr:from>
    <xdr:to>
      <xdr:col>10</xdr:col>
      <xdr:colOff>742950</xdr:colOff>
      <xdr:row>21</xdr:row>
      <xdr:rowOff>514350</xdr:rowOff>
    </xdr:to>
    <xdr:pic>
      <xdr:nvPicPr>
        <xdr:cNvPr id="24" name="Picture 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11229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22</xdr:row>
      <xdr:rowOff>19050</xdr:rowOff>
    </xdr:from>
    <xdr:to>
      <xdr:col>10</xdr:col>
      <xdr:colOff>742950</xdr:colOff>
      <xdr:row>22</xdr:row>
      <xdr:rowOff>504825</xdr:rowOff>
    </xdr:to>
    <xdr:pic>
      <xdr:nvPicPr>
        <xdr:cNvPr id="25" name="Picture 4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11753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23</xdr:row>
      <xdr:rowOff>28575</xdr:rowOff>
    </xdr:from>
    <xdr:to>
      <xdr:col>10</xdr:col>
      <xdr:colOff>742950</xdr:colOff>
      <xdr:row>23</xdr:row>
      <xdr:rowOff>514350</xdr:rowOff>
    </xdr:to>
    <xdr:pic>
      <xdr:nvPicPr>
        <xdr:cNvPr id="26" name="Picture 4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05750" y="12296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24</xdr:row>
      <xdr:rowOff>19050</xdr:rowOff>
    </xdr:from>
    <xdr:to>
      <xdr:col>10</xdr:col>
      <xdr:colOff>742950</xdr:colOff>
      <xdr:row>24</xdr:row>
      <xdr:rowOff>504825</xdr:rowOff>
    </xdr:to>
    <xdr:pic>
      <xdr:nvPicPr>
        <xdr:cNvPr id="27" name="Picture 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2820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25</xdr:row>
      <xdr:rowOff>28575</xdr:rowOff>
    </xdr:from>
    <xdr:to>
      <xdr:col>10</xdr:col>
      <xdr:colOff>742950</xdr:colOff>
      <xdr:row>25</xdr:row>
      <xdr:rowOff>514350</xdr:rowOff>
    </xdr:to>
    <xdr:pic>
      <xdr:nvPicPr>
        <xdr:cNvPr id="28" name="Picture 4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905750" y="13363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26</xdr:row>
      <xdr:rowOff>28575</xdr:rowOff>
    </xdr:from>
    <xdr:to>
      <xdr:col>10</xdr:col>
      <xdr:colOff>733425</xdr:colOff>
      <xdr:row>26</xdr:row>
      <xdr:rowOff>514350</xdr:rowOff>
    </xdr:to>
    <xdr:pic>
      <xdr:nvPicPr>
        <xdr:cNvPr id="29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96225" y="13896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27</xdr:row>
      <xdr:rowOff>9525</xdr:rowOff>
    </xdr:from>
    <xdr:to>
      <xdr:col>10</xdr:col>
      <xdr:colOff>733425</xdr:colOff>
      <xdr:row>27</xdr:row>
      <xdr:rowOff>495300</xdr:rowOff>
    </xdr:to>
    <xdr:pic>
      <xdr:nvPicPr>
        <xdr:cNvPr id="30" name="Picture 4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896225" y="144113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28</xdr:row>
      <xdr:rowOff>28575</xdr:rowOff>
    </xdr:from>
    <xdr:to>
      <xdr:col>10</xdr:col>
      <xdr:colOff>742950</xdr:colOff>
      <xdr:row>28</xdr:row>
      <xdr:rowOff>514350</xdr:rowOff>
    </xdr:to>
    <xdr:pic>
      <xdr:nvPicPr>
        <xdr:cNvPr id="31" name="Picture 4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905750" y="14963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29</xdr:row>
      <xdr:rowOff>28575</xdr:rowOff>
    </xdr:from>
    <xdr:to>
      <xdr:col>10</xdr:col>
      <xdr:colOff>742950</xdr:colOff>
      <xdr:row>29</xdr:row>
      <xdr:rowOff>514350</xdr:rowOff>
    </xdr:to>
    <xdr:pic>
      <xdr:nvPicPr>
        <xdr:cNvPr id="32" name="Picture 4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05750" y="15497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30</xdr:row>
      <xdr:rowOff>19050</xdr:rowOff>
    </xdr:from>
    <xdr:to>
      <xdr:col>10</xdr:col>
      <xdr:colOff>742950</xdr:colOff>
      <xdr:row>30</xdr:row>
      <xdr:rowOff>504825</xdr:rowOff>
    </xdr:to>
    <xdr:pic>
      <xdr:nvPicPr>
        <xdr:cNvPr id="33" name="Picture 5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05750" y="16021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31</xdr:row>
      <xdr:rowOff>28575</xdr:rowOff>
    </xdr:from>
    <xdr:to>
      <xdr:col>10</xdr:col>
      <xdr:colOff>742950</xdr:colOff>
      <xdr:row>31</xdr:row>
      <xdr:rowOff>514350</xdr:rowOff>
    </xdr:to>
    <xdr:pic>
      <xdr:nvPicPr>
        <xdr:cNvPr id="34" name="Picture 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6563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32</xdr:row>
      <xdr:rowOff>19050</xdr:rowOff>
    </xdr:from>
    <xdr:to>
      <xdr:col>10</xdr:col>
      <xdr:colOff>742950</xdr:colOff>
      <xdr:row>32</xdr:row>
      <xdr:rowOff>504825</xdr:rowOff>
    </xdr:to>
    <xdr:pic>
      <xdr:nvPicPr>
        <xdr:cNvPr id="35" name="Picture 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7087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57150</xdr:colOff>
      <xdr:row>2</xdr:row>
      <xdr:rowOff>28575</xdr:rowOff>
    </xdr:from>
    <xdr:to>
      <xdr:col>10</xdr:col>
      <xdr:colOff>752475</xdr:colOff>
      <xdr:row>2</xdr:row>
      <xdr:rowOff>514350</xdr:rowOff>
    </xdr:to>
    <xdr:pic>
      <xdr:nvPicPr>
        <xdr:cNvPr id="5" name="Picture 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095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</xdr:row>
      <xdr:rowOff>28575</xdr:rowOff>
    </xdr:from>
    <xdr:to>
      <xdr:col>10</xdr:col>
      <xdr:colOff>742950</xdr:colOff>
      <xdr:row>3</xdr:row>
      <xdr:rowOff>514350</xdr:rowOff>
    </xdr:to>
    <xdr:pic>
      <xdr:nvPicPr>
        <xdr:cNvPr id="6" name="Picture 6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628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19050</xdr:rowOff>
    </xdr:from>
    <xdr:to>
      <xdr:col>10</xdr:col>
      <xdr:colOff>742950</xdr:colOff>
      <xdr:row>4</xdr:row>
      <xdr:rowOff>504825</xdr:rowOff>
    </xdr:to>
    <xdr:pic>
      <xdr:nvPicPr>
        <xdr:cNvPr id="7" name="Picture 6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2152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742950</xdr:colOff>
      <xdr:row>5</xdr:row>
      <xdr:rowOff>514350</xdr:rowOff>
    </xdr:to>
    <xdr:pic>
      <xdr:nvPicPr>
        <xdr:cNvPr id="8" name="Picture 7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2695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28575</xdr:rowOff>
    </xdr:from>
    <xdr:to>
      <xdr:col>10</xdr:col>
      <xdr:colOff>742950</xdr:colOff>
      <xdr:row>6</xdr:row>
      <xdr:rowOff>514350</xdr:rowOff>
    </xdr:to>
    <xdr:pic>
      <xdr:nvPicPr>
        <xdr:cNvPr id="9" name="Picture 7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3228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28575</xdr:rowOff>
    </xdr:from>
    <xdr:to>
      <xdr:col>10</xdr:col>
      <xdr:colOff>742950</xdr:colOff>
      <xdr:row>7</xdr:row>
      <xdr:rowOff>514350</xdr:rowOff>
    </xdr:to>
    <xdr:pic>
      <xdr:nvPicPr>
        <xdr:cNvPr id="10" name="Picture 7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3762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8</xdr:row>
      <xdr:rowOff>28575</xdr:rowOff>
    </xdr:from>
    <xdr:to>
      <xdr:col>10</xdr:col>
      <xdr:colOff>742950</xdr:colOff>
      <xdr:row>8</xdr:row>
      <xdr:rowOff>514350</xdr:rowOff>
    </xdr:to>
    <xdr:pic>
      <xdr:nvPicPr>
        <xdr:cNvPr id="11" name="Picture 7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4295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9</xdr:row>
      <xdr:rowOff>19050</xdr:rowOff>
    </xdr:from>
    <xdr:to>
      <xdr:col>10</xdr:col>
      <xdr:colOff>742950</xdr:colOff>
      <xdr:row>9</xdr:row>
      <xdr:rowOff>504825</xdr:rowOff>
    </xdr:to>
    <xdr:pic>
      <xdr:nvPicPr>
        <xdr:cNvPr id="12" name="Picture 7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4819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28575</xdr:rowOff>
    </xdr:from>
    <xdr:to>
      <xdr:col>10</xdr:col>
      <xdr:colOff>742950</xdr:colOff>
      <xdr:row>10</xdr:row>
      <xdr:rowOff>514350</xdr:rowOff>
    </xdr:to>
    <xdr:pic>
      <xdr:nvPicPr>
        <xdr:cNvPr id="13" name="Picture 7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5362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11</xdr:row>
      <xdr:rowOff>28575</xdr:rowOff>
    </xdr:from>
    <xdr:to>
      <xdr:col>10</xdr:col>
      <xdr:colOff>742950</xdr:colOff>
      <xdr:row>11</xdr:row>
      <xdr:rowOff>514350</xdr:rowOff>
    </xdr:to>
    <xdr:pic>
      <xdr:nvPicPr>
        <xdr:cNvPr id="14" name="Picture 7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5895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12</xdr:row>
      <xdr:rowOff>19050</xdr:rowOff>
    </xdr:from>
    <xdr:to>
      <xdr:col>10</xdr:col>
      <xdr:colOff>733425</xdr:colOff>
      <xdr:row>12</xdr:row>
      <xdr:rowOff>504825</xdr:rowOff>
    </xdr:to>
    <xdr:pic>
      <xdr:nvPicPr>
        <xdr:cNvPr id="15" name="Picture 7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96225" y="6419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13</xdr:row>
      <xdr:rowOff>19050</xdr:rowOff>
    </xdr:from>
    <xdr:to>
      <xdr:col>10</xdr:col>
      <xdr:colOff>733425</xdr:colOff>
      <xdr:row>13</xdr:row>
      <xdr:rowOff>504825</xdr:rowOff>
    </xdr:to>
    <xdr:pic>
      <xdr:nvPicPr>
        <xdr:cNvPr id="16" name="Picture 7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96225" y="6953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14</xdr:row>
      <xdr:rowOff>28575</xdr:rowOff>
    </xdr:from>
    <xdr:to>
      <xdr:col>10</xdr:col>
      <xdr:colOff>742950</xdr:colOff>
      <xdr:row>14</xdr:row>
      <xdr:rowOff>514350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7496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15</xdr:row>
      <xdr:rowOff>28575</xdr:rowOff>
    </xdr:from>
    <xdr:to>
      <xdr:col>10</xdr:col>
      <xdr:colOff>742950</xdr:colOff>
      <xdr:row>15</xdr:row>
      <xdr:rowOff>514350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8029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16</xdr:row>
      <xdr:rowOff>19050</xdr:rowOff>
    </xdr:from>
    <xdr:to>
      <xdr:col>10</xdr:col>
      <xdr:colOff>742950</xdr:colOff>
      <xdr:row>16</xdr:row>
      <xdr:rowOff>504825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8553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17</xdr:row>
      <xdr:rowOff>28575</xdr:rowOff>
    </xdr:from>
    <xdr:to>
      <xdr:col>10</xdr:col>
      <xdr:colOff>733425</xdr:colOff>
      <xdr:row>17</xdr:row>
      <xdr:rowOff>514350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896225" y="9096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18</xdr:row>
      <xdr:rowOff>28575</xdr:rowOff>
    </xdr:from>
    <xdr:to>
      <xdr:col>10</xdr:col>
      <xdr:colOff>733425</xdr:colOff>
      <xdr:row>18</xdr:row>
      <xdr:rowOff>514350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896225" y="9629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19</xdr:row>
      <xdr:rowOff>28575</xdr:rowOff>
    </xdr:from>
    <xdr:to>
      <xdr:col>10</xdr:col>
      <xdr:colOff>742950</xdr:colOff>
      <xdr:row>19</xdr:row>
      <xdr:rowOff>514350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0163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20</xdr:row>
      <xdr:rowOff>19050</xdr:rowOff>
    </xdr:from>
    <xdr:to>
      <xdr:col>10</xdr:col>
      <xdr:colOff>742950</xdr:colOff>
      <xdr:row>20</xdr:row>
      <xdr:rowOff>504825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10687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21</xdr:row>
      <xdr:rowOff>28575</xdr:rowOff>
    </xdr:from>
    <xdr:to>
      <xdr:col>10</xdr:col>
      <xdr:colOff>742950</xdr:colOff>
      <xdr:row>21</xdr:row>
      <xdr:rowOff>514350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1229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22</xdr:row>
      <xdr:rowOff>28575</xdr:rowOff>
    </xdr:from>
    <xdr:to>
      <xdr:col>10</xdr:col>
      <xdr:colOff>742950</xdr:colOff>
      <xdr:row>22</xdr:row>
      <xdr:rowOff>514350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1763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23</xdr:row>
      <xdr:rowOff>19050</xdr:rowOff>
    </xdr:from>
    <xdr:to>
      <xdr:col>10</xdr:col>
      <xdr:colOff>742950</xdr:colOff>
      <xdr:row>23</xdr:row>
      <xdr:rowOff>504825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05750" y="12287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24</xdr:row>
      <xdr:rowOff>19050</xdr:rowOff>
    </xdr:from>
    <xdr:to>
      <xdr:col>10</xdr:col>
      <xdr:colOff>742950</xdr:colOff>
      <xdr:row>24</xdr:row>
      <xdr:rowOff>504825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12820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25</xdr:row>
      <xdr:rowOff>19050</xdr:rowOff>
    </xdr:from>
    <xdr:to>
      <xdr:col>10</xdr:col>
      <xdr:colOff>742950</xdr:colOff>
      <xdr:row>25</xdr:row>
      <xdr:rowOff>504825</xdr:rowOff>
    </xdr:to>
    <xdr:pic>
      <xdr:nvPicPr>
        <xdr:cNvPr id="28" name="Picture 9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13354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26</xdr:row>
      <xdr:rowOff>19050</xdr:rowOff>
    </xdr:from>
    <xdr:to>
      <xdr:col>10</xdr:col>
      <xdr:colOff>742950</xdr:colOff>
      <xdr:row>26</xdr:row>
      <xdr:rowOff>504825</xdr:rowOff>
    </xdr:to>
    <xdr:pic>
      <xdr:nvPicPr>
        <xdr:cNvPr id="29" name="Picture 9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13887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27</xdr:row>
      <xdr:rowOff>28575</xdr:rowOff>
    </xdr:from>
    <xdr:to>
      <xdr:col>10</xdr:col>
      <xdr:colOff>742950</xdr:colOff>
      <xdr:row>27</xdr:row>
      <xdr:rowOff>514350</xdr:rowOff>
    </xdr:to>
    <xdr:pic>
      <xdr:nvPicPr>
        <xdr:cNvPr id="30" name="Picture 9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05750" y="14430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28</xdr:row>
      <xdr:rowOff>28575</xdr:rowOff>
    </xdr:from>
    <xdr:to>
      <xdr:col>10</xdr:col>
      <xdr:colOff>742950</xdr:colOff>
      <xdr:row>28</xdr:row>
      <xdr:rowOff>514350</xdr:rowOff>
    </xdr:to>
    <xdr:pic>
      <xdr:nvPicPr>
        <xdr:cNvPr id="31" name="Picture 9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4963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29</xdr:row>
      <xdr:rowOff>19050</xdr:rowOff>
    </xdr:from>
    <xdr:to>
      <xdr:col>10</xdr:col>
      <xdr:colOff>742950</xdr:colOff>
      <xdr:row>29</xdr:row>
      <xdr:rowOff>504825</xdr:rowOff>
    </xdr:to>
    <xdr:pic>
      <xdr:nvPicPr>
        <xdr:cNvPr id="32" name="Picture 9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05750" y="15487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30</xdr:row>
      <xdr:rowOff>19050</xdr:rowOff>
    </xdr:from>
    <xdr:to>
      <xdr:col>10</xdr:col>
      <xdr:colOff>742950</xdr:colOff>
      <xdr:row>30</xdr:row>
      <xdr:rowOff>504825</xdr:rowOff>
    </xdr:to>
    <xdr:pic>
      <xdr:nvPicPr>
        <xdr:cNvPr id="33" name="Picture 9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16021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31</xdr:row>
      <xdr:rowOff>28575</xdr:rowOff>
    </xdr:from>
    <xdr:to>
      <xdr:col>10</xdr:col>
      <xdr:colOff>742950</xdr:colOff>
      <xdr:row>31</xdr:row>
      <xdr:rowOff>514350</xdr:rowOff>
    </xdr:to>
    <xdr:pic>
      <xdr:nvPicPr>
        <xdr:cNvPr id="34" name="Picture 9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16563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32</xdr:row>
      <xdr:rowOff>28575</xdr:rowOff>
    </xdr:from>
    <xdr:to>
      <xdr:col>10</xdr:col>
      <xdr:colOff>752475</xdr:colOff>
      <xdr:row>32</xdr:row>
      <xdr:rowOff>514350</xdr:rowOff>
    </xdr:to>
    <xdr:pic>
      <xdr:nvPicPr>
        <xdr:cNvPr id="35" name="Picture 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7097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19050</xdr:rowOff>
    </xdr:to>
    <xdr:graphicFrame>
      <xdr:nvGraphicFramePr>
        <xdr:cNvPr id="1" name="Chart 1"/>
        <xdr:cNvGraphicFramePr/>
      </xdr:nvGraphicFramePr>
      <xdr:xfrm>
        <a:off x="9525" y="17621250"/>
        <a:ext cx="93345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695325</xdr:colOff>
      <xdr:row>85</xdr:row>
      <xdr:rowOff>0</xdr:rowOff>
    </xdr:to>
    <xdr:graphicFrame>
      <xdr:nvGraphicFramePr>
        <xdr:cNvPr id="2" name="Chart 2"/>
        <xdr:cNvGraphicFramePr/>
      </xdr:nvGraphicFramePr>
      <xdr:xfrm>
        <a:off x="9525" y="23269575"/>
        <a:ext cx="93249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28575</xdr:colOff>
      <xdr:row>2</xdr:row>
      <xdr:rowOff>28575</xdr:rowOff>
    </xdr:from>
    <xdr:to>
      <xdr:col>10</xdr:col>
      <xdr:colOff>723900</xdr:colOff>
      <xdr:row>2</xdr:row>
      <xdr:rowOff>514350</xdr:rowOff>
    </xdr:to>
    <xdr:pic>
      <xdr:nvPicPr>
        <xdr:cNvPr id="5" name="Picture 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86700" y="1095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</xdr:row>
      <xdr:rowOff>28575</xdr:rowOff>
    </xdr:from>
    <xdr:to>
      <xdr:col>10</xdr:col>
      <xdr:colOff>742950</xdr:colOff>
      <xdr:row>3</xdr:row>
      <xdr:rowOff>514350</xdr:rowOff>
    </xdr:to>
    <xdr:pic>
      <xdr:nvPicPr>
        <xdr:cNvPr id="6" name="Picture 6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628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28575</xdr:rowOff>
    </xdr:from>
    <xdr:to>
      <xdr:col>10</xdr:col>
      <xdr:colOff>742950</xdr:colOff>
      <xdr:row>4</xdr:row>
      <xdr:rowOff>514350</xdr:rowOff>
    </xdr:to>
    <xdr:pic>
      <xdr:nvPicPr>
        <xdr:cNvPr id="7" name="Picture 6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2162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9525</xdr:rowOff>
    </xdr:from>
    <xdr:to>
      <xdr:col>10</xdr:col>
      <xdr:colOff>742950</xdr:colOff>
      <xdr:row>5</xdr:row>
      <xdr:rowOff>495300</xdr:rowOff>
    </xdr:to>
    <xdr:pic>
      <xdr:nvPicPr>
        <xdr:cNvPr id="8" name="Picture 6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26765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9525</xdr:rowOff>
    </xdr:from>
    <xdr:to>
      <xdr:col>10</xdr:col>
      <xdr:colOff>742950</xdr:colOff>
      <xdr:row>6</xdr:row>
      <xdr:rowOff>495300</xdr:rowOff>
    </xdr:to>
    <xdr:pic>
      <xdr:nvPicPr>
        <xdr:cNvPr id="9" name="Picture 6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3209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9525</xdr:rowOff>
    </xdr:from>
    <xdr:to>
      <xdr:col>10</xdr:col>
      <xdr:colOff>742950</xdr:colOff>
      <xdr:row>7</xdr:row>
      <xdr:rowOff>495300</xdr:rowOff>
    </xdr:to>
    <xdr:pic>
      <xdr:nvPicPr>
        <xdr:cNvPr id="10" name="Picture 7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37433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8</xdr:row>
      <xdr:rowOff>28575</xdr:rowOff>
    </xdr:from>
    <xdr:to>
      <xdr:col>10</xdr:col>
      <xdr:colOff>723900</xdr:colOff>
      <xdr:row>8</xdr:row>
      <xdr:rowOff>514350</xdr:rowOff>
    </xdr:to>
    <xdr:pic>
      <xdr:nvPicPr>
        <xdr:cNvPr id="11" name="Picture 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86700" y="4295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9</xdr:row>
      <xdr:rowOff>19050</xdr:rowOff>
    </xdr:from>
    <xdr:to>
      <xdr:col>10</xdr:col>
      <xdr:colOff>742950</xdr:colOff>
      <xdr:row>9</xdr:row>
      <xdr:rowOff>504825</xdr:rowOff>
    </xdr:to>
    <xdr:pic>
      <xdr:nvPicPr>
        <xdr:cNvPr id="12" name="Picture 7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4819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19050</xdr:rowOff>
    </xdr:from>
    <xdr:to>
      <xdr:col>10</xdr:col>
      <xdr:colOff>742950</xdr:colOff>
      <xdr:row>10</xdr:row>
      <xdr:rowOff>504825</xdr:rowOff>
    </xdr:to>
    <xdr:pic>
      <xdr:nvPicPr>
        <xdr:cNvPr id="13" name="Picture 7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5353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11</xdr:row>
      <xdr:rowOff>28575</xdr:rowOff>
    </xdr:from>
    <xdr:to>
      <xdr:col>10</xdr:col>
      <xdr:colOff>742950</xdr:colOff>
      <xdr:row>11</xdr:row>
      <xdr:rowOff>514350</xdr:rowOff>
    </xdr:to>
    <xdr:pic>
      <xdr:nvPicPr>
        <xdr:cNvPr id="14" name="Picture 7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5895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12</xdr:row>
      <xdr:rowOff>28575</xdr:rowOff>
    </xdr:from>
    <xdr:to>
      <xdr:col>10</xdr:col>
      <xdr:colOff>723900</xdr:colOff>
      <xdr:row>12</xdr:row>
      <xdr:rowOff>514350</xdr:rowOff>
    </xdr:to>
    <xdr:pic>
      <xdr:nvPicPr>
        <xdr:cNvPr id="15" name="Picture 7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86700" y="6429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13</xdr:row>
      <xdr:rowOff>9525</xdr:rowOff>
    </xdr:from>
    <xdr:to>
      <xdr:col>10</xdr:col>
      <xdr:colOff>742950</xdr:colOff>
      <xdr:row>13</xdr:row>
      <xdr:rowOff>495300</xdr:rowOff>
    </xdr:to>
    <xdr:pic>
      <xdr:nvPicPr>
        <xdr:cNvPr id="16" name="Picture 7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69437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14</xdr:row>
      <xdr:rowOff>19050</xdr:rowOff>
    </xdr:from>
    <xdr:to>
      <xdr:col>10</xdr:col>
      <xdr:colOff>742950</xdr:colOff>
      <xdr:row>14</xdr:row>
      <xdr:rowOff>504825</xdr:rowOff>
    </xdr:to>
    <xdr:pic>
      <xdr:nvPicPr>
        <xdr:cNvPr id="17" name="Picture 7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7486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15</xdr:row>
      <xdr:rowOff>9525</xdr:rowOff>
    </xdr:from>
    <xdr:to>
      <xdr:col>10</xdr:col>
      <xdr:colOff>742950</xdr:colOff>
      <xdr:row>15</xdr:row>
      <xdr:rowOff>495300</xdr:rowOff>
    </xdr:to>
    <xdr:pic>
      <xdr:nvPicPr>
        <xdr:cNvPr id="18" name="Picture 7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80105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16</xdr:row>
      <xdr:rowOff>28575</xdr:rowOff>
    </xdr:from>
    <xdr:to>
      <xdr:col>10</xdr:col>
      <xdr:colOff>723900</xdr:colOff>
      <xdr:row>16</xdr:row>
      <xdr:rowOff>514350</xdr:rowOff>
    </xdr:to>
    <xdr:pic>
      <xdr:nvPicPr>
        <xdr:cNvPr id="19" name="Picture 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86700" y="8562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17</xdr:row>
      <xdr:rowOff>9525</xdr:rowOff>
    </xdr:from>
    <xdr:to>
      <xdr:col>10</xdr:col>
      <xdr:colOff>742950</xdr:colOff>
      <xdr:row>17</xdr:row>
      <xdr:rowOff>495300</xdr:rowOff>
    </xdr:to>
    <xdr:pic>
      <xdr:nvPicPr>
        <xdr:cNvPr id="20" name="Picture 8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90773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18</xdr:row>
      <xdr:rowOff>19050</xdr:rowOff>
    </xdr:from>
    <xdr:to>
      <xdr:col>10</xdr:col>
      <xdr:colOff>742950</xdr:colOff>
      <xdr:row>18</xdr:row>
      <xdr:rowOff>504825</xdr:rowOff>
    </xdr:to>
    <xdr:pic>
      <xdr:nvPicPr>
        <xdr:cNvPr id="21" name="Picture 8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9620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19</xdr:row>
      <xdr:rowOff>19050</xdr:rowOff>
    </xdr:from>
    <xdr:to>
      <xdr:col>10</xdr:col>
      <xdr:colOff>742950</xdr:colOff>
      <xdr:row>19</xdr:row>
      <xdr:rowOff>504825</xdr:rowOff>
    </xdr:to>
    <xdr:pic>
      <xdr:nvPicPr>
        <xdr:cNvPr id="22" name="Picture 8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10153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20</xdr:row>
      <xdr:rowOff>28575</xdr:rowOff>
    </xdr:from>
    <xdr:to>
      <xdr:col>10</xdr:col>
      <xdr:colOff>742950</xdr:colOff>
      <xdr:row>20</xdr:row>
      <xdr:rowOff>514350</xdr:rowOff>
    </xdr:to>
    <xdr:pic>
      <xdr:nvPicPr>
        <xdr:cNvPr id="23" name="Picture 8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10696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21</xdr:row>
      <xdr:rowOff>28575</xdr:rowOff>
    </xdr:from>
    <xdr:to>
      <xdr:col>10</xdr:col>
      <xdr:colOff>742950</xdr:colOff>
      <xdr:row>21</xdr:row>
      <xdr:rowOff>514350</xdr:rowOff>
    </xdr:to>
    <xdr:pic>
      <xdr:nvPicPr>
        <xdr:cNvPr id="24" name="Picture 8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05750" y="11229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22</xdr:row>
      <xdr:rowOff>28575</xdr:rowOff>
    </xdr:from>
    <xdr:to>
      <xdr:col>10</xdr:col>
      <xdr:colOff>742950</xdr:colOff>
      <xdr:row>22</xdr:row>
      <xdr:rowOff>514350</xdr:rowOff>
    </xdr:to>
    <xdr:pic>
      <xdr:nvPicPr>
        <xdr:cNvPr id="25" name="Picture 8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05750" y="11763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23</xdr:row>
      <xdr:rowOff>9525</xdr:rowOff>
    </xdr:from>
    <xdr:to>
      <xdr:col>10</xdr:col>
      <xdr:colOff>742950</xdr:colOff>
      <xdr:row>23</xdr:row>
      <xdr:rowOff>495300</xdr:rowOff>
    </xdr:to>
    <xdr:pic>
      <xdr:nvPicPr>
        <xdr:cNvPr id="26" name="Picture 8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122777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24</xdr:row>
      <xdr:rowOff>28575</xdr:rowOff>
    </xdr:from>
    <xdr:to>
      <xdr:col>10</xdr:col>
      <xdr:colOff>742950</xdr:colOff>
      <xdr:row>24</xdr:row>
      <xdr:rowOff>514350</xdr:rowOff>
    </xdr:to>
    <xdr:pic>
      <xdr:nvPicPr>
        <xdr:cNvPr id="27" name="Picture 8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12830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25</xdr:row>
      <xdr:rowOff>28575</xdr:rowOff>
    </xdr:from>
    <xdr:to>
      <xdr:col>10</xdr:col>
      <xdr:colOff>742950</xdr:colOff>
      <xdr:row>25</xdr:row>
      <xdr:rowOff>514350</xdr:rowOff>
    </xdr:to>
    <xdr:pic>
      <xdr:nvPicPr>
        <xdr:cNvPr id="28" name="Picture 8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05750" y="13363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26</xdr:row>
      <xdr:rowOff>28575</xdr:rowOff>
    </xdr:from>
    <xdr:to>
      <xdr:col>10</xdr:col>
      <xdr:colOff>742950</xdr:colOff>
      <xdr:row>26</xdr:row>
      <xdr:rowOff>514350</xdr:rowOff>
    </xdr:to>
    <xdr:pic>
      <xdr:nvPicPr>
        <xdr:cNvPr id="29" name="Picture 9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13896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27</xdr:row>
      <xdr:rowOff>19050</xdr:rowOff>
    </xdr:from>
    <xdr:to>
      <xdr:col>10</xdr:col>
      <xdr:colOff>742950</xdr:colOff>
      <xdr:row>27</xdr:row>
      <xdr:rowOff>504825</xdr:rowOff>
    </xdr:to>
    <xdr:pic>
      <xdr:nvPicPr>
        <xdr:cNvPr id="30" name="Picture 9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05750" y="14420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28</xdr:row>
      <xdr:rowOff>19050</xdr:rowOff>
    </xdr:from>
    <xdr:to>
      <xdr:col>10</xdr:col>
      <xdr:colOff>742950</xdr:colOff>
      <xdr:row>28</xdr:row>
      <xdr:rowOff>504825</xdr:rowOff>
    </xdr:to>
    <xdr:pic>
      <xdr:nvPicPr>
        <xdr:cNvPr id="31" name="Picture 9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14954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29</xdr:row>
      <xdr:rowOff>19050</xdr:rowOff>
    </xdr:from>
    <xdr:to>
      <xdr:col>10</xdr:col>
      <xdr:colOff>742950</xdr:colOff>
      <xdr:row>29</xdr:row>
      <xdr:rowOff>504825</xdr:rowOff>
    </xdr:to>
    <xdr:pic>
      <xdr:nvPicPr>
        <xdr:cNvPr id="32" name="Picture 9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05750" y="15487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30</xdr:row>
      <xdr:rowOff>28575</xdr:rowOff>
    </xdr:from>
    <xdr:to>
      <xdr:col>10</xdr:col>
      <xdr:colOff>742950</xdr:colOff>
      <xdr:row>30</xdr:row>
      <xdr:rowOff>514350</xdr:rowOff>
    </xdr:to>
    <xdr:pic>
      <xdr:nvPicPr>
        <xdr:cNvPr id="33" name="Picture 9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16030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47625</xdr:colOff>
      <xdr:row>2</xdr:row>
      <xdr:rowOff>19050</xdr:rowOff>
    </xdr:from>
    <xdr:to>
      <xdr:col>10</xdr:col>
      <xdr:colOff>742950</xdr:colOff>
      <xdr:row>2</xdr:row>
      <xdr:rowOff>504825</xdr:rowOff>
    </xdr:to>
    <xdr:pic>
      <xdr:nvPicPr>
        <xdr:cNvPr id="5" name="Picture 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085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</xdr:row>
      <xdr:rowOff>28575</xdr:rowOff>
    </xdr:from>
    <xdr:to>
      <xdr:col>10</xdr:col>
      <xdr:colOff>742950</xdr:colOff>
      <xdr:row>3</xdr:row>
      <xdr:rowOff>514350</xdr:rowOff>
    </xdr:to>
    <xdr:pic>
      <xdr:nvPicPr>
        <xdr:cNvPr id="6" name="Picture 7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628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19050</xdr:rowOff>
    </xdr:from>
    <xdr:to>
      <xdr:col>10</xdr:col>
      <xdr:colOff>742950</xdr:colOff>
      <xdr:row>4</xdr:row>
      <xdr:rowOff>504825</xdr:rowOff>
    </xdr:to>
    <xdr:pic>
      <xdr:nvPicPr>
        <xdr:cNvPr id="7" name="Picture 7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2152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19050</xdr:rowOff>
    </xdr:from>
    <xdr:to>
      <xdr:col>10</xdr:col>
      <xdr:colOff>742950</xdr:colOff>
      <xdr:row>5</xdr:row>
      <xdr:rowOff>504825</xdr:rowOff>
    </xdr:to>
    <xdr:pic>
      <xdr:nvPicPr>
        <xdr:cNvPr id="8" name="Picture 7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2686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38100</xdr:rowOff>
    </xdr:from>
    <xdr:to>
      <xdr:col>10</xdr:col>
      <xdr:colOff>742950</xdr:colOff>
      <xdr:row>6</xdr:row>
      <xdr:rowOff>523875</xdr:rowOff>
    </xdr:to>
    <xdr:pic>
      <xdr:nvPicPr>
        <xdr:cNvPr id="9" name="Picture 7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32385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19050</xdr:rowOff>
    </xdr:from>
    <xdr:to>
      <xdr:col>10</xdr:col>
      <xdr:colOff>742950</xdr:colOff>
      <xdr:row>7</xdr:row>
      <xdr:rowOff>504825</xdr:rowOff>
    </xdr:to>
    <xdr:pic>
      <xdr:nvPicPr>
        <xdr:cNvPr id="10" name="Picture 8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3752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17</xdr:row>
      <xdr:rowOff>19050</xdr:rowOff>
    </xdr:from>
    <xdr:to>
      <xdr:col>10</xdr:col>
      <xdr:colOff>742950</xdr:colOff>
      <xdr:row>17</xdr:row>
      <xdr:rowOff>504825</xdr:rowOff>
    </xdr:to>
    <xdr:pic>
      <xdr:nvPicPr>
        <xdr:cNvPr id="11" name="Picture 9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9086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16</xdr:row>
      <xdr:rowOff>28575</xdr:rowOff>
    </xdr:from>
    <xdr:to>
      <xdr:col>10</xdr:col>
      <xdr:colOff>742950</xdr:colOff>
      <xdr:row>16</xdr:row>
      <xdr:rowOff>514350</xdr:rowOff>
    </xdr:to>
    <xdr:pic>
      <xdr:nvPicPr>
        <xdr:cNvPr id="12" name="Picture 9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8562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15</xdr:row>
      <xdr:rowOff>19050</xdr:rowOff>
    </xdr:from>
    <xdr:to>
      <xdr:col>10</xdr:col>
      <xdr:colOff>733425</xdr:colOff>
      <xdr:row>15</xdr:row>
      <xdr:rowOff>504825</xdr:rowOff>
    </xdr:to>
    <xdr:pic>
      <xdr:nvPicPr>
        <xdr:cNvPr id="13" name="Picture 9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96225" y="8020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18</xdr:row>
      <xdr:rowOff>38100</xdr:rowOff>
    </xdr:from>
    <xdr:to>
      <xdr:col>10</xdr:col>
      <xdr:colOff>742950</xdr:colOff>
      <xdr:row>18</xdr:row>
      <xdr:rowOff>523875</xdr:rowOff>
    </xdr:to>
    <xdr:pic>
      <xdr:nvPicPr>
        <xdr:cNvPr id="14" name="Picture 9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96393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14</xdr:row>
      <xdr:rowOff>19050</xdr:rowOff>
    </xdr:from>
    <xdr:to>
      <xdr:col>10</xdr:col>
      <xdr:colOff>742950</xdr:colOff>
      <xdr:row>14</xdr:row>
      <xdr:rowOff>504825</xdr:rowOff>
    </xdr:to>
    <xdr:pic>
      <xdr:nvPicPr>
        <xdr:cNvPr id="15" name="Picture 9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7486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13</xdr:row>
      <xdr:rowOff>28575</xdr:rowOff>
    </xdr:from>
    <xdr:to>
      <xdr:col>10</xdr:col>
      <xdr:colOff>742950</xdr:colOff>
      <xdr:row>13</xdr:row>
      <xdr:rowOff>514350</xdr:rowOff>
    </xdr:to>
    <xdr:pic>
      <xdr:nvPicPr>
        <xdr:cNvPr id="16" name="Picture 9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6962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</xdr:row>
      <xdr:rowOff>28575</xdr:rowOff>
    </xdr:from>
    <xdr:to>
      <xdr:col>10</xdr:col>
      <xdr:colOff>742950</xdr:colOff>
      <xdr:row>12</xdr:row>
      <xdr:rowOff>514350</xdr:rowOff>
    </xdr:to>
    <xdr:pic>
      <xdr:nvPicPr>
        <xdr:cNvPr id="17" name="Picture 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6429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11</xdr:row>
      <xdr:rowOff>19050</xdr:rowOff>
    </xdr:from>
    <xdr:to>
      <xdr:col>10</xdr:col>
      <xdr:colOff>742950</xdr:colOff>
      <xdr:row>11</xdr:row>
      <xdr:rowOff>504825</xdr:rowOff>
    </xdr:to>
    <xdr:pic>
      <xdr:nvPicPr>
        <xdr:cNvPr id="18" name="Picture 9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5886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10</xdr:row>
      <xdr:rowOff>19050</xdr:rowOff>
    </xdr:from>
    <xdr:to>
      <xdr:col>10</xdr:col>
      <xdr:colOff>733425</xdr:colOff>
      <xdr:row>10</xdr:row>
      <xdr:rowOff>504825</xdr:rowOff>
    </xdr:to>
    <xdr:pic>
      <xdr:nvPicPr>
        <xdr:cNvPr id="19" name="Picture 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96225" y="5353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9</xdr:row>
      <xdr:rowOff>28575</xdr:rowOff>
    </xdr:from>
    <xdr:to>
      <xdr:col>10</xdr:col>
      <xdr:colOff>752475</xdr:colOff>
      <xdr:row>9</xdr:row>
      <xdr:rowOff>514350</xdr:rowOff>
    </xdr:to>
    <xdr:pic>
      <xdr:nvPicPr>
        <xdr:cNvPr id="20" name="Picture 9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15275" y="4829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8</xdr:row>
      <xdr:rowOff>28575</xdr:rowOff>
    </xdr:from>
    <xdr:to>
      <xdr:col>10</xdr:col>
      <xdr:colOff>752475</xdr:colOff>
      <xdr:row>8</xdr:row>
      <xdr:rowOff>514350</xdr:rowOff>
    </xdr:to>
    <xdr:pic>
      <xdr:nvPicPr>
        <xdr:cNvPr id="21" name="Picture 10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15275" y="4295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19</xdr:row>
      <xdr:rowOff>28575</xdr:rowOff>
    </xdr:from>
    <xdr:to>
      <xdr:col>10</xdr:col>
      <xdr:colOff>742950</xdr:colOff>
      <xdr:row>19</xdr:row>
      <xdr:rowOff>514350</xdr:rowOff>
    </xdr:to>
    <xdr:pic>
      <xdr:nvPicPr>
        <xdr:cNvPr id="22" name="Picture 10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10163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20</xdr:row>
      <xdr:rowOff>19050</xdr:rowOff>
    </xdr:from>
    <xdr:to>
      <xdr:col>10</xdr:col>
      <xdr:colOff>742950</xdr:colOff>
      <xdr:row>20</xdr:row>
      <xdr:rowOff>504825</xdr:rowOff>
    </xdr:to>
    <xdr:pic>
      <xdr:nvPicPr>
        <xdr:cNvPr id="23" name="Picture 10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10687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21</xdr:row>
      <xdr:rowOff>9525</xdr:rowOff>
    </xdr:from>
    <xdr:to>
      <xdr:col>10</xdr:col>
      <xdr:colOff>733425</xdr:colOff>
      <xdr:row>21</xdr:row>
      <xdr:rowOff>495300</xdr:rowOff>
    </xdr:to>
    <xdr:pic>
      <xdr:nvPicPr>
        <xdr:cNvPr id="24" name="Picture 10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896225" y="1121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22</xdr:row>
      <xdr:rowOff>28575</xdr:rowOff>
    </xdr:from>
    <xdr:to>
      <xdr:col>10</xdr:col>
      <xdr:colOff>742950</xdr:colOff>
      <xdr:row>22</xdr:row>
      <xdr:rowOff>514350</xdr:rowOff>
    </xdr:to>
    <xdr:pic>
      <xdr:nvPicPr>
        <xdr:cNvPr id="25" name="Picture 10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05750" y="11763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23</xdr:row>
      <xdr:rowOff>19050</xdr:rowOff>
    </xdr:from>
    <xdr:to>
      <xdr:col>10</xdr:col>
      <xdr:colOff>733425</xdr:colOff>
      <xdr:row>23</xdr:row>
      <xdr:rowOff>504825</xdr:rowOff>
    </xdr:to>
    <xdr:pic>
      <xdr:nvPicPr>
        <xdr:cNvPr id="26" name="Picture 10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96225" y="12287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24</xdr:row>
      <xdr:rowOff>28575</xdr:rowOff>
    </xdr:from>
    <xdr:to>
      <xdr:col>10</xdr:col>
      <xdr:colOff>742950</xdr:colOff>
      <xdr:row>24</xdr:row>
      <xdr:rowOff>514350</xdr:rowOff>
    </xdr:to>
    <xdr:pic>
      <xdr:nvPicPr>
        <xdr:cNvPr id="27" name="Picture 10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05750" y="12830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25</xdr:row>
      <xdr:rowOff>19050</xdr:rowOff>
    </xdr:from>
    <xdr:to>
      <xdr:col>10</xdr:col>
      <xdr:colOff>742950</xdr:colOff>
      <xdr:row>25</xdr:row>
      <xdr:rowOff>504825</xdr:rowOff>
    </xdr:to>
    <xdr:pic>
      <xdr:nvPicPr>
        <xdr:cNvPr id="28" name="Picture 10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3354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26</xdr:row>
      <xdr:rowOff>19050</xdr:rowOff>
    </xdr:from>
    <xdr:to>
      <xdr:col>10</xdr:col>
      <xdr:colOff>742950</xdr:colOff>
      <xdr:row>26</xdr:row>
      <xdr:rowOff>504825</xdr:rowOff>
    </xdr:to>
    <xdr:pic>
      <xdr:nvPicPr>
        <xdr:cNvPr id="29" name="Picture 10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05750" y="13887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27</xdr:row>
      <xdr:rowOff>19050</xdr:rowOff>
    </xdr:from>
    <xdr:to>
      <xdr:col>10</xdr:col>
      <xdr:colOff>742950</xdr:colOff>
      <xdr:row>27</xdr:row>
      <xdr:rowOff>504825</xdr:rowOff>
    </xdr:to>
    <xdr:pic>
      <xdr:nvPicPr>
        <xdr:cNvPr id="30" name="Picture 11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14420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29</xdr:row>
      <xdr:rowOff>38100</xdr:rowOff>
    </xdr:from>
    <xdr:to>
      <xdr:col>10</xdr:col>
      <xdr:colOff>742950</xdr:colOff>
      <xdr:row>29</xdr:row>
      <xdr:rowOff>523875</xdr:rowOff>
    </xdr:to>
    <xdr:pic>
      <xdr:nvPicPr>
        <xdr:cNvPr id="31" name="Picture 1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155067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30</xdr:row>
      <xdr:rowOff>38100</xdr:rowOff>
    </xdr:from>
    <xdr:to>
      <xdr:col>10</xdr:col>
      <xdr:colOff>742950</xdr:colOff>
      <xdr:row>30</xdr:row>
      <xdr:rowOff>523875</xdr:rowOff>
    </xdr:to>
    <xdr:pic>
      <xdr:nvPicPr>
        <xdr:cNvPr id="32" name="Picture 1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160401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31</xdr:row>
      <xdr:rowOff>38100</xdr:rowOff>
    </xdr:from>
    <xdr:to>
      <xdr:col>10</xdr:col>
      <xdr:colOff>742950</xdr:colOff>
      <xdr:row>31</xdr:row>
      <xdr:rowOff>523875</xdr:rowOff>
    </xdr:to>
    <xdr:pic>
      <xdr:nvPicPr>
        <xdr:cNvPr id="33" name="Picture 1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165735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31</xdr:row>
      <xdr:rowOff>38100</xdr:rowOff>
    </xdr:from>
    <xdr:to>
      <xdr:col>10</xdr:col>
      <xdr:colOff>742950</xdr:colOff>
      <xdr:row>31</xdr:row>
      <xdr:rowOff>523875</xdr:rowOff>
    </xdr:to>
    <xdr:pic>
      <xdr:nvPicPr>
        <xdr:cNvPr id="34" name="Picture 1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165735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32</xdr:row>
      <xdr:rowOff>38100</xdr:rowOff>
    </xdr:from>
    <xdr:to>
      <xdr:col>10</xdr:col>
      <xdr:colOff>742950</xdr:colOff>
      <xdr:row>32</xdr:row>
      <xdr:rowOff>523875</xdr:rowOff>
    </xdr:to>
    <xdr:pic>
      <xdr:nvPicPr>
        <xdr:cNvPr id="35" name="Picture 1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171069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29</xdr:row>
      <xdr:rowOff>28575</xdr:rowOff>
    </xdr:from>
    <xdr:to>
      <xdr:col>10</xdr:col>
      <xdr:colOff>752475</xdr:colOff>
      <xdr:row>29</xdr:row>
      <xdr:rowOff>514350</xdr:rowOff>
    </xdr:to>
    <xdr:pic>
      <xdr:nvPicPr>
        <xdr:cNvPr id="36" name="Picture 1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15275" y="15497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30</xdr:row>
      <xdr:rowOff>38100</xdr:rowOff>
    </xdr:from>
    <xdr:to>
      <xdr:col>10</xdr:col>
      <xdr:colOff>742950</xdr:colOff>
      <xdr:row>30</xdr:row>
      <xdr:rowOff>523875</xdr:rowOff>
    </xdr:to>
    <xdr:pic>
      <xdr:nvPicPr>
        <xdr:cNvPr id="37" name="Picture 1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160401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28</xdr:row>
      <xdr:rowOff>19050</xdr:rowOff>
    </xdr:from>
    <xdr:to>
      <xdr:col>10</xdr:col>
      <xdr:colOff>742950</xdr:colOff>
      <xdr:row>28</xdr:row>
      <xdr:rowOff>504825</xdr:rowOff>
    </xdr:to>
    <xdr:pic>
      <xdr:nvPicPr>
        <xdr:cNvPr id="38" name="Picture 1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14954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47625</xdr:colOff>
      <xdr:row>2</xdr:row>
      <xdr:rowOff>28575</xdr:rowOff>
    </xdr:from>
    <xdr:to>
      <xdr:col>10</xdr:col>
      <xdr:colOff>742950</xdr:colOff>
      <xdr:row>2</xdr:row>
      <xdr:rowOff>514350</xdr:rowOff>
    </xdr:to>
    <xdr:pic>
      <xdr:nvPicPr>
        <xdr:cNvPr id="5" name="Picture 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095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</xdr:row>
      <xdr:rowOff>28575</xdr:rowOff>
    </xdr:from>
    <xdr:to>
      <xdr:col>10</xdr:col>
      <xdr:colOff>742950</xdr:colOff>
      <xdr:row>3</xdr:row>
      <xdr:rowOff>514350</xdr:rowOff>
    </xdr:to>
    <xdr:pic>
      <xdr:nvPicPr>
        <xdr:cNvPr id="6" name="Picture 6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628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28575</xdr:rowOff>
    </xdr:from>
    <xdr:to>
      <xdr:col>10</xdr:col>
      <xdr:colOff>742950</xdr:colOff>
      <xdr:row>4</xdr:row>
      <xdr:rowOff>514350</xdr:rowOff>
    </xdr:to>
    <xdr:pic>
      <xdr:nvPicPr>
        <xdr:cNvPr id="7" name="Picture 7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2162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19050</xdr:rowOff>
    </xdr:from>
    <xdr:to>
      <xdr:col>10</xdr:col>
      <xdr:colOff>742950</xdr:colOff>
      <xdr:row>5</xdr:row>
      <xdr:rowOff>504825</xdr:rowOff>
    </xdr:to>
    <xdr:pic>
      <xdr:nvPicPr>
        <xdr:cNvPr id="8" name="Picture 7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2686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</xdr:row>
      <xdr:rowOff>28575</xdr:rowOff>
    </xdr:from>
    <xdr:to>
      <xdr:col>10</xdr:col>
      <xdr:colOff>733425</xdr:colOff>
      <xdr:row>6</xdr:row>
      <xdr:rowOff>514350</xdr:rowOff>
    </xdr:to>
    <xdr:pic>
      <xdr:nvPicPr>
        <xdr:cNvPr id="9" name="Picture 7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3228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19050</xdr:rowOff>
    </xdr:from>
    <xdr:to>
      <xdr:col>10</xdr:col>
      <xdr:colOff>742950</xdr:colOff>
      <xdr:row>7</xdr:row>
      <xdr:rowOff>504825</xdr:rowOff>
    </xdr:to>
    <xdr:pic>
      <xdr:nvPicPr>
        <xdr:cNvPr id="10" name="Picture 7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3752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8</xdr:row>
      <xdr:rowOff>19050</xdr:rowOff>
    </xdr:from>
    <xdr:to>
      <xdr:col>10</xdr:col>
      <xdr:colOff>742950</xdr:colOff>
      <xdr:row>8</xdr:row>
      <xdr:rowOff>504825</xdr:rowOff>
    </xdr:to>
    <xdr:pic>
      <xdr:nvPicPr>
        <xdr:cNvPr id="11" name="Picture 7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4286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9</xdr:row>
      <xdr:rowOff>19050</xdr:rowOff>
    </xdr:from>
    <xdr:to>
      <xdr:col>10</xdr:col>
      <xdr:colOff>742950</xdr:colOff>
      <xdr:row>9</xdr:row>
      <xdr:rowOff>504825</xdr:rowOff>
    </xdr:to>
    <xdr:pic>
      <xdr:nvPicPr>
        <xdr:cNvPr id="12" name="Picture 7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4819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</xdr:row>
      <xdr:rowOff>19050</xdr:rowOff>
    </xdr:from>
    <xdr:to>
      <xdr:col>10</xdr:col>
      <xdr:colOff>742950</xdr:colOff>
      <xdr:row>12</xdr:row>
      <xdr:rowOff>504825</xdr:rowOff>
    </xdr:to>
    <xdr:pic>
      <xdr:nvPicPr>
        <xdr:cNvPr id="13" name="Picture 7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6419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11</xdr:row>
      <xdr:rowOff>28575</xdr:rowOff>
    </xdr:from>
    <xdr:to>
      <xdr:col>10</xdr:col>
      <xdr:colOff>742950</xdr:colOff>
      <xdr:row>11</xdr:row>
      <xdr:rowOff>514350</xdr:rowOff>
    </xdr:to>
    <xdr:pic>
      <xdr:nvPicPr>
        <xdr:cNvPr id="14" name="Picture 7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5895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10</xdr:row>
      <xdr:rowOff>28575</xdr:rowOff>
    </xdr:from>
    <xdr:to>
      <xdr:col>10</xdr:col>
      <xdr:colOff>723900</xdr:colOff>
      <xdr:row>10</xdr:row>
      <xdr:rowOff>514350</xdr:rowOff>
    </xdr:to>
    <xdr:pic>
      <xdr:nvPicPr>
        <xdr:cNvPr id="15" name="Picture 7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86700" y="5362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13</xdr:row>
      <xdr:rowOff>28575</xdr:rowOff>
    </xdr:from>
    <xdr:to>
      <xdr:col>10</xdr:col>
      <xdr:colOff>742950</xdr:colOff>
      <xdr:row>13</xdr:row>
      <xdr:rowOff>514350</xdr:rowOff>
    </xdr:to>
    <xdr:pic>
      <xdr:nvPicPr>
        <xdr:cNvPr id="16" name="Picture 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6962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14</xdr:row>
      <xdr:rowOff>28575</xdr:rowOff>
    </xdr:from>
    <xdr:to>
      <xdr:col>10</xdr:col>
      <xdr:colOff>742950</xdr:colOff>
      <xdr:row>14</xdr:row>
      <xdr:rowOff>514350</xdr:rowOff>
    </xdr:to>
    <xdr:pic>
      <xdr:nvPicPr>
        <xdr:cNvPr id="17" name="Picture 8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7496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15</xdr:row>
      <xdr:rowOff>28575</xdr:rowOff>
    </xdr:from>
    <xdr:to>
      <xdr:col>10</xdr:col>
      <xdr:colOff>742950</xdr:colOff>
      <xdr:row>15</xdr:row>
      <xdr:rowOff>514350</xdr:rowOff>
    </xdr:to>
    <xdr:pic>
      <xdr:nvPicPr>
        <xdr:cNvPr id="18" name="Picture 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8029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16</xdr:row>
      <xdr:rowOff>28575</xdr:rowOff>
    </xdr:from>
    <xdr:to>
      <xdr:col>10</xdr:col>
      <xdr:colOff>742950</xdr:colOff>
      <xdr:row>16</xdr:row>
      <xdr:rowOff>514350</xdr:rowOff>
    </xdr:to>
    <xdr:pic>
      <xdr:nvPicPr>
        <xdr:cNvPr id="19" name="Picture 8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8562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17</xdr:row>
      <xdr:rowOff>28575</xdr:rowOff>
    </xdr:from>
    <xdr:to>
      <xdr:col>10</xdr:col>
      <xdr:colOff>742950</xdr:colOff>
      <xdr:row>17</xdr:row>
      <xdr:rowOff>514350</xdr:rowOff>
    </xdr:to>
    <xdr:pic>
      <xdr:nvPicPr>
        <xdr:cNvPr id="20" name="Picture 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9096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18</xdr:row>
      <xdr:rowOff>28575</xdr:rowOff>
    </xdr:from>
    <xdr:to>
      <xdr:col>10</xdr:col>
      <xdr:colOff>742950</xdr:colOff>
      <xdr:row>18</xdr:row>
      <xdr:rowOff>514350</xdr:rowOff>
    </xdr:to>
    <xdr:pic>
      <xdr:nvPicPr>
        <xdr:cNvPr id="21" name="Picture 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9629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19</xdr:row>
      <xdr:rowOff>28575</xdr:rowOff>
    </xdr:from>
    <xdr:to>
      <xdr:col>10</xdr:col>
      <xdr:colOff>742950</xdr:colOff>
      <xdr:row>19</xdr:row>
      <xdr:rowOff>514350</xdr:rowOff>
    </xdr:to>
    <xdr:pic>
      <xdr:nvPicPr>
        <xdr:cNvPr id="22" name="Picture 8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0163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20</xdr:row>
      <xdr:rowOff>28575</xdr:rowOff>
    </xdr:from>
    <xdr:to>
      <xdr:col>10</xdr:col>
      <xdr:colOff>723900</xdr:colOff>
      <xdr:row>20</xdr:row>
      <xdr:rowOff>514350</xdr:rowOff>
    </xdr:to>
    <xdr:pic>
      <xdr:nvPicPr>
        <xdr:cNvPr id="23" name="Picture 8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86700" y="10696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21</xdr:row>
      <xdr:rowOff>28575</xdr:rowOff>
    </xdr:from>
    <xdr:to>
      <xdr:col>10</xdr:col>
      <xdr:colOff>742950</xdr:colOff>
      <xdr:row>21</xdr:row>
      <xdr:rowOff>514350</xdr:rowOff>
    </xdr:to>
    <xdr:pic>
      <xdr:nvPicPr>
        <xdr:cNvPr id="24" name="Picture 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1229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22</xdr:row>
      <xdr:rowOff>28575</xdr:rowOff>
    </xdr:from>
    <xdr:to>
      <xdr:col>10</xdr:col>
      <xdr:colOff>742950</xdr:colOff>
      <xdr:row>22</xdr:row>
      <xdr:rowOff>514350</xdr:rowOff>
    </xdr:to>
    <xdr:pic>
      <xdr:nvPicPr>
        <xdr:cNvPr id="25" name="Picture 9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11763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23</xdr:row>
      <xdr:rowOff>28575</xdr:rowOff>
    </xdr:from>
    <xdr:to>
      <xdr:col>10</xdr:col>
      <xdr:colOff>742950</xdr:colOff>
      <xdr:row>23</xdr:row>
      <xdr:rowOff>514350</xdr:rowOff>
    </xdr:to>
    <xdr:pic>
      <xdr:nvPicPr>
        <xdr:cNvPr id="26" name="Picture 9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2296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24</xdr:row>
      <xdr:rowOff>19050</xdr:rowOff>
    </xdr:from>
    <xdr:to>
      <xdr:col>10</xdr:col>
      <xdr:colOff>742950</xdr:colOff>
      <xdr:row>24</xdr:row>
      <xdr:rowOff>504825</xdr:rowOff>
    </xdr:to>
    <xdr:pic>
      <xdr:nvPicPr>
        <xdr:cNvPr id="27" name="Picture 9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12820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28575</xdr:rowOff>
    </xdr:from>
    <xdr:to>
      <xdr:col>10</xdr:col>
      <xdr:colOff>723900</xdr:colOff>
      <xdr:row>25</xdr:row>
      <xdr:rowOff>514350</xdr:rowOff>
    </xdr:to>
    <xdr:pic>
      <xdr:nvPicPr>
        <xdr:cNvPr id="28" name="Picture 9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86700" y="13363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29</xdr:row>
      <xdr:rowOff>28575</xdr:rowOff>
    </xdr:from>
    <xdr:to>
      <xdr:col>10</xdr:col>
      <xdr:colOff>742950</xdr:colOff>
      <xdr:row>29</xdr:row>
      <xdr:rowOff>514350</xdr:rowOff>
    </xdr:to>
    <xdr:pic>
      <xdr:nvPicPr>
        <xdr:cNvPr id="29" name="Picture 9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15497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28</xdr:row>
      <xdr:rowOff>28575</xdr:rowOff>
    </xdr:from>
    <xdr:to>
      <xdr:col>10</xdr:col>
      <xdr:colOff>742950</xdr:colOff>
      <xdr:row>28</xdr:row>
      <xdr:rowOff>514350</xdr:rowOff>
    </xdr:to>
    <xdr:pic>
      <xdr:nvPicPr>
        <xdr:cNvPr id="30" name="Picture 1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4963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30</xdr:row>
      <xdr:rowOff>28575</xdr:rowOff>
    </xdr:from>
    <xdr:to>
      <xdr:col>10</xdr:col>
      <xdr:colOff>742950</xdr:colOff>
      <xdr:row>30</xdr:row>
      <xdr:rowOff>514350</xdr:rowOff>
    </xdr:to>
    <xdr:pic>
      <xdr:nvPicPr>
        <xdr:cNvPr id="31" name="Picture 10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16030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31</xdr:row>
      <xdr:rowOff>28575</xdr:rowOff>
    </xdr:from>
    <xdr:to>
      <xdr:col>10</xdr:col>
      <xdr:colOff>742950</xdr:colOff>
      <xdr:row>31</xdr:row>
      <xdr:rowOff>514350</xdr:rowOff>
    </xdr:to>
    <xdr:pic>
      <xdr:nvPicPr>
        <xdr:cNvPr id="32" name="Picture 10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16563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27</xdr:row>
      <xdr:rowOff>19050</xdr:rowOff>
    </xdr:from>
    <xdr:to>
      <xdr:col>10</xdr:col>
      <xdr:colOff>742950</xdr:colOff>
      <xdr:row>27</xdr:row>
      <xdr:rowOff>504825</xdr:rowOff>
    </xdr:to>
    <xdr:pic>
      <xdr:nvPicPr>
        <xdr:cNvPr id="33" name="Picture 10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14420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26</xdr:row>
      <xdr:rowOff>19050</xdr:rowOff>
    </xdr:from>
    <xdr:to>
      <xdr:col>10</xdr:col>
      <xdr:colOff>742950</xdr:colOff>
      <xdr:row>26</xdr:row>
      <xdr:rowOff>504825</xdr:rowOff>
    </xdr:to>
    <xdr:pic>
      <xdr:nvPicPr>
        <xdr:cNvPr id="34" name="Picture 10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13887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695325</xdr:colOff>
      <xdr:row>52</xdr:row>
      <xdr:rowOff>19050</xdr:rowOff>
    </xdr:to>
    <xdr:graphicFrame>
      <xdr:nvGraphicFramePr>
        <xdr:cNvPr id="1" name="Chart 1"/>
        <xdr:cNvGraphicFramePr/>
      </xdr:nvGraphicFramePr>
      <xdr:xfrm>
        <a:off x="9525" y="17621250"/>
        <a:ext cx="93249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84</xdr:row>
      <xdr:rowOff>152400</xdr:rowOff>
    </xdr:to>
    <xdr:graphicFrame>
      <xdr:nvGraphicFramePr>
        <xdr:cNvPr id="2" name="Chart 2"/>
        <xdr:cNvGraphicFramePr/>
      </xdr:nvGraphicFramePr>
      <xdr:xfrm>
        <a:off x="9525" y="23269575"/>
        <a:ext cx="93345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38100</xdr:colOff>
      <xdr:row>2</xdr:row>
      <xdr:rowOff>28575</xdr:rowOff>
    </xdr:from>
    <xdr:to>
      <xdr:col>10</xdr:col>
      <xdr:colOff>733425</xdr:colOff>
      <xdr:row>2</xdr:row>
      <xdr:rowOff>514350</xdr:rowOff>
    </xdr:to>
    <xdr:pic>
      <xdr:nvPicPr>
        <xdr:cNvPr id="5" name="Picture 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96225" y="1095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</xdr:row>
      <xdr:rowOff>28575</xdr:rowOff>
    </xdr:from>
    <xdr:to>
      <xdr:col>10</xdr:col>
      <xdr:colOff>752475</xdr:colOff>
      <xdr:row>3</xdr:row>
      <xdr:rowOff>514350</xdr:rowOff>
    </xdr:to>
    <xdr:pic>
      <xdr:nvPicPr>
        <xdr:cNvPr id="6" name="Picture 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5275" y="1628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</xdr:row>
      <xdr:rowOff>28575</xdr:rowOff>
    </xdr:from>
    <xdr:to>
      <xdr:col>10</xdr:col>
      <xdr:colOff>733425</xdr:colOff>
      <xdr:row>4</xdr:row>
      <xdr:rowOff>514350</xdr:rowOff>
    </xdr:to>
    <xdr:pic>
      <xdr:nvPicPr>
        <xdr:cNvPr id="7" name="Picture 7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96225" y="2162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742950</xdr:colOff>
      <xdr:row>5</xdr:row>
      <xdr:rowOff>514350</xdr:rowOff>
    </xdr:to>
    <xdr:pic>
      <xdr:nvPicPr>
        <xdr:cNvPr id="8" name="Picture 7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2695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</xdr:row>
      <xdr:rowOff>28575</xdr:rowOff>
    </xdr:from>
    <xdr:to>
      <xdr:col>10</xdr:col>
      <xdr:colOff>733425</xdr:colOff>
      <xdr:row>6</xdr:row>
      <xdr:rowOff>514350</xdr:rowOff>
    </xdr:to>
    <xdr:pic>
      <xdr:nvPicPr>
        <xdr:cNvPr id="9" name="Picture 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96225" y="3228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28575</xdr:rowOff>
    </xdr:from>
    <xdr:to>
      <xdr:col>10</xdr:col>
      <xdr:colOff>742950</xdr:colOff>
      <xdr:row>7</xdr:row>
      <xdr:rowOff>514350</xdr:rowOff>
    </xdr:to>
    <xdr:pic>
      <xdr:nvPicPr>
        <xdr:cNvPr id="10" name="Picture 7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3762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8</xdr:row>
      <xdr:rowOff>28575</xdr:rowOff>
    </xdr:from>
    <xdr:to>
      <xdr:col>10</xdr:col>
      <xdr:colOff>752475</xdr:colOff>
      <xdr:row>8</xdr:row>
      <xdr:rowOff>514350</xdr:rowOff>
    </xdr:to>
    <xdr:pic>
      <xdr:nvPicPr>
        <xdr:cNvPr id="11" name="Picture 8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5275" y="4295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9</xdr:row>
      <xdr:rowOff>19050</xdr:rowOff>
    </xdr:from>
    <xdr:to>
      <xdr:col>10</xdr:col>
      <xdr:colOff>742950</xdr:colOff>
      <xdr:row>9</xdr:row>
      <xdr:rowOff>504825</xdr:rowOff>
    </xdr:to>
    <xdr:pic>
      <xdr:nvPicPr>
        <xdr:cNvPr id="12" name="Picture 8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4819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9525</xdr:rowOff>
    </xdr:from>
    <xdr:to>
      <xdr:col>10</xdr:col>
      <xdr:colOff>742950</xdr:colOff>
      <xdr:row>10</xdr:row>
      <xdr:rowOff>495300</xdr:rowOff>
    </xdr:to>
    <xdr:pic>
      <xdr:nvPicPr>
        <xdr:cNvPr id="13" name="Picture 8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53435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11</xdr:row>
      <xdr:rowOff>28575</xdr:rowOff>
    </xdr:from>
    <xdr:to>
      <xdr:col>10</xdr:col>
      <xdr:colOff>742950</xdr:colOff>
      <xdr:row>11</xdr:row>
      <xdr:rowOff>514350</xdr:rowOff>
    </xdr:to>
    <xdr:pic>
      <xdr:nvPicPr>
        <xdr:cNvPr id="14" name="Picture 8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5895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12</xdr:row>
      <xdr:rowOff>28575</xdr:rowOff>
    </xdr:from>
    <xdr:to>
      <xdr:col>10</xdr:col>
      <xdr:colOff>733425</xdr:colOff>
      <xdr:row>12</xdr:row>
      <xdr:rowOff>514350</xdr:rowOff>
    </xdr:to>
    <xdr:pic>
      <xdr:nvPicPr>
        <xdr:cNvPr id="15" name="Picture 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96225" y="6429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13</xdr:row>
      <xdr:rowOff>19050</xdr:rowOff>
    </xdr:from>
    <xdr:to>
      <xdr:col>10</xdr:col>
      <xdr:colOff>742950</xdr:colOff>
      <xdr:row>13</xdr:row>
      <xdr:rowOff>504825</xdr:rowOff>
    </xdr:to>
    <xdr:pic>
      <xdr:nvPicPr>
        <xdr:cNvPr id="16" name="Picture 8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6953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14</xdr:row>
      <xdr:rowOff>19050</xdr:rowOff>
    </xdr:from>
    <xdr:to>
      <xdr:col>10</xdr:col>
      <xdr:colOff>742950</xdr:colOff>
      <xdr:row>14</xdr:row>
      <xdr:rowOff>504825</xdr:rowOff>
    </xdr:to>
    <xdr:pic>
      <xdr:nvPicPr>
        <xdr:cNvPr id="17" name="Picture 8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7486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15</xdr:row>
      <xdr:rowOff>19050</xdr:rowOff>
    </xdr:from>
    <xdr:to>
      <xdr:col>10</xdr:col>
      <xdr:colOff>742950</xdr:colOff>
      <xdr:row>15</xdr:row>
      <xdr:rowOff>504825</xdr:rowOff>
    </xdr:to>
    <xdr:pic>
      <xdr:nvPicPr>
        <xdr:cNvPr id="18" name="Picture 8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8020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16</xdr:row>
      <xdr:rowOff>28575</xdr:rowOff>
    </xdr:from>
    <xdr:to>
      <xdr:col>10</xdr:col>
      <xdr:colOff>752475</xdr:colOff>
      <xdr:row>16</xdr:row>
      <xdr:rowOff>514350</xdr:rowOff>
    </xdr:to>
    <xdr:pic>
      <xdr:nvPicPr>
        <xdr:cNvPr id="19" name="Picture 8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5275" y="8562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17</xdr:row>
      <xdr:rowOff>28575</xdr:rowOff>
    </xdr:from>
    <xdr:to>
      <xdr:col>10</xdr:col>
      <xdr:colOff>742950</xdr:colOff>
      <xdr:row>17</xdr:row>
      <xdr:rowOff>514350</xdr:rowOff>
    </xdr:to>
    <xdr:pic>
      <xdr:nvPicPr>
        <xdr:cNvPr id="20" name="Picture 9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9096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18</xdr:row>
      <xdr:rowOff>19050</xdr:rowOff>
    </xdr:from>
    <xdr:to>
      <xdr:col>10</xdr:col>
      <xdr:colOff>742950</xdr:colOff>
      <xdr:row>18</xdr:row>
      <xdr:rowOff>504825</xdr:rowOff>
    </xdr:to>
    <xdr:pic>
      <xdr:nvPicPr>
        <xdr:cNvPr id="21" name="Picture 9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9620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19</xdr:row>
      <xdr:rowOff>19050</xdr:rowOff>
    </xdr:from>
    <xdr:to>
      <xdr:col>10</xdr:col>
      <xdr:colOff>742950</xdr:colOff>
      <xdr:row>19</xdr:row>
      <xdr:rowOff>504825</xdr:rowOff>
    </xdr:to>
    <xdr:pic>
      <xdr:nvPicPr>
        <xdr:cNvPr id="22" name="Picture 9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10153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20</xdr:row>
      <xdr:rowOff>19050</xdr:rowOff>
    </xdr:from>
    <xdr:to>
      <xdr:col>10</xdr:col>
      <xdr:colOff>742950</xdr:colOff>
      <xdr:row>20</xdr:row>
      <xdr:rowOff>504825</xdr:rowOff>
    </xdr:to>
    <xdr:pic>
      <xdr:nvPicPr>
        <xdr:cNvPr id="23" name="Picture 9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10687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21</xdr:row>
      <xdr:rowOff>19050</xdr:rowOff>
    </xdr:from>
    <xdr:to>
      <xdr:col>10</xdr:col>
      <xdr:colOff>742950</xdr:colOff>
      <xdr:row>21</xdr:row>
      <xdr:rowOff>504825</xdr:rowOff>
    </xdr:to>
    <xdr:pic>
      <xdr:nvPicPr>
        <xdr:cNvPr id="24" name="Picture 9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11220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22</xdr:row>
      <xdr:rowOff>28575</xdr:rowOff>
    </xdr:from>
    <xdr:to>
      <xdr:col>10</xdr:col>
      <xdr:colOff>742950</xdr:colOff>
      <xdr:row>22</xdr:row>
      <xdr:rowOff>514350</xdr:rowOff>
    </xdr:to>
    <xdr:pic>
      <xdr:nvPicPr>
        <xdr:cNvPr id="25" name="Picture 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11763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23</xdr:row>
      <xdr:rowOff>28575</xdr:rowOff>
    </xdr:from>
    <xdr:to>
      <xdr:col>10</xdr:col>
      <xdr:colOff>742950</xdr:colOff>
      <xdr:row>23</xdr:row>
      <xdr:rowOff>514350</xdr:rowOff>
    </xdr:to>
    <xdr:pic>
      <xdr:nvPicPr>
        <xdr:cNvPr id="26" name="Picture 9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12296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24</xdr:row>
      <xdr:rowOff>9525</xdr:rowOff>
    </xdr:from>
    <xdr:to>
      <xdr:col>10</xdr:col>
      <xdr:colOff>742950</xdr:colOff>
      <xdr:row>24</xdr:row>
      <xdr:rowOff>504825</xdr:rowOff>
    </xdr:to>
    <xdr:pic>
      <xdr:nvPicPr>
        <xdr:cNvPr id="27" name="Picture 9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128111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25</xdr:row>
      <xdr:rowOff>19050</xdr:rowOff>
    </xdr:from>
    <xdr:to>
      <xdr:col>10</xdr:col>
      <xdr:colOff>742950</xdr:colOff>
      <xdr:row>25</xdr:row>
      <xdr:rowOff>504825</xdr:rowOff>
    </xdr:to>
    <xdr:pic>
      <xdr:nvPicPr>
        <xdr:cNvPr id="28" name="Picture 9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13354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26</xdr:row>
      <xdr:rowOff>28575</xdr:rowOff>
    </xdr:from>
    <xdr:to>
      <xdr:col>10</xdr:col>
      <xdr:colOff>742950</xdr:colOff>
      <xdr:row>26</xdr:row>
      <xdr:rowOff>514350</xdr:rowOff>
    </xdr:to>
    <xdr:pic>
      <xdr:nvPicPr>
        <xdr:cNvPr id="29" name="Picture 10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13896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27</xdr:row>
      <xdr:rowOff>28575</xdr:rowOff>
    </xdr:from>
    <xdr:to>
      <xdr:col>10</xdr:col>
      <xdr:colOff>742950</xdr:colOff>
      <xdr:row>27</xdr:row>
      <xdr:rowOff>514350</xdr:rowOff>
    </xdr:to>
    <xdr:pic>
      <xdr:nvPicPr>
        <xdr:cNvPr id="30" name="Picture 10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14430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28</xdr:row>
      <xdr:rowOff>19050</xdr:rowOff>
    </xdr:from>
    <xdr:to>
      <xdr:col>10</xdr:col>
      <xdr:colOff>742950</xdr:colOff>
      <xdr:row>28</xdr:row>
      <xdr:rowOff>504825</xdr:rowOff>
    </xdr:to>
    <xdr:pic>
      <xdr:nvPicPr>
        <xdr:cNvPr id="31" name="Picture 10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14954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29</xdr:row>
      <xdr:rowOff>28575</xdr:rowOff>
    </xdr:from>
    <xdr:to>
      <xdr:col>10</xdr:col>
      <xdr:colOff>742950</xdr:colOff>
      <xdr:row>29</xdr:row>
      <xdr:rowOff>514350</xdr:rowOff>
    </xdr:to>
    <xdr:pic>
      <xdr:nvPicPr>
        <xdr:cNvPr id="32" name="Picture 10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05750" y="15497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30</xdr:row>
      <xdr:rowOff>19050</xdr:rowOff>
    </xdr:from>
    <xdr:to>
      <xdr:col>10</xdr:col>
      <xdr:colOff>742950</xdr:colOff>
      <xdr:row>30</xdr:row>
      <xdr:rowOff>504825</xdr:rowOff>
    </xdr:to>
    <xdr:pic>
      <xdr:nvPicPr>
        <xdr:cNvPr id="33" name="Picture 10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16021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31</xdr:row>
      <xdr:rowOff>19050</xdr:rowOff>
    </xdr:from>
    <xdr:to>
      <xdr:col>10</xdr:col>
      <xdr:colOff>742950</xdr:colOff>
      <xdr:row>31</xdr:row>
      <xdr:rowOff>504825</xdr:rowOff>
    </xdr:to>
    <xdr:pic>
      <xdr:nvPicPr>
        <xdr:cNvPr id="34" name="Picture 10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16554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32</xdr:row>
      <xdr:rowOff>28575</xdr:rowOff>
    </xdr:from>
    <xdr:to>
      <xdr:col>10</xdr:col>
      <xdr:colOff>742950</xdr:colOff>
      <xdr:row>32</xdr:row>
      <xdr:rowOff>514350</xdr:rowOff>
    </xdr:to>
    <xdr:pic>
      <xdr:nvPicPr>
        <xdr:cNvPr id="35" name="Picture 10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05750" y="17097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685800</xdr:colOff>
      <xdr:row>52</xdr:row>
      <xdr:rowOff>9525</xdr:rowOff>
    </xdr:to>
    <xdr:graphicFrame>
      <xdr:nvGraphicFramePr>
        <xdr:cNvPr id="1" name="Chart 1"/>
        <xdr:cNvGraphicFramePr/>
      </xdr:nvGraphicFramePr>
      <xdr:xfrm>
        <a:off x="9525" y="17621250"/>
        <a:ext cx="93154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676275</xdr:colOff>
      <xdr:row>85</xdr:row>
      <xdr:rowOff>19050</xdr:rowOff>
    </xdr:to>
    <xdr:graphicFrame>
      <xdr:nvGraphicFramePr>
        <xdr:cNvPr id="2" name="Chart 2"/>
        <xdr:cNvGraphicFramePr/>
      </xdr:nvGraphicFramePr>
      <xdr:xfrm>
        <a:off x="9525" y="23269575"/>
        <a:ext cx="93059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47625</xdr:colOff>
      <xdr:row>2</xdr:row>
      <xdr:rowOff>28575</xdr:rowOff>
    </xdr:from>
    <xdr:to>
      <xdr:col>10</xdr:col>
      <xdr:colOff>742950</xdr:colOff>
      <xdr:row>2</xdr:row>
      <xdr:rowOff>514350</xdr:rowOff>
    </xdr:to>
    <xdr:pic>
      <xdr:nvPicPr>
        <xdr:cNvPr id="5" name="Picture 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095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</xdr:row>
      <xdr:rowOff>28575</xdr:rowOff>
    </xdr:from>
    <xdr:to>
      <xdr:col>10</xdr:col>
      <xdr:colOff>742950</xdr:colOff>
      <xdr:row>3</xdr:row>
      <xdr:rowOff>514350</xdr:rowOff>
    </xdr:to>
    <xdr:pic>
      <xdr:nvPicPr>
        <xdr:cNvPr id="6" name="Picture 9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628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4</xdr:row>
      <xdr:rowOff>28575</xdr:rowOff>
    </xdr:from>
    <xdr:to>
      <xdr:col>10</xdr:col>
      <xdr:colOff>752475</xdr:colOff>
      <xdr:row>4</xdr:row>
      <xdr:rowOff>514350</xdr:rowOff>
    </xdr:to>
    <xdr:pic>
      <xdr:nvPicPr>
        <xdr:cNvPr id="7" name="Picture 9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15275" y="2162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5</xdr:row>
      <xdr:rowOff>28575</xdr:rowOff>
    </xdr:from>
    <xdr:to>
      <xdr:col>10</xdr:col>
      <xdr:colOff>752475</xdr:colOff>
      <xdr:row>5</xdr:row>
      <xdr:rowOff>514350</xdr:rowOff>
    </xdr:to>
    <xdr:pic>
      <xdr:nvPicPr>
        <xdr:cNvPr id="8" name="Picture 9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15275" y="2695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28575</xdr:rowOff>
    </xdr:from>
    <xdr:to>
      <xdr:col>10</xdr:col>
      <xdr:colOff>742950</xdr:colOff>
      <xdr:row>6</xdr:row>
      <xdr:rowOff>514350</xdr:rowOff>
    </xdr:to>
    <xdr:pic>
      <xdr:nvPicPr>
        <xdr:cNvPr id="9" name="Picture 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3228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19050</xdr:rowOff>
    </xdr:from>
    <xdr:to>
      <xdr:col>10</xdr:col>
      <xdr:colOff>742950</xdr:colOff>
      <xdr:row>7</xdr:row>
      <xdr:rowOff>504825</xdr:rowOff>
    </xdr:to>
    <xdr:pic>
      <xdr:nvPicPr>
        <xdr:cNvPr id="10" name="Picture 9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3752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8</xdr:row>
      <xdr:rowOff>28575</xdr:rowOff>
    </xdr:from>
    <xdr:to>
      <xdr:col>10</xdr:col>
      <xdr:colOff>742950</xdr:colOff>
      <xdr:row>8</xdr:row>
      <xdr:rowOff>514350</xdr:rowOff>
    </xdr:to>
    <xdr:pic>
      <xdr:nvPicPr>
        <xdr:cNvPr id="11" name="Picture 9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4295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9</xdr:row>
      <xdr:rowOff>28575</xdr:rowOff>
    </xdr:from>
    <xdr:to>
      <xdr:col>10</xdr:col>
      <xdr:colOff>742950</xdr:colOff>
      <xdr:row>9</xdr:row>
      <xdr:rowOff>514350</xdr:rowOff>
    </xdr:to>
    <xdr:pic>
      <xdr:nvPicPr>
        <xdr:cNvPr id="12" name="Picture 9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4829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28575</xdr:rowOff>
    </xdr:from>
    <xdr:to>
      <xdr:col>10</xdr:col>
      <xdr:colOff>742950</xdr:colOff>
      <xdr:row>10</xdr:row>
      <xdr:rowOff>514350</xdr:rowOff>
    </xdr:to>
    <xdr:pic>
      <xdr:nvPicPr>
        <xdr:cNvPr id="13" name="Picture 9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5362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11</xdr:row>
      <xdr:rowOff>28575</xdr:rowOff>
    </xdr:from>
    <xdr:to>
      <xdr:col>10</xdr:col>
      <xdr:colOff>742950</xdr:colOff>
      <xdr:row>11</xdr:row>
      <xdr:rowOff>514350</xdr:rowOff>
    </xdr:to>
    <xdr:pic>
      <xdr:nvPicPr>
        <xdr:cNvPr id="14" name="Picture 10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5895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</xdr:row>
      <xdr:rowOff>28575</xdr:rowOff>
    </xdr:from>
    <xdr:to>
      <xdr:col>10</xdr:col>
      <xdr:colOff>742950</xdr:colOff>
      <xdr:row>12</xdr:row>
      <xdr:rowOff>514350</xdr:rowOff>
    </xdr:to>
    <xdr:pic>
      <xdr:nvPicPr>
        <xdr:cNvPr id="15" name="Picture 10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6429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13</xdr:row>
      <xdr:rowOff>28575</xdr:rowOff>
    </xdr:from>
    <xdr:to>
      <xdr:col>10</xdr:col>
      <xdr:colOff>742950</xdr:colOff>
      <xdr:row>13</xdr:row>
      <xdr:rowOff>514350</xdr:rowOff>
    </xdr:to>
    <xdr:pic>
      <xdr:nvPicPr>
        <xdr:cNvPr id="16" name="Picture 10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6962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14</xdr:row>
      <xdr:rowOff>19050</xdr:rowOff>
    </xdr:from>
    <xdr:to>
      <xdr:col>10</xdr:col>
      <xdr:colOff>733425</xdr:colOff>
      <xdr:row>14</xdr:row>
      <xdr:rowOff>504825</xdr:rowOff>
    </xdr:to>
    <xdr:pic>
      <xdr:nvPicPr>
        <xdr:cNvPr id="17" name="Picture 10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96225" y="7486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15</xdr:row>
      <xdr:rowOff>28575</xdr:rowOff>
    </xdr:from>
    <xdr:to>
      <xdr:col>10</xdr:col>
      <xdr:colOff>752475</xdr:colOff>
      <xdr:row>15</xdr:row>
      <xdr:rowOff>514350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15275" y="8029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16</xdr:row>
      <xdr:rowOff>28575</xdr:rowOff>
    </xdr:from>
    <xdr:to>
      <xdr:col>10</xdr:col>
      <xdr:colOff>742950</xdr:colOff>
      <xdr:row>16</xdr:row>
      <xdr:rowOff>514350</xdr:rowOff>
    </xdr:to>
    <xdr:pic>
      <xdr:nvPicPr>
        <xdr:cNvPr id="19" name="Picture 10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8562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17</xdr:row>
      <xdr:rowOff>28575</xdr:rowOff>
    </xdr:from>
    <xdr:to>
      <xdr:col>10</xdr:col>
      <xdr:colOff>742950</xdr:colOff>
      <xdr:row>17</xdr:row>
      <xdr:rowOff>514350</xdr:rowOff>
    </xdr:to>
    <xdr:pic>
      <xdr:nvPicPr>
        <xdr:cNvPr id="20" name="Picture 1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9096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18</xdr:row>
      <xdr:rowOff>28575</xdr:rowOff>
    </xdr:from>
    <xdr:to>
      <xdr:col>10</xdr:col>
      <xdr:colOff>752475</xdr:colOff>
      <xdr:row>18</xdr:row>
      <xdr:rowOff>514350</xdr:rowOff>
    </xdr:to>
    <xdr:pic>
      <xdr:nvPicPr>
        <xdr:cNvPr id="21" name="Picture 10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15275" y="9629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19</xdr:row>
      <xdr:rowOff>28575</xdr:rowOff>
    </xdr:from>
    <xdr:to>
      <xdr:col>10</xdr:col>
      <xdr:colOff>742950</xdr:colOff>
      <xdr:row>19</xdr:row>
      <xdr:rowOff>514350</xdr:rowOff>
    </xdr:to>
    <xdr:pic>
      <xdr:nvPicPr>
        <xdr:cNvPr id="22" name="Picture 1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0163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20</xdr:row>
      <xdr:rowOff>28575</xdr:rowOff>
    </xdr:from>
    <xdr:to>
      <xdr:col>10</xdr:col>
      <xdr:colOff>742950</xdr:colOff>
      <xdr:row>20</xdr:row>
      <xdr:rowOff>514350</xdr:rowOff>
    </xdr:to>
    <xdr:pic>
      <xdr:nvPicPr>
        <xdr:cNvPr id="23" name="Picture 1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0696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21</xdr:row>
      <xdr:rowOff>19050</xdr:rowOff>
    </xdr:from>
    <xdr:to>
      <xdr:col>10</xdr:col>
      <xdr:colOff>742950</xdr:colOff>
      <xdr:row>21</xdr:row>
      <xdr:rowOff>504825</xdr:rowOff>
    </xdr:to>
    <xdr:pic>
      <xdr:nvPicPr>
        <xdr:cNvPr id="24" name="Picture 1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11220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22</xdr:row>
      <xdr:rowOff>28575</xdr:rowOff>
    </xdr:from>
    <xdr:to>
      <xdr:col>10</xdr:col>
      <xdr:colOff>742950</xdr:colOff>
      <xdr:row>22</xdr:row>
      <xdr:rowOff>514350</xdr:rowOff>
    </xdr:to>
    <xdr:pic>
      <xdr:nvPicPr>
        <xdr:cNvPr id="25" name="Picture 1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11763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23</xdr:row>
      <xdr:rowOff>28575</xdr:rowOff>
    </xdr:from>
    <xdr:to>
      <xdr:col>10</xdr:col>
      <xdr:colOff>752475</xdr:colOff>
      <xdr:row>23</xdr:row>
      <xdr:rowOff>514350</xdr:rowOff>
    </xdr:to>
    <xdr:pic>
      <xdr:nvPicPr>
        <xdr:cNvPr id="26" name="Picture 1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15275" y="12296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24</xdr:row>
      <xdr:rowOff>28575</xdr:rowOff>
    </xdr:from>
    <xdr:to>
      <xdr:col>10</xdr:col>
      <xdr:colOff>742950</xdr:colOff>
      <xdr:row>24</xdr:row>
      <xdr:rowOff>514350</xdr:rowOff>
    </xdr:to>
    <xdr:pic>
      <xdr:nvPicPr>
        <xdr:cNvPr id="27" name="Picture 1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0" y="12830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25</xdr:row>
      <xdr:rowOff>28575</xdr:rowOff>
    </xdr:from>
    <xdr:to>
      <xdr:col>10</xdr:col>
      <xdr:colOff>742950</xdr:colOff>
      <xdr:row>25</xdr:row>
      <xdr:rowOff>514350</xdr:rowOff>
    </xdr:to>
    <xdr:pic>
      <xdr:nvPicPr>
        <xdr:cNvPr id="28" name="Picture 1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13363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26</xdr:row>
      <xdr:rowOff>28575</xdr:rowOff>
    </xdr:from>
    <xdr:to>
      <xdr:col>10</xdr:col>
      <xdr:colOff>742950</xdr:colOff>
      <xdr:row>26</xdr:row>
      <xdr:rowOff>514350</xdr:rowOff>
    </xdr:to>
    <xdr:pic>
      <xdr:nvPicPr>
        <xdr:cNvPr id="29" name="Picture 1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13896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27</xdr:row>
      <xdr:rowOff>28575</xdr:rowOff>
    </xdr:from>
    <xdr:to>
      <xdr:col>10</xdr:col>
      <xdr:colOff>742950</xdr:colOff>
      <xdr:row>27</xdr:row>
      <xdr:rowOff>514350</xdr:rowOff>
    </xdr:to>
    <xdr:pic>
      <xdr:nvPicPr>
        <xdr:cNvPr id="30" name="Picture 1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14430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28</xdr:row>
      <xdr:rowOff>28575</xdr:rowOff>
    </xdr:from>
    <xdr:to>
      <xdr:col>10</xdr:col>
      <xdr:colOff>742950</xdr:colOff>
      <xdr:row>28</xdr:row>
      <xdr:rowOff>514350</xdr:rowOff>
    </xdr:to>
    <xdr:pic>
      <xdr:nvPicPr>
        <xdr:cNvPr id="31" name="Picture 1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14963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29</xdr:row>
      <xdr:rowOff>28575</xdr:rowOff>
    </xdr:from>
    <xdr:to>
      <xdr:col>10</xdr:col>
      <xdr:colOff>742950</xdr:colOff>
      <xdr:row>29</xdr:row>
      <xdr:rowOff>514350</xdr:rowOff>
    </xdr:to>
    <xdr:pic>
      <xdr:nvPicPr>
        <xdr:cNvPr id="32" name="Picture 1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15497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30</xdr:row>
      <xdr:rowOff>28575</xdr:rowOff>
    </xdr:from>
    <xdr:to>
      <xdr:col>10</xdr:col>
      <xdr:colOff>742950</xdr:colOff>
      <xdr:row>30</xdr:row>
      <xdr:rowOff>514350</xdr:rowOff>
    </xdr:to>
    <xdr:pic>
      <xdr:nvPicPr>
        <xdr:cNvPr id="33" name="Picture 1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16030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31</xdr:row>
      <xdr:rowOff>28575</xdr:rowOff>
    </xdr:from>
    <xdr:to>
      <xdr:col>10</xdr:col>
      <xdr:colOff>742950</xdr:colOff>
      <xdr:row>31</xdr:row>
      <xdr:rowOff>514350</xdr:rowOff>
    </xdr:to>
    <xdr:pic>
      <xdr:nvPicPr>
        <xdr:cNvPr id="34" name="Picture 1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16563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57150</xdr:colOff>
      <xdr:row>3</xdr:row>
      <xdr:rowOff>28575</xdr:rowOff>
    </xdr:from>
    <xdr:to>
      <xdr:col>10</xdr:col>
      <xdr:colOff>752475</xdr:colOff>
      <xdr:row>3</xdr:row>
      <xdr:rowOff>514350</xdr:rowOff>
    </xdr:to>
    <xdr:pic>
      <xdr:nvPicPr>
        <xdr:cNvPr id="5" name="Picture 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628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28575</xdr:rowOff>
    </xdr:from>
    <xdr:to>
      <xdr:col>10</xdr:col>
      <xdr:colOff>742950</xdr:colOff>
      <xdr:row>4</xdr:row>
      <xdr:rowOff>514350</xdr:rowOff>
    </xdr:to>
    <xdr:pic>
      <xdr:nvPicPr>
        <xdr:cNvPr id="6" name="Picture 6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2162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19050</xdr:rowOff>
    </xdr:from>
    <xdr:to>
      <xdr:col>10</xdr:col>
      <xdr:colOff>742950</xdr:colOff>
      <xdr:row>5</xdr:row>
      <xdr:rowOff>504825</xdr:rowOff>
    </xdr:to>
    <xdr:pic>
      <xdr:nvPicPr>
        <xdr:cNvPr id="7" name="Picture 7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2686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28575</xdr:rowOff>
    </xdr:from>
    <xdr:to>
      <xdr:col>10</xdr:col>
      <xdr:colOff>742950</xdr:colOff>
      <xdr:row>6</xdr:row>
      <xdr:rowOff>514350</xdr:rowOff>
    </xdr:to>
    <xdr:pic>
      <xdr:nvPicPr>
        <xdr:cNvPr id="8" name="Picture 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3228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</xdr:row>
      <xdr:rowOff>28575</xdr:rowOff>
    </xdr:from>
    <xdr:to>
      <xdr:col>10</xdr:col>
      <xdr:colOff>742950</xdr:colOff>
      <xdr:row>2</xdr:row>
      <xdr:rowOff>514350</xdr:rowOff>
    </xdr:to>
    <xdr:pic>
      <xdr:nvPicPr>
        <xdr:cNvPr id="9" name="Picture 7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095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19050</xdr:rowOff>
    </xdr:from>
    <xdr:to>
      <xdr:col>10</xdr:col>
      <xdr:colOff>742950</xdr:colOff>
      <xdr:row>7</xdr:row>
      <xdr:rowOff>504825</xdr:rowOff>
    </xdr:to>
    <xdr:pic>
      <xdr:nvPicPr>
        <xdr:cNvPr id="10" name="Picture 7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3752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8</xdr:row>
      <xdr:rowOff>28575</xdr:rowOff>
    </xdr:from>
    <xdr:to>
      <xdr:col>10</xdr:col>
      <xdr:colOff>733425</xdr:colOff>
      <xdr:row>8</xdr:row>
      <xdr:rowOff>514350</xdr:rowOff>
    </xdr:to>
    <xdr:pic>
      <xdr:nvPicPr>
        <xdr:cNvPr id="11" name="Picture 7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4295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9</xdr:row>
      <xdr:rowOff>28575</xdr:rowOff>
    </xdr:from>
    <xdr:to>
      <xdr:col>10</xdr:col>
      <xdr:colOff>742950</xdr:colOff>
      <xdr:row>9</xdr:row>
      <xdr:rowOff>514350</xdr:rowOff>
    </xdr:to>
    <xdr:pic>
      <xdr:nvPicPr>
        <xdr:cNvPr id="12" name="Picture 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4829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10</xdr:row>
      <xdr:rowOff>19050</xdr:rowOff>
    </xdr:from>
    <xdr:to>
      <xdr:col>10</xdr:col>
      <xdr:colOff>742950</xdr:colOff>
      <xdr:row>10</xdr:row>
      <xdr:rowOff>504825</xdr:rowOff>
    </xdr:to>
    <xdr:pic>
      <xdr:nvPicPr>
        <xdr:cNvPr id="13" name="Picture 7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53530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11</xdr:row>
      <xdr:rowOff>19050</xdr:rowOff>
    </xdr:from>
    <xdr:to>
      <xdr:col>10</xdr:col>
      <xdr:colOff>742950</xdr:colOff>
      <xdr:row>11</xdr:row>
      <xdr:rowOff>504825</xdr:rowOff>
    </xdr:to>
    <xdr:pic>
      <xdr:nvPicPr>
        <xdr:cNvPr id="14" name="Picture 7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5886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</xdr:row>
      <xdr:rowOff>19050</xdr:rowOff>
    </xdr:from>
    <xdr:to>
      <xdr:col>10</xdr:col>
      <xdr:colOff>742950</xdr:colOff>
      <xdr:row>12</xdr:row>
      <xdr:rowOff>504825</xdr:rowOff>
    </xdr:to>
    <xdr:pic>
      <xdr:nvPicPr>
        <xdr:cNvPr id="15" name="Picture 7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6419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13</xdr:row>
      <xdr:rowOff>19050</xdr:rowOff>
    </xdr:from>
    <xdr:to>
      <xdr:col>10</xdr:col>
      <xdr:colOff>733425</xdr:colOff>
      <xdr:row>13</xdr:row>
      <xdr:rowOff>504825</xdr:rowOff>
    </xdr:to>
    <xdr:pic>
      <xdr:nvPicPr>
        <xdr:cNvPr id="16" name="Picture 8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96225" y="6953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14</xdr:row>
      <xdr:rowOff>28575</xdr:rowOff>
    </xdr:from>
    <xdr:to>
      <xdr:col>10</xdr:col>
      <xdr:colOff>733425</xdr:colOff>
      <xdr:row>14</xdr:row>
      <xdr:rowOff>514350</xdr:rowOff>
    </xdr:to>
    <xdr:pic>
      <xdr:nvPicPr>
        <xdr:cNvPr id="17" name="Picture 8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96225" y="7496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15</xdr:row>
      <xdr:rowOff>28575</xdr:rowOff>
    </xdr:from>
    <xdr:to>
      <xdr:col>10</xdr:col>
      <xdr:colOff>733425</xdr:colOff>
      <xdr:row>15</xdr:row>
      <xdr:rowOff>514350</xdr:rowOff>
    </xdr:to>
    <xdr:pic>
      <xdr:nvPicPr>
        <xdr:cNvPr id="18" name="Picture 8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96225" y="8029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16</xdr:row>
      <xdr:rowOff>19050</xdr:rowOff>
    </xdr:from>
    <xdr:to>
      <xdr:col>10</xdr:col>
      <xdr:colOff>742950</xdr:colOff>
      <xdr:row>16</xdr:row>
      <xdr:rowOff>504825</xdr:rowOff>
    </xdr:to>
    <xdr:pic>
      <xdr:nvPicPr>
        <xdr:cNvPr id="19" name="Picture 8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8553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17</xdr:row>
      <xdr:rowOff>19050</xdr:rowOff>
    </xdr:from>
    <xdr:to>
      <xdr:col>10</xdr:col>
      <xdr:colOff>742950</xdr:colOff>
      <xdr:row>17</xdr:row>
      <xdr:rowOff>504825</xdr:rowOff>
    </xdr:to>
    <xdr:pic>
      <xdr:nvPicPr>
        <xdr:cNvPr id="20" name="Picture 8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9086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18</xdr:row>
      <xdr:rowOff>19050</xdr:rowOff>
    </xdr:from>
    <xdr:to>
      <xdr:col>10</xdr:col>
      <xdr:colOff>752475</xdr:colOff>
      <xdr:row>18</xdr:row>
      <xdr:rowOff>504825</xdr:rowOff>
    </xdr:to>
    <xdr:pic>
      <xdr:nvPicPr>
        <xdr:cNvPr id="21" name="Picture 8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15275" y="9620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19</xdr:row>
      <xdr:rowOff>19050</xdr:rowOff>
    </xdr:from>
    <xdr:to>
      <xdr:col>10</xdr:col>
      <xdr:colOff>752475</xdr:colOff>
      <xdr:row>19</xdr:row>
      <xdr:rowOff>504825</xdr:rowOff>
    </xdr:to>
    <xdr:pic>
      <xdr:nvPicPr>
        <xdr:cNvPr id="22" name="Picture 8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15275" y="10153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20</xdr:row>
      <xdr:rowOff>28575</xdr:rowOff>
    </xdr:from>
    <xdr:to>
      <xdr:col>10</xdr:col>
      <xdr:colOff>752475</xdr:colOff>
      <xdr:row>20</xdr:row>
      <xdr:rowOff>514350</xdr:rowOff>
    </xdr:to>
    <xdr:pic>
      <xdr:nvPicPr>
        <xdr:cNvPr id="23" name="Picture 8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15275" y="10696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21</xdr:row>
      <xdr:rowOff>9525</xdr:rowOff>
    </xdr:from>
    <xdr:to>
      <xdr:col>10</xdr:col>
      <xdr:colOff>742950</xdr:colOff>
      <xdr:row>21</xdr:row>
      <xdr:rowOff>495300</xdr:rowOff>
    </xdr:to>
    <xdr:pic>
      <xdr:nvPicPr>
        <xdr:cNvPr id="24" name="Picture 8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05750" y="1121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22</xdr:row>
      <xdr:rowOff>28575</xdr:rowOff>
    </xdr:from>
    <xdr:to>
      <xdr:col>10</xdr:col>
      <xdr:colOff>742950</xdr:colOff>
      <xdr:row>22</xdr:row>
      <xdr:rowOff>514350</xdr:rowOff>
    </xdr:to>
    <xdr:pic>
      <xdr:nvPicPr>
        <xdr:cNvPr id="25" name="Picture 8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11763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23</xdr:row>
      <xdr:rowOff>28575</xdr:rowOff>
    </xdr:from>
    <xdr:to>
      <xdr:col>10</xdr:col>
      <xdr:colOff>742950</xdr:colOff>
      <xdr:row>23</xdr:row>
      <xdr:rowOff>514350</xdr:rowOff>
    </xdr:to>
    <xdr:pic>
      <xdr:nvPicPr>
        <xdr:cNvPr id="26" name="Picture 9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0" y="12296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24</xdr:row>
      <xdr:rowOff>9525</xdr:rowOff>
    </xdr:from>
    <xdr:to>
      <xdr:col>10</xdr:col>
      <xdr:colOff>742950</xdr:colOff>
      <xdr:row>24</xdr:row>
      <xdr:rowOff>495300</xdr:rowOff>
    </xdr:to>
    <xdr:pic>
      <xdr:nvPicPr>
        <xdr:cNvPr id="27" name="Picture 9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05750" y="128111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25</xdr:row>
      <xdr:rowOff>28575</xdr:rowOff>
    </xdr:from>
    <xdr:to>
      <xdr:col>10</xdr:col>
      <xdr:colOff>742950</xdr:colOff>
      <xdr:row>25</xdr:row>
      <xdr:rowOff>514350</xdr:rowOff>
    </xdr:to>
    <xdr:pic>
      <xdr:nvPicPr>
        <xdr:cNvPr id="28" name="Picture 9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905750" y="13363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26</xdr:row>
      <xdr:rowOff>28575</xdr:rowOff>
    </xdr:from>
    <xdr:to>
      <xdr:col>10</xdr:col>
      <xdr:colOff>742950</xdr:colOff>
      <xdr:row>26</xdr:row>
      <xdr:rowOff>514350</xdr:rowOff>
    </xdr:to>
    <xdr:pic>
      <xdr:nvPicPr>
        <xdr:cNvPr id="29" name="Picture 9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13896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27</xdr:row>
      <xdr:rowOff>28575</xdr:rowOff>
    </xdr:from>
    <xdr:to>
      <xdr:col>10</xdr:col>
      <xdr:colOff>733425</xdr:colOff>
      <xdr:row>27</xdr:row>
      <xdr:rowOff>514350</xdr:rowOff>
    </xdr:to>
    <xdr:pic>
      <xdr:nvPicPr>
        <xdr:cNvPr id="30" name="Picture 9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96225" y="14430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28</xdr:row>
      <xdr:rowOff>28575</xdr:rowOff>
    </xdr:from>
    <xdr:to>
      <xdr:col>10</xdr:col>
      <xdr:colOff>733425</xdr:colOff>
      <xdr:row>28</xdr:row>
      <xdr:rowOff>514350</xdr:rowOff>
    </xdr:to>
    <xdr:pic>
      <xdr:nvPicPr>
        <xdr:cNvPr id="31" name="Picture 9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96225" y="14963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29</xdr:row>
      <xdr:rowOff>19050</xdr:rowOff>
    </xdr:from>
    <xdr:to>
      <xdr:col>10</xdr:col>
      <xdr:colOff>742950</xdr:colOff>
      <xdr:row>29</xdr:row>
      <xdr:rowOff>504825</xdr:rowOff>
    </xdr:to>
    <xdr:pic>
      <xdr:nvPicPr>
        <xdr:cNvPr id="32" name="Picture 9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15487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30</xdr:row>
      <xdr:rowOff>28575</xdr:rowOff>
    </xdr:from>
    <xdr:to>
      <xdr:col>10</xdr:col>
      <xdr:colOff>742950</xdr:colOff>
      <xdr:row>30</xdr:row>
      <xdr:rowOff>514350</xdr:rowOff>
    </xdr:to>
    <xdr:pic>
      <xdr:nvPicPr>
        <xdr:cNvPr id="33" name="Picture 9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16030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31</xdr:row>
      <xdr:rowOff>28575</xdr:rowOff>
    </xdr:from>
    <xdr:to>
      <xdr:col>10</xdr:col>
      <xdr:colOff>733425</xdr:colOff>
      <xdr:row>31</xdr:row>
      <xdr:rowOff>514350</xdr:rowOff>
    </xdr:to>
    <xdr:pic>
      <xdr:nvPicPr>
        <xdr:cNvPr id="34" name="Picture 9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896225" y="16563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32</xdr:row>
      <xdr:rowOff>28575</xdr:rowOff>
    </xdr:from>
    <xdr:to>
      <xdr:col>10</xdr:col>
      <xdr:colOff>742950</xdr:colOff>
      <xdr:row>32</xdr:row>
      <xdr:rowOff>514350</xdr:rowOff>
    </xdr:to>
    <xdr:pic>
      <xdr:nvPicPr>
        <xdr:cNvPr id="35" name="Picture 9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0" y="17097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47625</xdr:colOff>
      <xdr:row>2</xdr:row>
      <xdr:rowOff>28575</xdr:rowOff>
    </xdr:from>
    <xdr:to>
      <xdr:col>10</xdr:col>
      <xdr:colOff>742950</xdr:colOff>
      <xdr:row>2</xdr:row>
      <xdr:rowOff>514350</xdr:rowOff>
    </xdr:to>
    <xdr:pic>
      <xdr:nvPicPr>
        <xdr:cNvPr id="5" name="Picture 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095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</xdr:row>
      <xdr:rowOff>28575</xdr:rowOff>
    </xdr:from>
    <xdr:to>
      <xdr:col>10</xdr:col>
      <xdr:colOff>733425</xdr:colOff>
      <xdr:row>3</xdr:row>
      <xdr:rowOff>514350</xdr:rowOff>
    </xdr:to>
    <xdr:pic>
      <xdr:nvPicPr>
        <xdr:cNvPr id="6" name="Picture 8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96225" y="1628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</xdr:row>
      <xdr:rowOff>28575</xdr:rowOff>
    </xdr:from>
    <xdr:to>
      <xdr:col>10</xdr:col>
      <xdr:colOff>733425</xdr:colOff>
      <xdr:row>4</xdr:row>
      <xdr:rowOff>514350</xdr:rowOff>
    </xdr:to>
    <xdr:pic>
      <xdr:nvPicPr>
        <xdr:cNvPr id="7" name="Picture 8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96225" y="2162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5</xdr:row>
      <xdr:rowOff>28575</xdr:rowOff>
    </xdr:from>
    <xdr:to>
      <xdr:col>10</xdr:col>
      <xdr:colOff>733425</xdr:colOff>
      <xdr:row>5</xdr:row>
      <xdr:rowOff>514350</xdr:rowOff>
    </xdr:to>
    <xdr:pic>
      <xdr:nvPicPr>
        <xdr:cNvPr id="8" name="Picture 8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96225" y="2695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</xdr:row>
      <xdr:rowOff>28575</xdr:rowOff>
    </xdr:from>
    <xdr:to>
      <xdr:col>10</xdr:col>
      <xdr:colOff>733425</xdr:colOff>
      <xdr:row>6</xdr:row>
      <xdr:rowOff>514350</xdr:rowOff>
    </xdr:to>
    <xdr:pic>
      <xdr:nvPicPr>
        <xdr:cNvPr id="9" name="Picture 9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96225" y="3228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7</xdr:row>
      <xdr:rowOff>28575</xdr:rowOff>
    </xdr:from>
    <xdr:to>
      <xdr:col>10</xdr:col>
      <xdr:colOff>733425</xdr:colOff>
      <xdr:row>7</xdr:row>
      <xdr:rowOff>514350</xdr:rowOff>
    </xdr:to>
    <xdr:pic>
      <xdr:nvPicPr>
        <xdr:cNvPr id="10" name="Picture 9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96225" y="3762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8</xdr:row>
      <xdr:rowOff>28575</xdr:rowOff>
    </xdr:from>
    <xdr:to>
      <xdr:col>10</xdr:col>
      <xdr:colOff>733425</xdr:colOff>
      <xdr:row>8</xdr:row>
      <xdr:rowOff>514350</xdr:rowOff>
    </xdr:to>
    <xdr:pic>
      <xdr:nvPicPr>
        <xdr:cNvPr id="11" name="Picture 9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96225" y="4295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9</xdr:row>
      <xdr:rowOff>19050</xdr:rowOff>
    </xdr:from>
    <xdr:to>
      <xdr:col>10</xdr:col>
      <xdr:colOff>733425</xdr:colOff>
      <xdr:row>9</xdr:row>
      <xdr:rowOff>504825</xdr:rowOff>
    </xdr:to>
    <xdr:pic>
      <xdr:nvPicPr>
        <xdr:cNvPr id="12" name="Picture 9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4819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10</xdr:row>
      <xdr:rowOff>28575</xdr:rowOff>
    </xdr:from>
    <xdr:to>
      <xdr:col>10</xdr:col>
      <xdr:colOff>733425</xdr:colOff>
      <xdr:row>10</xdr:row>
      <xdr:rowOff>514350</xdr:rowOff>
    </xdr:to>
    <xdr:pic>
      <xdr:nvPicPr>
        <xdr:cNvPr id="13" name="Picture 9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96225" y="5362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11</xdr:row>
      <xdr:rowOff>19050</xdr:rowOff>
    </xdr:from>
    <xdr:to>
      <xdr:col>10</xdr:col>
      <xdr:colOff>733425</xdr:colOff>
      <xdr:row>11</xdr:row>
      <xdr:rowOff>504825</xdr:rowOff>
    </xdr:to>
    <xdr:pic>
      <xdr:nvPicPr>
        <xdr:cNvPr id="14" name="Picture 9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5886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12</xdr:row>
      <xdr:rowOff>19050</xdr:rowOff>
    </xdr:from>
    <xdr:to>
      <xdr:col>10</xdr:col>
      <xdr:colOff>752475</xdr:colOff>
      <xdr:row>12</xdr:row>
      <xdr:rowOff>504825</xdr:rowOff>
    </xdr:to>
    <xdr:pic>
      <xdr:nvPicPr>
        <xdr:cNvPr id="15" name="Picture 9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15275" y="6419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13</xdr:row>
      <xdr:rowOff>28575</xdr:rowOff>
    </xdr:from>
    <xdr:to>
      <xdr:col>10</xdr:col>
      <xdr:colOff>733425</xdr:colOff>
      <xdr:row>13</xdr:row>
      <xdr:rowOff>514350</xdr:rowOff>
    </xdr:to>
    <xdr:pic>
      <xdr:nvPicPr>
        <xdr:cNvPr id="16" name="Picture 9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96225" y="6962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14</xdr:row>
      <xdr:rowOff>19050</xdr:rowOff>
    </xdr:from>
    <xdr:to>
      <xdr:col>10</xdr:col>
      <xdr:colOff>733425</xdr:colOff>
      <xdr:row>14</xdr:row>
      <xdr:rowOff>504825</xdr:rowOff>
    </xdr:to>
    <xdr:pic>
      <xdr:nvPicPr>
        <xdr:cNvPr id="17" name="Picture 9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7486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15</xdr:row>
      <xdr:rowOff>28575</xdr:rowOff>
    </xdr:from>
    <xdr:to>
      <xdr:col>10</xdr:col>
      <xdr:colOff>742950</xdr:colOff>
      <xdr:row>15</xdr:row>
      <xdr:rowOff>514350</xdr:rowOff>
    </xdr:to>
    <xdr:pic>
      <xdr:nvPicPr>
        <xdr:cNvPr id="18" name="Picture 9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8029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16</xdr:row>
      <xdr:rowOff>19050</xdr:rowOff>
    </xdr:from>
    <xdr:to>
      <xdr:col>10</xdr:col>
      <xdr:colOff>752475</xdr:colOff>
      <xdr:row>16</xdr:row>
      <xdr:rowOff>504825</xdr:rowOff>
    </xdr:to>
    <xdr:pic>
      <xdr:nvPicPr>
        <xdr:cNvPr id="19" name="Picture 1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15275" y="8553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17</xdr:row>
      <xdr:rowOff>28575</xdr:rowOff>
    </xdr:from>
    <xdr:to>
      <xdr:col>10</xdr:col>
      <xdr:colOff>733425</xdr:colOff>
      <xdr:row>17</xdr:row>
      <xdr:rowOff>514350</xdr:rowOff>
    </xdr:to>
    <xdr:pic>
      <xdr:nvPicPr>
        <xdr:cNvPr id="20" name="Picture 1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96225" y="9096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18</xdr:row>
      <xdr:rowOff>9525</xdr:rowOff>
    </xdr:from>
    <xdr:to>
      <xdr:col>10</xdr:col>
      <xdr:colOff>742950</xdr:colOff>
      <xdr:row>18</xdr:row>
      <xdr:rowOff>495300</xdr:rowOff>
    </xdr:to>
    <xdr:pic>
      <xdr:nvPicPr>
        <xdr:cNvPr id="21" name="Picture 10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96107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19</xdr:row>
      <xdr:rowOff>28575</xdr:rowOff>
    </xdr:from>
    <xdr:to>
      <xdr:col>10</xdr:col>
      <xdr:colOff>742950</xdr:colOff>
      <xdr:row>19</xdr:row>
      <xdr:rowOff>514350</xdr:rowOff>
    </xdr:to>
    <xdr:pic>
      <xdr:nvPicPr>
        <xdr:cNvPr id="22" name="Picture 1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0" y="10163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20</xdr:row>
      <xdr:rowOff>28575</xdr:rowOff>
    </xdr:from>
    <xdr:to>
      <xdr:col>10</xdr:col>
      <xdr:colOff>742950</xdr:colOff>
      <xdr:row>20</xdr:row>
      <xdr:rowOff>514350</xdr:rowOff>
    </xdr:to>
    <xdr:pic>
      <xdr:nvPicPr>
        <xdr:cNvPr id="23" name="Picture 10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10696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21</xdr:row>
      <xdr:rowOff>28575</xdr:rowOff>
    </xdr:from>
    <xdr:to>
      <xdr:col>10</xdr:col>
      <xdr:colOff>742950</xdr:colOff>
      <xdr:row>21</xdr:row>
      <xdr:rowOff>514350</xdr:rowOff>
    </xdr:to>
    <xdr:pic>
      <xdr:nvPicPr>
        <xdr:cNvPr id="24" name="Picture 10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112299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22</xdr:row>
      <xdr:rowOff>28575</xdr:rowOff>
    </xdr:from>
    <xdr:to>
      <xdr:col>10</xdr:col>
      <xdr:colOff>742950</xdr:colOff>
      <xdr:row>22</xdr:row>
      <xdr:rowOff>514350</xdr:rowOff>
    </xdr:to>
    <xdr:pic>
      <xdr:nvPicPr>
        <xdr:cNvPr id="25" name="Picture 10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117633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23</xdr:row>
      <xdr:rowOff>9525</xdr:rowOff>
    </xdr:from>
    <xdr:to>
      <xdr:col>10</xdr:col>
      <xdr:colOff>742950</xdr:colOff>
      <xdr:row>23</xdr:row>
      <xdr:rowOff>495300</xdr:rowOff>
    </xdr:to>
    <xdr:pic>
      <xdr:nvPicPr>
        <xdr:cNvPr id="26" name="Picture 10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122777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24</xdr:row>
      <xdr:rowOff>28575</xdr:rowOff>
    </xdr:from>
    <xdr:to>
      <xdr:col>10</xdr:col>
      <xdr:colOff>733425</xdr:colOff>
      <xdr:row>24</xdr:row>
      <xdr:rowOff>514350</xdr:rowOff>
    </xdr:to>
    <xdr:pic>
      <xdr:nvPicPr>
        <xdr:cNvPr id="27" name="Picture 10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96225" y="128301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25</xdr:row>
      <xdr:rowOff>28575</xdr:rowOff>
    </xdr:from>
    <xdr:to>
      <xdr:col>10</xdr:col>
      <xdr:colOff>742950</xdr:colOff>
      <xdr:row>25</xdr:row>
      <xdr:rowOff>514350</xdr:rowOff>
    </xdr:to>
    <xdr:pic>
      <xdr:nvPicPr>
        <xdr:cNvPr id="28" name="Picture 10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133635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26</xdr:row>
      <xdr:rowOff>19050</xdr:rowOff>
    </xdr:from>
    <xdr:to>
      <xdr:col>10</xdr:col>
      <xdr:colOff>752475</xdr:colOff>
      <xdr:row>26</xdr:row>
      <xdr:rowOff>504825</xdr:rowOff>
    </xdr:to>
    <xdr:pic>
      <xdr:nvPicPr>
        <xdr:cNvPr id="29" name="Picture 1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15275" y="13887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27</xdr:row>
      <xdr:rowOff>19050</xdr:rowOff>
    </xdr:from>
    <xdr:to>
      <xdr:col>10</xdr:col>
      <xdr:colOff>742950</xdr:colOff>
      <xdr:row>27</xdr:row>
      <xdr:rowOff>504825</xdr:rowOff>
    </xdr:to>
    <xdr:pic>
      <xdr:nvPicPr>
        <xdr:cNvPr id="30" name="Picture 1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14420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28</xdr:row>
      <xdr:rowOff>28575</xdr:rowOff>
    </xdr:from>
    <xdr:to>
      <xdr:col>10</xdr:col>
      <xdr:colOff>742950</xdr:colOff>
      <xdr:row>28</xdr:row>
      <xdr:rowOff>514350</xdr:rowOff>
    </xdr:to>
    <xdr:pic>
      <xdr:nvPicPr>
        <xdr:cNvPr id="31" name="Picture 1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05750" y="1496377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29</xdr:row>
      <xdr:rowOff>19050</xdr:rowOff>
    </xdr:from>
    <xdr:to>
      <xdr:col>10</xdr:col>
      <xdr:colOff>733425</xdr:colOff>
      <xdr:row>29</xdr:row>
      <xdr:rowOff>504825</xdr:rowOff>
    </xdr:to>
    <xdr:pic>
      <xdr:nvPicPr>
        <xdr:cNvPr id="32" name="Picture 1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896225" y="154876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30</xdr:row>
      <xdr:rowOff>9525</xdr:rowOff>
    </xdr:from>
    <xdr:to>
      <xdr:col>10</xdr:col>
      <xdr:colOff>742950</xdr:colOff>
      <xdr:row>30</xdr:row>
      <xdr:rowOff>495300</xdr:rowOff>
    </xdr:to>
    <xdr:pic>
      <xdr:nvPicPr>
        <xdr:cNvPr id="33" name="Picture 1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160115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31</xdr:row>
      <xdr:rowOff>19050</xdr:rowOff>
    </xdr:from>
    <xdr:to>
      <xdr:col>10</xdr:col>
      <xdr:colOff>742950</xdr:colOff>
      <xdr:row>31</xdr:row>
      <xdr:rowOff>504825</xdr:rowOff>
    </xdr:to>
    <xdr:pic>
      <xdr:nvPicPr>
        <xdr:cNvPr id="34" name="Picture 1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16554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32</xdr:row>
      <xdr:rowOff>19050</xdr:rowOff>
    </xdr:from>
    <xdr:to>
      <xdr:col>10</xdr:col>
      <xdr:colOff>742950</xdr:colOff>
      <xdr:row>32</xdr:row>
      <xdr:rowOff>504825</xdr:rowOff>
    </xdr:to>
    <xdr:pic>
      <xdr:nvPicPr>
        <xdr:cNvPr id="35" name="Picture 1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05750" y="17087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63" t="s">
        <v>16</v>
      </c>
      <c r="C1" s="64"/>
      <c r="D1" s="63" t="s">
        <v>17</v>
      </c>
      <c r="E1" s="64"/>
      <c r="F1" s="63" t="s">
        <v>15</v>
      </c>
      <c r="G1" s="73"/>
      <c r="H1" s="74"/>
      <c r="I1" s="63" t="s">
        <v>1</v>
      </c>
      <c r="J1" s="64"/>
      <c r="K1" s="69" t="s">
        <v>8</v>
      </c>
      <c r="L1" s="67" t="s">
        <v>10</v>
      </c>
      <c r="M1" s="71" t="s">
        <v>2</v>
      </c>
      <c r="N1" s="58" t="s">
        <v>19</v>
      </c>
      <c r="O1" s="58" t="s">
        <v>20</v>
      </c>
      <c r="P1" s="65" t="s">
        <v>21</v>
      </c>
      <c r="Q1" s="58" t="s">
        <v>14</v>
      </c>
      <c r="R1" s="58" t="s">
        <v>42</v>
      </c>
      <c r="S1" s="60" t="s">
        <v>46</v>
      </c>
    </row>
    <row r="2" spans="1:19" ht="42" customHeight="1">
      <c r="A2" s="22" t="s">
        <v>56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0"/>
      <c r="L2" s="68"/>
      <c r="M2" s="72"/>
      <c r="N2" s="75"/>
      <c r="O2" s="75"/>
      <c r="P2" s="66"/>
      <c r="Q2" s="62"/>
      <c r="R2" s="59"/>
      <c r="S2" s="61"/>
    </row>
    <row r="3" spans="1:19" ht="42" customHeight="1">
      <c r="A3" s="23">
        <v>37500</v>
      </c>
      <c r="B3" s="13"/>
      <c r="C3" s="12"/>
      <c r="D3" s="4"/>
      <c r="E3" s="44"/>
      <c r="F3" s="39"/>
      <c r="G3" s="41"/>
      <c r="H3" s="15"/>
      <c r="I3" s="4"/>
      <c r="J3" s="5"/>
      <c r="K3" s="6"/>
      <c r="L3" s="1"/>
      <c r="M3" s="7"/>
      <c r="N3" s="8"/>
      <c r="O3" s="8"/>
      <c r="P3" s="9"/>
      <c r="Q3" s="8"/>
      <c r="R3" s="20"/>
      <c r="S3" s="24"/>
    </row>
    <row r="4" spans="1:19" ht="42" customHeight="1">
      <c r="A4" s="23">
        <v>37501</v>
      </c>
      <c r="B4" s="13"/>
      <c r="C4" s="12"/>
      <c r="D4" s="4"/>
      <c r="E4" s="10"/>
      <c r="F4" s="39"/>
      <c r="G4" s="41"/>
      <c r="H4" s="15"/>
      <c r="I4" s="4"/>
      <c r="J4" s="5"/>
      <c r="K4" s="6"/>
      <c r="L4" s="1"/>
      <c r="M4" s="7"/>
      <c r="N4" s="8"/>
      <c r="O4" s="8"/>
      <c r="P4" s="9"/>
      <c r="Q4" s="8"/>
      <c r="R4" s="8"/>
      <c r="S4" s="25"/>
    </row>
    <row r="5" spans="1:19" ht="42" customHeight="1">
      <c r="A5" s="23">
        <v>37502</v>
      </c>
      <c r="B5" s="13"/>
      <c r="C5" s="12"/>
      <c r="D5" s="4"/>
      <c r="E5" s="10"/>
      <c r="F5" s="39"/>
      <c r="G5" s="41"/>
      <c r="H5" s="15"/>
      <c r="I5" s="4"/>
      <c r="J5" s="5"/>
      <c r="K5" s="6"/>
      <c r="L5" s="1"/>
      <c r="M5" s="7"/>
      <c r="N5" s="8"/>
      <c r="O5" s="8"/>
      <c r="P5" s="9"/>
      <c r="Q5" s="8"/>
      <c r="R5" s="8"/>
      <c r="S5" s="25"/>
    </row>
    <row r="6" spans="1:19" ht="42" customHeight="1">
      <c r="A6" s="23">
        <v>37503</v>
      </c>
      <c r="B6" s="13"/>
      <c r="C6" s="12"/>
      <c r="D6" s="4"/>
      <c r="E6" s="10"/>
      <c r="F6" s="39"/>
      <c r="G6" s="41"/>
      <c r="H6" s="15"/>
      <c r="I6" s="4"/>
      <c r="J6" s="5"/>
      <c r="K6" s="6"/>
      <c r="L6" s="1"/>
      <c r="M6" s="7"/>
      <c r="N6" s="8"/>
      <c r="O6" s="8"/>
      <c r="P6" s="9"/>
      <c r="Q6" s="8"/>
      <c r="R6" s="8"/>
      <c r="S6" s="25"/>
    </row>
    <row r="7" spans="1:19" ht="42" customHeight="1">
      <c r="A7" s="23">
        <v>37504</v>
      </c>
      <c r="B7" s="13"/>
      <c r="C7" s="12"/>
      <c r="D7" s="4"/>
      <c r="E7" s="10"/>
      <c r="F7" s="39"/>
      <c r="G7" s="41"/>
      <c r="H7" s="15"/>
      <c r="I7" s="4"/>
      <c r="J7" s="5"/>
      <c r="K7" s="6"/>
      <c r="L7" s="1"/>
      <c r="M7" s="7"/>
      <c r="N7" s="8"/>
      <c r="O7" s="8"/>
      <c r="P7" s="9"/>
      <c r="Q7" s="8"/>
      <c r="R7" s="8"/>
      <c r="S7" s="25"/>
    </row>
    <row r="8" spans="1:19" ht="42" customHeight="1">
      <c r="A8" s="23">
        <v>37505</v>
      </c>
      <c r="B8" s="13"/>
      <c r="C8" s="12"/>
      <c r="D8" s="4"/>
      <c r="E8" s="10"/>
      <c r="F8" s="39"/>
      <c r="G8" s="41"/>
      <c r="H8" s="15"/>
      <c r="I8" s="4"/>
      <c r="J8" s="5"/>
      <c r="K8" s="6"/>
      <c r="L8" s="1"/>
      <c r="M8" s="7"/>
      <c r="N8" s="8"/>
      <c r="O8" s="8"/>
      <c r="P8" s="9"/>
      <c r="Q8" s="8"/>
      <c r="R8" s="8"/>
      <c r="S8" s="25"/>
    </row>
    <row r="9" spans="1:19" ht="42" customHeight="1">
      <c r="A9" s="23">
        <v>37506</v>
      </c>
      <c r="B9" s="13"/>
      <c r="C9" s="12"/>
      <c r="D9" s="4"/>
      <c r="E9" s="10"/>
      <c r="F9" s="39"/>
      <c r="G9" s="41"/>
      <c r="H9" s="15"/>
      <c r="I9" s="4"/>
      <c r="J9" s="5"/>
      <c r="K9" s="6"/>
      <c r="L9" s="1"/>
      <c r="M9" s="7"/>
      <c r="N9" s="8"/>
      <c r="O9" s="8"/>
      <c r="P9" s="9"/>
      <c r="Q9" s="8"/>
      <c r="R9" s="8"/>
      <c r="S9" s="25"/>
    </row>
    <row r="10" spans="1:19" ht="42" customHeight="1">
      <c r="A10" s="23">
        <v>37507</v>
      </c>
      <c r="B10" s="13"/>
      <c r="C10" s="12"/>
      <c r="D10" s="4"/>
      <c r="E10" s="10"/>
      <c r="F10" s="39"/>
      <c r="G10" s="41"/>
      <c r="H10" s="15"/>
      <c r="I10" s="4"/>
      <c r="J10" s="5"/>
      <c r="K10" s="6"/>
      <c r="L10" s="1"/>
      <c r="M10" s="7"/>
      <c r="N10" s="8"/>
      <c r="O10" s="8"/>
      <c r="P10" s="9"/>
      <c r="Q10" s="8"/>
      <c r="R10" s="8"/>
      <c r="S10" s="25"/>
    </row>
    <row r="11" spans="1:19" ht="42" customHeight="1">
      <c r="A11" s="23">
        <v>37508</v>
      </c>
      <c r="B11" s="13"/>
      <c r="C11" s="12"/>
      <c r="D11" s="4"/>
      <c r="E11" s="10"/>
      <c r="F11" s="39"/>
      <c r="G11" s="41"/>
      <c r="H11" s="15"/>
      <c r="I11" s="4"/>
      <c r="J11" s="5"/>
      <c r="K11" s="6"/>
      <c r="L11" s="1"/>
      <c r="M11" s="7"/>
      <c r="N11" s="8"/>
      <c r="O11" s="8"/>
      <c r="P11" s="9"/>
      <c r="Q11" s="8"/>
      <c r="R11" s="8"/>
      <c r="S11" s="25"/>
    </row>
    <row r="12" spans="1:19" ht="42" customHeight="1">
      <c r="A12" s="23">
        <v>37509</v>
      </c>
      <c r="B12" s="13"/>
      <c r="C12" s="12"/>
      <c r="D12" s="4"/>
      <c r="E12" s="10"/>
      <c r="F12" s="39"/>
      <c r="G12" s="41"/>
      <c r="H12" s="15"/>
      <c r="I12" s="4"/>
      <c r="J12" s="5"/>
      <c r="K12" s="6"/>
      <c r="L12" s="1"/>
      <c r="M12" s="7"/>
      <c r="N12" s="8"/>
      <c r="O12" s="8"/>
      <c r="P12" s="9"/>
      <c r="Q12" s="8"/>
      <c r="R12" s="8"/>
      <c r="S12" s="25"/>
    </row>
    <row r="13" spans="1:19" ht="42" customHeight="1">
      <c r="A13" s="23">
        <v>37510</v>
      </c>
      <c r="B13" s="13"/>
      <c r="C13" s="12"/>
      <c r="D13" s="4"/>
      <c r="E13" s="10"/>
      <c r="F13" s="39"/>
      <c r="G13" s="41"/>
      <c r="H13" s="15"/>
      <c r="I13" s="4"/>
      <c r="J13" s="5"/>
      <c r="K13" s="6"/>
      <c r="L13" s="1"/>
      <c r="M13" s="7"/>
      <c r="N13" s="8"/>
      <c r="O13" s="8"/>
      <c r="P13" s="9"/>
      <c r="Q13" s="8"/>
      <c r="R13" s="8"/>
      <c r="S13" s="25"/>
    </row>
    <row r="14" spans="1:19" ht="42" customHeight="1">
      <c r="A14" s="23">
        <v>37511</v>
      </c>
      <c r="B14" s="13"/>
      <c r="C14" s="12"/>
      <c r="D14" s="4"/>
      <c r="E14" s="46"/>
      <c r="F14" s="39"/>
      <c r="G14" s="41"/>
      <c r="H14" s="15"/>
      <c r="I14" s="4"/>
      <c r="J14" s="5"/>
      <c r="K14" s="6"/>
      <c r="L14" s="1"/>
      <c r="M14" s="45"/>
      <c r="N14" s="8"/>
      <c r="O14" s="8"/>
      <c r="P14" s="9"/>
      <c r="Q14" s="8"/>
      <c r="R14" s="8"/>
      <c r="S14" s="25"/>
    </row>
    <row r="15" spans="1:19" ht="42" customHeight="1">
      <c r="A15" s="23">
        <v>37512</v>
      </c>
      <c r="B15" s="13"/>
      <c r="C15" s="12"/>
      <c r="D15" s="4"/>
      <c r="E15" s="46"/>
      <c r="F15" s="39"/>
      <c r="G15" s="41"/>
      <c r="H15" s="15"/>
      <c r="I15" s="4"/>
      <c r="J15" s="5"/>
      <c r="K15" s="6"/>
      <c r="L15" s="1"/>
      <c r="M15" s="45"/>
      <c r="N15" s="8"/>
      <c r="O15" s="8"/>
      <c r="P15" s="9"/>
      <c r="Q15" s="8"/>
      <c r="R15" s="8"/>
      <c r="S15" s="25"/>
    </row>
    <row r="16" spans="1:19" ht="42" customHeight="1">
      <c r="A16" s="23">
        <v>37513</v>
      </c>
      <c r="B16" s="13"/>
      <c r="C16" s="12"/>
      <c r="D16" s="4"/>
      <c r="E16" s="10"/>
      <c r="F16" s="39"/>
      <c r="G16" s="41"/>
      <c r="H16" s="15"/>
      <c r="I16" s="4"/>
      <c r="J16" s="5"/>
      <c r="K16" s="6"/>
      <c r="L16" s="1"/>
      <c r="M16" s="7"/>
      <c r="N16" s="8"/>
      <c r="O16" s="8"/>
      <c r="P16" s="9"/>
      <c r="Q16" s="8"/>
      <c r="R16" s="8"/>
      <c r="S16" s="25"/>
    </row>
    <row r="17" spans="1:19" ht="42" customHeight="1">
      <c r="A17" s="23">
        <v>37514</v>
      </c>
      <c r="B17" s="13"/>
      <c r="C17" s="12"/>
      <c r="D17" s="4"/>
      <c r="E17" s="10"/>
      <c r="F17" s="39"/>
      <c r="G17" s="41"/>
      <c r="H17" s="15"/>
      <c r="I17" s="4"/>
      <c r="J17" s="5"/>
      <c r="K17" s="6"/>
      <c r="L17" s="1"/>
      <c r="M17" s="7"/>
      <c r="N17" s="8"/>
      <c r="O17" s="8"/>
      <c r="P17" s="9"/>
      <c r="Q17" s="8"/>
      <c r="R17" s="8"/>
      <c r="S17" s="25"/>
    </row>
    <row r="18" spans="1:19" ht="42" customHeight="1">
      <c r="A18" s="23">
        <v>37515</v>
      </c>
      <c r="B18" s="13"/>
      <c r="C18" s="12"/>
      <c r="D18" s="4"/>
      <c r="E18" s="47"/>
      <c r="F18" s="39"/>
      <c r="G18" s="41"/>
      <c r="H18" s="15"/>
      <c r="I18" s="4"/>
      <c r="J18" s="5"/>
      <c r="K18" s="6"/>
      <c r="L18" s="1"/>
      <c r="M18" s="7"/>
      <c r="N18" s="8"/>
      <c r="O18" s="8"/>
      <c r="P18" s="9"/>
      <c r="Q18" s="8"/>
      <c r="R18" s="8"/>
      <c r="S18" s="25"/>
    </row>
    <row r="19" spans="1:19" ht="42" customHeight="1">
      <c r="A19" s="23">
        <v>37516</v>
      </c>
      <c r="B19" s="13"/>
      <c r="C19" s="12"/>
      <c r="D19" s="4"/>
      <c r="E19" s="10"/>
      <c r="F19" s="39"/>
      <c r="G19" s="41"/>
      <c r="H19" s="15"/>
      <c r="I19" s="4"/>
      <c r="J19" s="5"/>
      <c r="K19" s="6"/>
      <c r="L19" s="1"/>
      <c r="M19" s="7"/>
      <c r="N19" s="8"/>
      <c r="O19" s="8"/>
      <c r="P19" s="9"/>
      <c r="Q19" s="8"/>
      <c r="R19" s="8"/>
      <c r="S19" s="25"/>
    </row>
    <row r="20" spans="1:19" ht="42" customHeight="1">
      <c r="A20" s="23">
        <v>37517</v>
      </c>
      <c r="B20" s="13"/>
      <c r="C20" s="12"/>
      <c r="D20" s="4"/>
      <c r="E20" s="10"/>
      <c r="F20" s="39"/>
      <c r="G20" s="41"/>
      <c r="H20" s="15"/>
      <c r="I20" s="4"/>
      <c r="J20" s="5"/>
      <c r="K20" s="6"/>
      <c r="L20" s="1"/>
      <c r="M20" s="7"/>
      <c r="N20" s="8"/>
      <c r="O20" s="8"/>
      <c r="P20" s="9"/>
      <c r="Q20" s="8"/>
      <c r="R20" s="8"/>
      <c r="S20" s="25"/>
    </row>
    <row r="21" spans="1:19" ht="42" customHeight="1">
      <c r="A21" s="23">
        <v>37519</v>
      </c>
      <c r="B21" s="13"/>
      <c r="C21" s="12"/>
      <c r="D21" s="4"/>
      <c r="E21" s="10"/>
      <c r="F21" s="39"/>
      <c r="G21" s="41"/>
      <c r="H21" s="15"/>
      <c r="I21" s="4"/>
      <c r="J21" s="5"/>
      <c r="K21" s="6"/>
      <c r="L21" s="1"/>
      <c r="M21" s="7"/>
      <c r="N21" s="8"/>
      <c r="O21" s="8"/>
      <c r="P21" s="9"/>
      <c r="Q21" s="8"/>
      <c r="R21" s="8"/>
      <c r="S21" s="25"/>
    </row>
    <row r="22" spans="1:19" ht="42" customHeight="1">
      <c r="A22" s="23">
        <v>37519</v>
      </c>
      <c r="B22" s="13"/>
      <c r="C22" s="12"/>
      <c r="D22" s="4"/>
      <c r="E22" s="10"/>
      <c r="F22" s="39"/>
      <c r="G22" s="41"/>
      <c r="H22" s="15"/>
      <c r="I22" s="4"/>
      <c r="J22" s="5"/>
      <c r="K22" s="6"/>
      <c r="L22" s="1"/>
      <c r="M22" s="7"/>
      <c r="N22" s="8"/>
      <c r="O22" s="8"/>
      <c r="P22" s="9"/>
      <c r="Q22" s="8"/>
      <c r="R22" s="8"/>
      <c r="S22" s="25"/>
    </row>
    <row r="23" spans="1:19" ht="42" customHeight="1">
      <c r="A23" s="23">
        <v>37520</v>
      </c>
      <c r="B23" s="13"/>
      <c r="C23" s="12"/>
      <c r="D23" s="4"/>
      <c r="E23" s="10"/>
      <c r="F23" s="39"/>
      <c r="G23" s="41"/>
      <c r="H23" s="15"/>
      <c r="I23" s="4"/>
      <c r="J23" s="5"/>
      <c r="K23" s="6"/>
      <c r="L23" s="1"/>
      <c r="M23" s="7"/>
      <c r="N23" s="8"/>
      <c r="O23" s="8"/>
      <c r="P23" s="9"/>
      <c r="Q23" s="8"/>
      <c r="R23" s="8"/>
      <c r="S23" s="25"/>
    </row>
    <row r="24" spans="1:19" ht="42" customHeight="1">
      <c r="A24" s="23">
        <v>37521</v>
      </c>
      <c r="B24" s="13"/>
      <c r="C24" s="12"/>
      <c r="D24" s="4"/>
      <c r="E24" s="10"/>
      <c r="F24" s="39"/>
      <c r="G24" s="41"/>
      <c r="H24" s="15"/>
      <c r="I24" s="4"/>
      <c r="J24" s="5"/>
      <c r="K24" s="6"/>
      <c r="L24" s="1"/>
      <c r="M24" s="7"/>
      <c r="N24" s="8"/>
      <c r="O24" s="8"/>
      <c r="P24" s="9"/>
      <c r="Q24" s="8"/>
      <c r="R24" s="8"/>
      <c r="S24" s="25"/>
    </row>
    <row r="25" spans="1:19" ht="42" customHeight="1">
      <c r="A25" s="23">
        <v>37522</v>
      </c>
      <c r="B25" s="13"/>
      <c r="C25" s="12"/>
      <c r="D25" s="4"/>
      <c r="E25" s="10"/>
      <c r="F25" s="39"/>
      <c r="G25" s="41"/>
      <c r="H25" s="15"/>
      <c r="I25" s="4"/>
      <c r="J25" s="5"/>
      <c r="K25" s="6"/>
      <c r="L25" s="1"/>
      <c r="M25" s="7"/>
      <c r="N25" s="8"/>
      <c r="O25" s="8"/>
      <c r="P25" s="9"/>
      <c r="Q25" s="8"/>
      <c r="R25" s="8"/>
      <c r="S25" s="25"/>
    </row>
    <row r="26" spans="1:19" ht="42" customHeight="1">
      <c r="A26" s="23">
        <v>37523</v>
      </c>
      <c r="B26" s="13"/>
      <c r="C26" s="12"/>
      <c r="D26" s="4"/>
      <c r="E26" s="10"/>
      <c r="F26" s="39"/>
      <c r="G26" s="41"/>
      <c r="H26" s="15"/>
      <c r="I26" s="4"/>
      <c r="J26" s="5"/>
      <c r="K26" s="6"/>
      <c r="L26" s="1"/>
      <c r="M26" s="7"/>
      <c r="N26" s="8"/>
      <c r="O26" s="8"/>
      <c r="P26" s="9"/>
      <c r="Q26" s="8"/>
      <c r="R26" s="8"/>
      <c r="S26" s="25"/>
    </row>
    <row r="27" spans="1:19" ht="42" customHeight="1">
      <c r="A27" s="23">
        <v>37524</v>
      </c>
      <c r="B27" s="13"/>
      <c r="C27" s="12"/>
      <c r="D27" s="4"/>
      <c r="E27" s="10"/>
      <c r="F27" s="39"/>
      <c r="G27" s="41"/>
      <c r="H27" s="15"/>
      <c r="I27" s="4"/>
      <c r="J27" s="5"/>
      <c r="K27" s="6"/>
      <c r="L27" s="1"/>
      <c r="M27" s="7"/>
      <c r="N27" s="8"/>
      <c r="O27" s="8"/>
      <c r="P27" s="9"/>
      <c r="Q27" s="8"/>
      <c r="R27" s="8"/>
      <c r="S27" s="25"/>
    </row>
    <row r="28" spans="1:19" ht="42" customHeight="1">
      <c r="A28" s="23">
        <v>37525</v>
      </c>
      <c r="B28" s="13"/>
      <c r="C28" s="12"/>
      <c r="D28" s="4"/>
      <c r="E28" s="10"/>
      <c r="F28" s="39"/>
      <c r="G28" s="41"/>
      <c r="H28" s="15"/>
      <c r="I28" s="4"/>
      <c r="J28" s="5"/>
      <c r="K28" s="6"/>
      <c r="L28" s="1"/>
      <c r="M28" s="7"/>
      <c r="N28" s="8"/>
      <c r="O28" s="8"/>
      <c r="P28" s="9"/>
      <c r="Q28" s="8"/>
      <c r="R28" s="8"/>
      <c r="S28" s="25"/>
    </row>
    <row r="29" spans="1:19" ht="42" customHeight="1">
      <c r="A29" s="23">
        <v>37526</v>
      </c>
      <c r="B29" s="13"/>
      <c r="C29" s="12"/>
      <c r="D29" s="4"/>
      <c r="E29" s="10"/>
      <c r="F29" s="39"/>
      <c r="G29" s="41"/>
      <c r="H29" s="15"/>
      <c r="I29" s="4"/>
      <c r="J29" s="5"/>
      <c r="K29" s="6"/>
      <c r="L29" s="1"/>
      <c r="M29" s="7"/>
      <c r="N29" s="8"/>
      <c r="O29" s="8"/>
      <c r="P29" s="9"/>
      <c r="Q29" s="8"/>
      <c r="R29" s="8"/>
      <c r="S29" s="25"/>
    </row>
    <row r="30" spans="1:19" ht="42" customHeight="1">
      <c r="A30" s="23">
        <v>37527</v>
      </c>
      <c r="B30" s="13"/>
      <c r="C30" s="12"/>
      <c r="D30" s="4"/>
      <c r="E30" s="10"/>
      <c r="F30" s="39"/>
      <c r="G30" s="41"/>
      <c r="H30" s="15"/>
      <c r="I30" s="4"/>
      <c r="J30" s="5"/>
      <c r="K30" s="6"/>
      <c r="L30" s="1"/>
      <c r="M30" s="7"/>
      <c r="N30" s="8"/>
      <c r="O30" s="8"/>
      <c r="P30" s="9"/>
      <c r="Q30" s="8"/>
      <c r="R30" s="8"/>
      <c r="S30" s="25"/>
    </row>
    <row r="31" spans="1:19" ht="42" customHeight="1">
      <c r="A31" s="23">
        <v>37528</v>
      </c>
      <c r="B31" s="13"/>
      <c r="C31" s="12"/>
      <c r="D31" s="4"/>
      <c r="E31" s="10"/>
      <c r="F31" s="39"/>
      <c r="G31" s="41"/>
      <c r="H31" s="15"/>
      <c r="I31" s="4"/>
      <c r="J31" s="5"/>
      <c r="K31" s="6"/>
      <c r="L31" s="1"/>
      <c r="M31" s="7"/>
      <c r="N31" s="8"/>
      <c r="O31" s="8"/>
      <c r="P31" s="9"/>
      <c r="Q31" s="8"/>
      <c r="R31" s="8"/>
      <c r="S31" s="25"/>
    </row>
    <row r="32" spans="1:19" ht="42" customHeight="1">
      <c r="A32" s="23">
        <v>37529</v>
      </c>
      <c r="B32" s="13"/>
      <c r="C32" s="12"/>
      <c r="D32" s="4"/>
      <c r="E32" s="10"/>
      <c r="F32" s="39"/>
      <c r="G32" s="41"/>
      <c r="H32" s="15"/>
      <c r="I32" s="4"/>
      <c r="J32" s="5"/>
      <c r="K32" s="6"/>
      <c r="L32" s="1"/>
      <c r="M32" s="7"/>
      <c r="N32" s="8"/>
      <c r="O32" s="8"/>
      <c r="P32" s="9"/>
      <c r="Q32" s="8"/>
      <c r="R32" s="8"/>
      <c r="S32" s="25"/>
    </row>
    <row r="33" spans="1:19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76" t="s">
        <v>22</v>
      </c>
      <c r="B100" s="76"/>
      <c r="C100" s="76"/>
      <c r="D100" s="16" t="e">
        <f>AVERAGE(B3:B33,C3:C33)</f>
        <v>#DIV/0!</v>
      </c>
      <c r="E100" s="76" t="s">
        <v>31</v>
      </c>
      <c r="F100" s="76"/>
      <c r="G100" s="76"/>
      <c r="H100" s="76"/>
      <c r="I100" s="17">
        <f>SUM(E3:E33)</f>
        <v>0</v>
      </c>
      <c r="J100" s="76" t="s">
        <v>38</v>
      </c>
      <c r="K100" s="76"/>
      <c r="L100" s="18">
        <f>SUM(O3:O33)</f>
        <v>0</v>
      </c>
    </row>
    <row r="101" spans="1:12" ht="30" customHeight="1">
      <c r="A101" s="76" t="s">
        <v>27</v>
      </c>
      <c r="B101" s="76"/>
      <c r="C101" s="76"/>
      <c r="D101" s="16" t="e">
        <f>AVERAGE(B3:B33)</f>
        <v>#DIV/0!</v>
      </c>
      <c r="E101" s="76" t="s">
        <v>32</v>
      </c>
      <c r="F101" s="76"/>
      <c r="G101" s="76"/>
      <c r="H101" s="76"/>
      <c r="I101" s="17" t="e">
        <f>AVERAGE(E3:E33)</f>
        <v>#DIV/0!</v>
      </c>
      <c r="J101" s="76" t="s">
        <v>39</v>
      </c>
      <c r="K101" s="76"/>
      <c r="L101" s="18">
        <f>COUNTIF(R3:R33,"&lt;31")</f>
        <v>0</v>
      </c>
    </row>
    <row r="102" spans="1:12" ht="30" customHeight="1">
      <c r="A102" s="76" t="s">
        <v>28</v>
      </c>
      <c r="B102" s="76"/>
      <c r="C102" s="76"/>
      <c r="D102" s="16" t="e">
        <f>AVERAGE(C3:C33)</f>
        <v>#DIV/0!</v>
      </c>
      <c r="E102" s="76" t="s">
        <v>33</v>
      </c>
      <c r="F102" s="76"/>
      <c r="G102" s="76"/>
      <c r="H102" s="76"/>
      <c r="I102" s="17">
        <f>MAX(E3:E33)</f>
        <v>0</v>
      </c>
      <c r="J102" s="76" t="s">
        <v>41</v>
      </c>
      <c r="K102" s="76"/>
      <c r="L102" s="18">
        <f>COUNTIF(C3:C33,"&gt;19")</f>
        <v>0</v>
      </c>
    </row>
    <row r="103" spans="1:12" ht="30" customHeight="1">
      <c r="A103" s="76" t="s">
        <v>23</v>
      </c>
      <c r="B103" s="76"/>
      <c r="C103" s="76"/>
      <c r="D103" s="18">
        <f>MAX(B3:B33,C3:C33)</f>
        <v>0</v>
      </c>
      <c r="E103" s="76" t="s">
        <v>34</v>
      </c>
      <c r="F103" s="76"/>
      <c r="G103" s="76"/>
      <c r="H103" s="76"/>
      <c r="I103" s="18">
        <f>COUNTA(S3:S33)</f>
        <v>0</v>
      </c>
      <c r="J103" s="76" t="s">
        <v>37</v>
      </c>
      <c r="K103" s="76"/>
      <c r="L103" s="18">
        <f>COUNTA(N3:N33)</f>
        <v>0</v>
      </c>
    </row>
    <row r="104" spans="1:12" ht="30" customHeight="1">
      <c r="A104" s="76" t="s">
        <v>24</v>
      </c>
      <c r="B104" s="76"/>
      <c r="C104" s="76"/>
      <c r="D104" s="18">
        <f>MIN(B3:B33,C3:C33)</f>
        <v>0</v>
      </c>
      <c r="E104" s="76" t="s">
        <v>35</v>
      </c>
      <c r="F104" s="76"/>
      <c r="G104" s="76"/>
      <c r="H104" s="76"/>
      <c r="I104" s="18">
        <f>COUNTIF(S3:S33,"R")</f>
        <v>0</v>
      </c>
      <c r="J104" s="76" t="s">
        <v>47</v>
      </c>
      <c r="K104" s="76"/>
      <c r="L104" s="43" t="e">
        <f>AVERAGE(F3:F33)</f>
        <v>#DIV/0!</v>
      </c>
    </row>
    <row r="105" spans="1:12" ht="30" customHeight="1">
      <c r="A105" s="76" t="s">
        <v>26</v>
      </c>
      <c r="B105" s="76"/>
      <c r="C105" s="76"/>
      <c r="D105" s="18">
        <f>MAX(B3:B33)</f>
        <v>0</v>
      </c>
      <c r="E105" s="76" t="s">
        <v>36</v>
      </c>
      <c r="F105" s="76"/>
      <c r="G105" s="76"/>
      <c r="H105" s="76"/>
      <c r="I105" s="18">
        <f>COUNTIF(S3:S33,"S")</f>
        <v>0</v>
      </c>
      <c r="J105" s="76" t="s">
        <v>48</v>
      </c>
      <c r="K105" s="76"/>
      <c r="L105" s="43" t="e">
        <f>AVERAGE(H3:H33)</f>
        <v>#DIV/0!</v>
      </c>
    </row>
    <row r="106" spans="1:12" ht="30" customHeight="1">
      <c r="A106" s="76" t="s">
        <v>25</v>
      </c>
      <c r="B106" s="76"/>
      <c r="C106" s="76"/>
      <c r="D106" s="18">
        <f>MIN(C3:C33)</f>
        <v>0</v>
      </c>
      <c r="E106" s="76" t="s">
        <v>52</v>
      </c>
      <c r="F106" s="76"/>
      <c r="G106" s="76"/>
      <c r="H106" s="76"/>
      <c r="I106" s="18">
        <f>COUNTIF(F3:F33,"&gt;5")</f>
        <v>0</v>
      </c>
      <c r="J106" s="76" t="s">
        <v>49</v>
      </c>
      <c r="K106" s="76"/>
      <c r="L106" s="19">
        <v>0</v>
      </c>
    </row>
    <row r="107" spans="1:12" ht="30" customHeight="1">
      <c r="A107" s="76" t="s">
        <v>29</v>
      </c>
      <c r="B107" s="76"/>
      <c r="C107" s="76"/>
      <c r="D107" s="18">
        <f>COUNTIF(B3:B33,"&lt;1")</f>
        <v>0</v>
      </c>
      <c r="E107" s="76" t="s">
        <v>43</v>
      </c>
      <c r="F107" s="76"/>
      <c r="G107" s="76"/>
      <c r="H107" s="76"/>
      <c r="I107" s="17">
        <f>MAX(H3:H33)</f>
        <v>0</v>
      </c>
      <c r="J107" s="76" t="s">
        <v>50</v>
      </c>
      <c r="K107" s="76"/>
      <c r="L107" s="19"/>
    </row>
    <row r="108" spans="1:12" ht="30" customHeight="1">
      <c r="A108" s="76" t="s">
        <v>30</v>
      </c>
      <c r="B108" s="76"/>
      <c r="C108" s="76"/>
      <c r="D108" s="18">
        <f>COUNTIF(C3:C33,"&lt;1")</f>
        <v>0</v>
      </c>
      <c r="E108" s="76" t="s">
        <v>44</v>
      </c>
      <c r="F108" s="76"/>
      <c r="G108" s="76"/>
      <c r="H108" s="76"/>
      <c r="I108" s="18">
        <f>MAX(L3:L33)</f>
        <v>0</v>
      </c>
      <c r="J108" s="76" t="s">
        <v>51</v>
      </c>
      <c r="K108" s="76"/>
      <c r="L108" s="19"/>
    </row>
    <row r="109" spans="1:12" ht="30" customHeight="1">
      <c r="A109" s="76" t="s">
        <v>40</v>
      </c>
      <c r="B109" s="76"/>
      <c r="C109" s="76"/>
      <c r="D109" s="18">
        <f>MIN(P3:P33)</f>
        <v>0</v>
      </c>
      <c r="E109" s="76" t="s">
        <v>45</v>
      </c>
      <c r="F109" s="76"/>
      <c r="G109" s="76"/>
      <c r="H109" s="76"/>
      <c r="I109" s="18">
        <f>MIN(L3:L33)</f>
        <v>0</v>
      </c>
      <c r="J109" s="76"/>
      <c r="K109" s="76"/>
      <c r="L109" s="19"/>
    </row>
  </sheetData>
  <sheetProtection password="CF17" sheet="1" objects="1" scenarios="1"/>
  <mergeCells count="43"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A105:C105"/>
    <mergeCell ref="A106:C106"/>
    <mergeCell ref="A107:C107"/>
    <mergeCell ref="A108:C108"/>
    <mergeCell ref="A101:C101"/>
    <mergeCell ref="A102:C102"/>
    <mergeCell ref="A103:C103"/>
    <mergeCell ref="A104:C104"/>
    <mergeCell ref="N1:N2"/>
    <mergeCell ref="O1:O2"/>
    <mergeCell ref="D1:E1"/>
    <mergeCell ref="A100:C100"/>
    <mergeCell ref="J100:K100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63" t="s">
        <v>16</v>
      </c>
      <c r="C1" s="64"/>
      <c r="D1" s="63" t="s">
        <v>17</v>
      </c>
      <c r="E1" s="64"/>
      <c r="F1" s="63" t="s">
        <v>15</v>
      </c>
      <c r="G1" s="73"/>
      <c r="H1" s="74"/>
      <c r="I1" s="63" t="s">
        <v>1</v>
      </c>
      <c r="J1" s="64"/>
      <c r="K1" s="69" t="s">
        <v>8</v>
      </c>
      <c r="L1" s="67" t="s">
        <v>10</v>
      </c>
      <c r="M1" s="71" t="s">
        <v>2</v>
      </c>
      <c r="N1" s="58" t="s">
        <v>19</v>
      </c>
      <c r="O1" s="58" t="s">
        <v>20</v>
      </c>
      <c r="P1" s="65" t="s">
        <v>21</v>
      </c>
      <c r="Q1" s="58" t="s">
        <v>14</v>
      </c>
      <c r="R1" s="58" t="s">
        <v>42</v>
      </c>
      <c r="S1" s="60" t="s">
        <v>46</v>
      </c>
    </row>
    <row r="2" spans="1:19" ht="42" customHeight="1">
      <c r="A2" s="22" t="s">
        <v>56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0"/>
      <c r="L2" s="68"/>
      <c r="M2" s="72"/>
      <c r="N2" s="75"/>
      <c r="O2" s="75"/>
      <c r="P2" s="66"/>
      <c r="Q2" s="62"/>
      <c r="R2" s="59"/>
      <c r="S2" s="61"/>
    </row>
    <row r="3" spans="1:19" ht="42" customHeight="1">
      <c r="A3" s="23">
        <v>37500</v>
      </c>
      <c r="B3" s="13">
        <v>7</v>
      </c>
      <c r="C3" s="12">
        <v>19</v>
      </c>
      <c r="D3" s="4"/>
      <c r="E3" s="10">
        <v>0</v>
      </c>
      <c r="F3" s="39">
        <v>3</v>
      </c>
      <c r="G3" s="41" t="s">
        <v>122</v>
      </c>
      <c r="H3" s="15">
        <v>21.3</v>
      </c>
      <c r="I3" s="4" t="s">
        <v>156</v>
      </c>
      <c r="J3" s="5" t="s">
        <v>116</v>
      </c>
      <c r="K3" s="6"/>
      <c r="L3" s="1">
        <v>1016</v>
      </c>
      <c r="M3" s="7" t="s">
        <v>387</v>
      </c>
      <c r="N3" s="8"/>
      <c r="O3" s="8">
        <v>8</v>
      </c>
      <c r="P3" s="9">
        <v>6</v>
      </c>
      <c r="Q3" s="8">
        <v>51</v>
      </c>
      <c r="R3" s="20">
        <v>27</v>
      </c>
      <c r="S3" s="24"/>
    </row>
    <row r="4" spans="1:19" ht="42" customHeight="1">
      <c r="A4" s="23">
        <v>37501</v>
      </c>
      <c r="B4" s="13">
        <v>5</v>
      </c>
      <c r="C4" s="12">
        <v>22</v>
      </c>
      <c r="D4" s="4"/>
      <c r="E4" s="10">
        <v>0</v>
      </c>
      <c r="F4" s="39">
        <v>3</v>
      </c>
      <c r="G4" s="41" t="s">
        <v>64</v>
      </c>
      <c r="H4" s="15">
        <v>26.7</v>
      </c>
      <c r="I4" s="4" t="s">
        <v>156</v>
      </c>
      <c r="J4" s="5" t="s">
        <v>82</v>
      </c>
      <c r="K4" s="6"/>
      <c r="L4" s="1">
        <v>1017</v>
      </c>
      <c r="M4" s="7" t="s">
        <v>388</v>
      </c>
      <c r="N4" s="8"/>
      <c r="O4" s="8">
        <v>11</v>
      </c>
      <c r="P4" s="9">
        <v>3</v>
      </c>
      <c r="Q4" s="8">
        <v>40</v>
      </c>
      <c r="R4" s="8">
        <v>8</v>
      </c>
      <c r="S4" s="25"/>
    </row>
    <row r="5" spans="1:19" ht="42" customHeight="1">
      <c r="A5" s="23">
        <v>37502</v>
      </c>
      <c r="B5" s="13">
        <v>7</v>
      </c>
      <c r="C5" s="12">
        <v>24</v>
      </c>
      <c r="D5" s="4"/>
      <c r="E5" s="10">
        <v>0</v>
      </c>
      <c r="F5" s="39">
        <v>3</v>
      </c>
      <c r="G5" s="41" t="s">
        <v>162</v>
      </c>
      <c r="H5" s="15">
        <v>26.8</v>
      </c>
      <c r="I5" s="4" t="s">
        <v>156</v>
      </c>
      <c r="J5" s="5" t="s">
        <v>82</v>
      </c>
      <c r="K5" s="6"/>
      <c r="L5" s="1">
        <v>1020</v>
      </c>
      <c r="M5" s="7" t="s">
        <v>389</v>
      </c>
      <c r="N5" s="8"/>
      <c r="O5" s="8">
        <v>12</v>
      </c>
      <c r="P5" s="9">
        <v>6</v>
      </c>
      <c r="Q5" s="8">
        <v>41</v>
      </c>
      <c r="R5" s="8">
        <v>4</v>
      </c>
      <c r="S5" s="25"/>
    </row>
    <row r="6" spans="1:19" ht="42" customHeight="1">
      <c r="A6" s="23">
        <v>37503</v>
      </c>
      <c r="B6" s="13">
        <v>10</v>
      </c>
      <c r="C6" s="12">
        <v>24</v>
      </c>
      <c r="D6" s="4"/>
      <c r="E6" s="10">
        <v>0</v>
      </c>
      <c r="F6" s="39">
        <v>2</v>
      </c>
      <c r="G6" s="41" t="s">
        <v>66</v>
      </c>
      <c r="H6" s="15">
        <v>20.5</v>
      </c>
      <c r="I6" s="4" t="s">
        <v>77</v>
      </c>
      <c r="J6" s="5" t="s">
        <v>82</v>
      </c>
      <c r="K6" s="6"/>
      <c r="L6" s="1">
        <v>1023</v>
      </c>
      <c r="M6" s="7" t="s">
        <v>391</v>
      </c>
      <c r="N6" s="8"/>
      <c r="O6" s="8">
        <v>12</v>
      </c>
      <c r="P6" s="9">
        <v>8</v>
      </c>
      <c r="Q6" s="8">
        <v>39</v>
      </c>
      <c r="R6" s="8">
        <v>7</v>
      </c>
      <c r="S6" s="25"/>
    </row>
    <row r="7" spans="1:19" ht="42" customHeight="1">
      <c r="A7" s="23">
        <v>37504</v>
      </c>
      <c r="B7" s="13">
        <v>7</v>
      </c>
      <c r="C7" s="12">
        <v>23</v>
      </c>
      <c r="D7" s="4"/>
      <c r="E7" s="10">
        <v>0</v>
      </c>
      <c r="F7" s="39">
        <v>3</v>
      </c>
      <c r="G7" s="41" t="s">
        <v>160</v>
      </c>
      <c r="H7" s="15">
        <v>22.6</v>
      </c>
      <c r="I7" s="4" t="s">
        <v>77</v>
      </c>
      <c r="J7" s="5" t="s">
        <v>116</v>
      </c>
      <c r="K7" s="6"/>
      <c r="L7" s="1">
        <v>1026</v>
      </c>
      <c r="M7" s="7" t="s">
        <v>390</v>
      </c>
      <c r="N7" s="8"/>
      <c r="O7" s="8">
        <v>11</v>
      </c>
      <c r="P7" s="9">
        <v>5</v>
      </c>
      <c r="Q7" s="8">
        <v>41</v>
      </c>
      <c r="R7" s="8">
        <v>19</v>
      </c>
      <c r="S7" s="25"/>
    </row>
    <row r="8" spans="1:19" ht="42" customHeight="1">
      <c r="A8" s="23">
        <v>37505</v>
      </c>
      <c r="B8" s="13">
        <v>10</v>
      </c>
      <c r="C8" s="12">
        <v>24</v>
      </c>
      <c r="D8" s="4"/>
      <c r="E8" s="10">
        <v>0</v>
      </c>
      <c r="F8" s="39">
        <v>2</v>
      </c>
      <c r="G8" s="41" t="s">
        <v>162</v>
      </c>
      <c r="H8" s="15">
        <v>29</v>
      </c>
      <c r="I8" s="4" t="s">
        <v>77</v>
      </c>
      <c r="J8" s="5" t="s">
        <v>82</v>
      </c>
      <c r="K8" s="6"/>
      <c r="L8" s="1">
        <v>1022</v>
      </c>
      <c r="M8" s="7" t="s">
        <v>392</v>
      </c>
      <c r="N8" s="8"/>
      <c r="O8" s="8">
        <v>12</v>
      </c>
      <c r="P8" s="9">
        <v>9</v>
      </c>
      <c r="Q8" s="8">
        <v>41</v>
      </c>
      <c r="R8" s="8">
        <v>8</v>
      </c>
      <c r="S8" s="25"/>
    </row>
    <row r="9" spans="1:19" ht="42" customHeight="1">
      <c r="A9" s="23">
        <v>37506</v>
      </c>
      <c r="B9" s="13">
        <v>9</v>
      </c>
      <c r="C9" s="12">
        <v>23</v>
      </c>
      <c r="D9" s="4"/>
      <c r="E9" s="10">
        <v>0</v>
      </c>
      <c r="F9" s="39">
        <v>3</v>
      </c>
      <c r="G9" s="41" t="s">
        <v>58</v>
      </c>
      <c r="H9" s="15">
        <v>24.8</v>
      </c>
      <c r="I9" s="4" t="s">
        <v>77</v>
      </c>
      <c r="J9" s="5" t="s">
        <v>82</v>
      </c>
      <c r="K9" s="6"/>
      <c r="L9" s="1">
        <v>1025</v>
      </c>
      <c r="M9" s="7" t="s">
        <v>393</v>
      </c>
      <c r="N9" s="8"/>
      <c r="O9" s="8">
        <v>12</v>
      </c>
      <c r="P9" s="9">
        <v>8</v>
      </c>
      <c r="Q9" s="8">
        <v>40</v>
      </c>
      <c r="R9" s="8">
        <v>10</v>
      </c>
      <c r="S9" s="25"/>
    </row>
    <row r="10" spans="1:19" ht="42" customHeight="1">
      <c r="A10" s="23">
        <v>37507</v>
      </c>
      <c r="B10" s="13">
        <v>9</v>
      </c>
      <c r="C10" s="12">
        <v>18</v>
      </c>
      <c r="D10" s="4"/>
      <c r="E10" s="10">
        <v>0</v>
      </c>
      <c r="F10" s="39">
        <v>3</v>
      </c>
      <c r="G10" s="41" t="s">
        <v>73</v>
      </c>
      <c r="H10" s="15">
        <v>28.1</v>
      </c>
      <c r="I10" s="4" t="s">
        <v>156</v>
      </c>
      <c r="J10" s="5" t="s">
        <v>116</v>
      </c>
      <c r="K10" s="6"/>
      <c r="L10" s="1">
        <v>1025</v>
      </c>
      <c r="M10" s="7" t="s">
        <v>394</v>
      </c>
      <c r="N10" s="8"/>
      <c r="O10" s="8">
        <v>10</v>
      </c>
      <c r="P10" s="9">
        <v>7</v>
      </c>
      <c r="Q10" s="8">
        <v>40</v>
      </c>
      <c r="R10" s="8">
        <v>18</v>
      </c>
      <c r="S10" s="25"/>
    </row>
    <row r="11" spans="1:19" ht="42" customHeight="1">
      <c r="A11" s="23">
        <v>37508</v>
      </c>
      <c r="B11" s="13">
        <v>2</v>
      </c>
      <c r="C11" s="12">
        <v>16</v>
      </c>
      <c r="D11" s="4"/>
      <c r="E11" s="10">
        <v>0</v>
      </c>
      <c r="F11" s="39">
        <v>3</v>
      </c>
      <c r="G11" s="41" t="s">
        <v>58</v>
      </c>
      <c r="H11" s="15">
        <v>22</v>
      </c>
      <c r="I11" s="4" t="s">
        <v>77</v>
      </c>
      <c r="J11" s="5" t="s">
        <v>82</v>
      </c>
      <c r="K11" s="6"/>
      <c r="L11" s="1">
        <v>1028</v>
      </c>
      <c r="M11" s="7" t="s">
        <v>395</v>
      </c>
      <c r="N11" s="8"/>
      <c r="O11" s="8">
        <v>12</v>
      </c>
      <c r="P11" s="9">
        <v>0.5</v>
      </c>
      <c r="Q11" s="8">
        <v>37</v>
      </c>
      <c r="R11" s="8">
        <v>3</v>
      </c>
      <c r="S11" s="25"/>
    </row>
    <row r="12" spans="1:19" ht="42" customHeight="1">
      <c r="A12" s="23">
        <v>37509</v>
      </c>
      <c r="B12" s="13">
        <v>5</v>
      </c>
      <c r="C12" s="12">
        <v>19</v>
      </c>
      <c r="D12" s="4"/>
      <c r="E12" s="10">
        <v>0</v>
      </c>
      <c r="F12" s="39">
        <v>4</v>
      </c>
      <c r="G12" s="41" t="s">
        <v>64</v>
      </c>
      <c r="H12" s="15">
        <v>40.1</v>
      </c>
      <c r="I12" s="4" t="s">
        <v>77</v>
      </c>
      <c r="J12" s="5" t="s">
        <v>82</v>
      </c>
      <c r="K12" s="6"/>
      <c r="L12" s="1">
        <v>1022</v>
      </c>
      <c r="M12" s="7" t="s">
        <v>396</v>
      </c>
      <c r="N12" s="8"/>
      <c r="O12" s="8">
        <v>12</v>
      </c>
      <c r="P12" s="9">
        <v>3</v>
      </c>
      <c r="Q12" s="8">
        <v>37</v>
      </c>
      <c r="R12" s="8">
        <v>4</v>
      </c>
      <c r="S12" s="25"/>
    </row>
    <row r="13" spans="1:19" ht="42" customHeight="1">
      <c r="A13" s="23">
        <v>37510</v>
      </c>
      <c r="B13" s="13">
        <v>13</v>
      </c>
      <c r="C13" s="12">
        <v>23</v>
      </c>
      <c r="D13" s="4" t="s">
        <v>201</v>
      </c>
      <c r="E13" s="10">
        <v>1.2</v>
      </c>
      <c r="F13" s="39">
        <v>4</v>
      </c>
      <c r="G13" s="41" t="s">
        <v>70</v>
      </c>
      <c r="H13" s="15">
        <v>34.8</v>
      </c>
      <c r="I13" s="4" t="s">
        <v>67</v>
      </c>
      <c r="J13" s="5" t="s">
        <v>67</v>
      </c>
      <c r="K13" s="6"/>
      <c r="L13" s="1">
        <v>1013</v>
      </c>
      <c r="M13" s="7" t="s">
        <v>397</v>
      </c>
      <c r="N13" s="8"/>
      <c r="O13" s="8">
        <v>4</v>
      </c>
      <c r="P13" s="9">
        <v>11</v>
      </c>
      <c r="Q13" s="8">
        <v>60</v>
      </c>
      <c r="R13" s="8">
        <v>64</v>
      </c>
      <c r="S13" s="25" t="s">
        <v>81</v>
      </c>
    </row>
    <row r="14" spans="1:19" ht="42" customHeight="1">
      <c r="A14" s="23">
        <v>37511</v>
      </c>
      <c r="B14" s="13">
        <v>11</v>
      </c>
      <c r="C14" s="12">
        <v>17</v>
      </c>
      <c r="D14" s="4" t="s">
        <v>398</v>
      </c>
      <c r="E14" s="10">
        <v>15.1</v>
      </c>
      <c r="F14" s="39">
        <v>3</v>
      </c>
      <c r="G14" s="41" t="s">
        <v>70</v>
      </c>
      <c r="H14" s="15">
        <v>29</v>
      </c>
      <c r="I14" s="4" t="s">
        <v>59</v>
      </c>
      <c r="J14" s="5" t="s">
        <v>60</v>
      </c>
      <c r="K14" s="6"/>
      <c r="L14" s="1">
        <v>1009</v>
      </c>
      <c r="M14" s="7" t="s">
        <v>399</v>
      </c>
      <c r="N14" s="8"/>
      <c r="O14" s="8">
        <v>2.5</v>
      </c>
      <c r="P14" s="9">
        <v>9</v>
      </c>
      <c r="Q14" s="8">
        <v>74</v>
      </c>
      <c r="R14" s="8">
        <v>81</v>
      </c>
      <c r="S14" s="25" t="s">
        <v>81</v>
      </c>
    </row>
    <row r="15" spans="1:19" ht="42" customHeight="1">
      <c r="A15" s="23">
        <v>37512</v>
      </c>
      <c r="B15" s="13">
        <v>7</v>
      </c>
      <c r="C15" s="12">
        <v>18</v>
      </c>
      <c r="D15" s="4"/>
      <c r="E15" s="10">
        <v>0</v>
      </c>
      <c r="F15" s="39">
        <v>3</v>
      </c>
      <c r="G15" s="41" t="s">
        <v>70</v>
      </c>
      <c r="H15" s="15">
        <v>28.3</v>
      </c>
      <c r="I15" s="4" t="s">
        <v>77</v>
      </c>
      <c r="J15" s="5" t="s">
        <v>67</v>
      </c>
      <c r="K15" s="6"/>
      <c r="L15" s="1">
        <v>1009</v>
      </c>
      <c r="M15" s="7"/>
      <c r="N15" s="8"/>
      <c r="O15" s="8">
        <v>7</v>
      </c>
      <c r="P15" s="9">
        <v>5</v>
      </c>
      <c r="Q15" s="8">
        <v>50</v>
      </c>
      <c r="R15" s="8">
        <v>47</v>
      </c>
      <c r="S15" s="25"/>
    </row>
    <row r="16" spans="1:19" ht="42" customHeight="1">
      <c r="A16" s="23">
        <v>37513</v>
      </c>
      <c r="B16" s="13">
        <v>9</v>
      </c>
      <c r="C16" s="12">
        <v>22</v>
      </c>
      <c r="D16" s="4" t="s">
        <v>400</v>
      </c>
      <c r="E16" s="10">
        <v>0</v>
      </c>
      <c r="F16" s="39">
        <v>4</v>
      </c>
      <c r="G16" s="41" t="s">
        <v>70</v>
      </c>
      <c r="H16" s="15">
        <v>37.2</v>
      </c>
      <c r="I16" s="4" t="s">
        <v>67</v>
      </c>
      <c r="J16" s="5" t="s">
        <v>67</v>
      </c>
      <c r="K16" s="6"/>
      <c r="L16" s="1">
        <v>1009</v>
      </c>
      <c r="M16" s="7"/>
      <c r="N16" s="8"/>
      <c r="O16" s="8">
        <v>4</v>
      </c>
      <c r="P16" s="9">
        <v>7</v>
      </c>
      <c r="Q16" s="8">
        <v>51</v>
      </c>
      <c r="R16" s="8">
        <v>62</v>
      </c>
      <c r="S16" s="25"/>
    </row>
    <row r="17" spans="1:19" ht="42" customHeight="1">
      <c r="A17" s="23">
        <v>37514</v>
      </c>
      <c r="B17" s="13">
        <v>11</v>
      </c>
      <c r="C17" s="12">
        <v>18</v>
      </c>
      <c r="D17" s="4" t="s">
        <v>401</v>
      </c>
      <c r="E17" s="10">
        <v>0.9</v>
      </c>
      <c r="F17" s="39">
        <v>4</v>
      </c>
      <c r="G17" s="41" t="s">
        <v>70</v>
      </c>
      <c r="H17" s="15">
        <v>39.2</v>
      </c>
      <c r="I17" s="4" t="s">
        <v>59</v>
      </c>
      <c r="J17" s="5" t="s">
        <v>67</v>
      </c>
      <c r="K17" s="6"/>
      <c r="L17" s="1">
        <v>1012</v>
      </c>
      <c r="M17" s="7"/>
      <c r="N17" s="8"/>
      <c r="O17" s="8">
        <v>4</v>
      </c>
      <c r="P17" s="9">
        <v>9</v>
      </c>
      <c r="Q17" s="8">
        <v>48</v>
      </c>
      <c r="R17" s="8">
        <v>64</v>
      </c>
      <c r="S17" s="25" t="s">
        <v>81</v>
      </c>
    </row>
    <row r="18" spans="1:19" ht="42" customHeight="1">
      <c r="A18" s="23">
        <v>37515</v>
      </c>
      <c r="B18" s="13">
        <v>6</v>
      </c>
      <c r="C18" s="12">
        <v>15</v>
      </c>
      <c r="D18" s="4"/>
      <c r="E18" s="47">
        <v>0</v>
      </c>
      <c r="F18" s="39">
        <v>2</v>
      </c>
      <c r="G18" s="41" t="s">
        <v>73</v>
      </c>
      <c r="H18" s="15">
        <v>18.4</v>
      </c>
      <c r="I18" s="4" t="s">
        <v>77</v>
      </c>
      <c r="J18" s="5" t="s">
        <v>60</v>
      </c>
      <c r="K18" s="6"/>
      <c r="L18" s="1">
        <v>1022</v>
      </c>
      <c r="M18" s="7" t="s">
        <v>402</v>
      </c>
      <c r="N18" s="8"/>
      <c r="O18" s="8">
        <v>3</v>
      </c>
      <c r="P18" s="9">
        <v>3</v>
      </c>
      <c r="Q18" s="8">
        <v>52</v>
      </c>
      <c r="R18" s="8">
        <v>75</v>
      </c>
      <c r="S18" s="25"/>
    </row>
    <row r="19" spans="1:19" ht="42" customHeight="1">
      <c r="A19" s="23">
        <v>37516</v>
      </c>
      <c r="B19" s="13">
        <v>1</v>
      </c>
      <c r="C19" s="12">
        <v>18</v>
      </c>
      <c r="D19" s="4"/>
      <c r="E19" s="10">
        <v>0</v>
      </c>
      <c r="F19" s="39">
        <v>3</v>
      </c>
      <c r="G19" s="41" t="s">
        <v>64</v>
      </c>
      <c r="H19" s="15">
        <v>32</v>
      </c>
      <c r="I19" s="4" t="s">
        <v>77</v>
      </c>
      <c r="J19" s="5" t="s">
        <v>82</v>
      </c>
      <c r="K19" s="6"/>
      <c r="L19" s="1">
        <v>1023</v>
      </c>
      <c r="M19" s="7" t="s">
        <v>403</v>
      </c>
      <c r="N19" s="8"/>
      <c r="O19" s="8">
        <v>11</v>
      </c>
      <c r="P19" s="9">
        <v>0</v>
      </c>
      <c r="Q19" s="8">
        <v>41</v>
      </c>
      <c r="R19" s="8">
        <v>5</v>
      </c>
      <c r="S19" s="25"/>
    </row>
    <row r="20" spans="1:19" ht="42" customHeight="1">
      <c r="A20" s="23">
        <v>37517</v>
      </c>
      <c r="B20" s="13">
        <v>6</v>
      </c>
      <c r="C20" s="12">
        <v>19</v>
      </c>
      <c r="D20" s="4"/>
      <c r="E20" s="10">
        <v>0</v>
      </c>
      <c r="F20" s="39">
        <v>3</v>
      </c>
      <c r="G20" s="41" t="s">
        <v>64</v>
      </c>
      <c r="H20" s="15">
        <v>32.7</v>
      </c>
      <c r="I20" s="4" t="s">
        <v>77</v>
      </c>
      <c r="J20" s="5" t="s">
        <v>82</v>
      </c>
      <c r="K20" s="6"/>
      <c r="L20" s="1">
        <v>1020</v>
      </c>
      <c r="M20" s="7" t="s">
        <v>404</v>
      </c>
      <c r="N20" s="8"/>
      <c r="O20" s="8">
        <v>11</v>
      </c>
      <c r="P20" s="9">
        <v>3</v>
      </c>
      <c r="Q20" s="8">
        <v>42</v>
      </c>
      <c r="R20" s="8">
        <v>4</v>
      </c>
      <c r="S20" s="25"/>
    </row>
    <row r="21" spans="1:19" ht="42" customHeight="1">
      <c r="A21" s="23">
        <v>37518</v>
      </c>
      <c r="B21" s="13">
        <v>8</v>
      </c>
      <c r="C21" s="57">
        <v>20</v>
      </c>
      <c r="D21" s="4" t="s">
        <v>405</v>
      </c>
      <c r="E21" s="10">
        <v>0.4</v>
      </c>
      <c r="F21" s="39">
        <v>2</v>
      </c>
      <c r="G21" s="41" t="s">
        <v>122</v>
      </c>
      <c r="H21" s="15">
        <v>19.8</v>
      </c>
      <c r="I21" s="4" t="s">
        <v>156</v>
      </c>
      <c r="J21" s="5" t="s">
        <v>67</v>
      </c>
      <c r="K21" s="6"/>
      <c r="L21" s="1">
        <v>1011</v>
      </c>
      <c r="M21" s="7" t="s">
        <v>406</v>
      </c>
      <c r="N21" s="8"/>
      <c r="O21" s="8">
        <v>5</v>
      </c>
      <c r="P21" s="9">
        <v>6</v>
      </c>
      <c r="Q21" s="8">
        <v>60</v>
      </c>
      <c r="R21" s="8">
        <v>53</v>
      </c>
      <c r="S21" s="25" t="s">
        <v>81</v>
      </c>
    </row>
    <row r="22" spans="1:19" ht="42" customHeight="1">
      <c r="A22" s="23">
        <v>37519</v>
      </c>
      <c r="B22" s="13">
        <v>10</v>
      </c>
      <c r="C22" s="12">
        <v>17</v>
      </c>
      <c r="D22" s="4"/>
      <c r="E22" s="10">
        <v>0</v>
      </c>
      <c r="F22" s="39">
        <v>5</v>
      </c>
      <c r="G22" s="41" t="s">
        <v>70</v>
      </c>
      <c r="H22" s="15">
        <v>41.2</v>
      </c>
      <c r="I22" s="4" t="s">
        <v>67</v>
      </c>
      <c r="J22" s="5" t="s">
        <v>60</v>
      </c>
      <c r="K22" s="6"/>
      <c r="L22" s="1">
        <v>1014</v>
      </c>
      <c r="M22" s="7" t="s">
        <v>407</v>
      </c>
      <c r="N22" s="8"/>
      <c r="O22" s="8">
        <v>3</v>
      </c>
      <c r="P22" s="9">
        <v>8</v>
      </c>
      <c r="Q22" s="8">
        <v>58</v>
      </c>
      <c r="R22" s="8">
        <v>74</v>
      </c>
      <c r="S22" s="25"/>
    </row>
    <row r="23" spans="1:19" ht="42" customHeight="1">
      <c r="A23" s="23">
        <v>37520</v>
      </c>
      <c r="B23" s="13">
        <v>8</v>
      </c>
      <c r="C23" s="12">
        <v>14</v>
      </c>
      <c r="D23" s="4" t="s">
        <v>203</v>
      </c>
      <c r="E23" s="10">
        <v>6</v>
      </c>
      <c r="F23" s="39">
        <v>6</v>
      </c>
      <c r="G23" s="41" t="s">
        <v>87</v>
      </c>
      <c r="H23" s="15">
        <v>53.2</v>
      </c>
      <c r="I23" s="4" t="s">
        <v>59</v>
      </c>
      <c r="J23" s="5" t="s">
        <v>60</v>
      </c>
      <c r="K23" s="6"/>
      <c r="L23" s="1">
        <v>1003</v>
      </c>
      <c r="M23" s="7" t="s">
        <v>408</v>
      </c>
      <c r="N23" s="8"/>
      <c r="O23" s="8">
        <v>1</v>
      </c>
      <c r="P23" s="9">
        <v>7</v>
      </c>
      <c r="Q23" s="8">
        <v>74</v>
      </c>
      <c r="R23" s="8">
        <v>89</v>
      </c>
      <c r="S23" s="25" t="s">
        <v>81</v>
      </c>
    </row>
    <row r="24" spans="1:19" ht="42" customHeight="1">
      <c r="A24" s="23">
        <v>37521</v>
      </c>
      <c r="B24" s="13">
        <v>6</v>
      </c>
      <c r="C24" s="12">
        <v>10</v>
      </c>
      <c r="D24" s="4" t="s">
        <v>409</v>
      </c>
      <c r="E24" s="10">
        <v>24.5</v>
      </c>
      <c r="F24" s="39">
        <v>5</v>
      </c>
      <c r="G24" s="41" t="s">
        <v>87</v>
      </c>
      <c r="H24" s="15">
        <v>42.5</v>
      </c>
      <c r="I24" s="4" t="s">
        <v>59</v>
      </c>
      <c r="J24" s="5" t="s">
        <v>59</v>
      </c>
      <c r="K24" s="6"/>
      <c r="L24" s="1">
        <v>1005</v>
      </c>
      <c r="M24" s="7" t="s">
        <v>413</v>
      </c>
      <c r="N24" s="8"/>
      <c r="O24" s="8"/>
      <c r="P24" s="9">
        <v>5</v>
      </c>
      <c r="Q24" s="8">
        <v>81</v>
      </c>
      <c r="R24" s="8">
        <v>96</v>
      </c>
      <c r="S24" s="25" t="s">
        <v>81</v>
      </c>
    </row>
    <row r="25" spans="1:19" ht="42" customHeight="1">
      <c r="A25" s="23">
        <v>37522</v>
      </c>
      <c r="B25" s="13">
        <v>7</v>
      </c>
      <c r="C25" s="12">
        <v>9</v>
      </c>
      <c r="D25" s="4" t="s">
        <v>410</v>
      </c>
      <c r="E25" s="10">
        <v>10.8</v>
      </c>
      <c r="F25" s="39">
        <v>4</v>
      </c>
      <c r="G25" s="41" t="s">
        <v>87</v>
      </c>
      <c r="H25" s="15">
        <v>33.7</v>
      </c>
      <c r="I25" s="4" t="s">
        <v>59</v>
      </c>
      <c r="J25" s="5" t="s">
        <v>59</v>
      </c>
      <c r="K25" s="6"/>
      <c r="L25" s="1">
        <v>994</v>
      </c>
      <c r="M25" s="7" t="s">
        <v>411</v>
      </c>
      <c r="N25" s="8"/>
      <c r="O25" s="8"/>
      <c r="P25" s="9">
        <v>6</v>
      </c>
      <c r="Q25" s="8">
        <v>91</v>
      </c>
      <c r="R25" s="8">
        <v>100</v>
      </c>
      <c r="S25" s="25" t="s">
        <v>81</v>
      </c>
    </row>
    <row r="26" spans="1:19" ht="42" customHeight="1">
      <c r="A26" s="23">
        <v>37523</v>
      </c>
      <c r="B26" s="13">
        <v>7</v>
      </c>
      <c r="C26" s="12">
        <v>11</v>
      </c>
      <c r="D26" s="4" t="s">
        <v>203</v>
      </c>
      <c r="E26" s="10">
        <v>8.6</v>
      </c>
      <c r="F26" s="39">
        <v>3</v>
      </c>
      <c r="G26" s="41" t="s">
        <v>87</v>
      </c>
      <c r="H26" s="15">
        <v>26.5</v>
      </c>
      <c r="I26" s="4" t="s">
        <v>59</v>
      </c>
      <c r="J26" s="5" t="s">
        <v>60</v>
      </c>
      <c r="K26" s="6"/>
      <c r="L26" s="1">
        <v>1004</v>
      </c>
      <c r="M26" s="7" t="s">
        <v>412</v>
      </c>
      <c r="N26" s="8"/>
      <c r="O26" s="8">
        <v>0.5</v>
      </c>
      <c r="P26" s="9">
        <v>6</v>
      </c>
      <c r="Q26" s="8">
        <v>78</v>
      </c>
      <c r="R26" s="8">
        <v>89</v>
      </c>
      <c r="S26" s="25" t="s">
        <v>81</v>
      </c>
    </row>
    <row r="27" spans="1:19" ht="42" customHeight="1">
      <c r="A27" s="23">
        <v>37524</v>
      </c>
      <c r="B27" s="13">
        <v>6</v>
      </c>
      <c r="C27" s="12">
        <v>12</v>
      </c>
      <c r="D27" s="4" t="s">
        <v>414</v>
      </c>
      <c r="E27" s="10">
        <v>15.1</v>
      </c>
      <c r="F27" s="39">
        <v>3</v>
      </c>
      <c r="G27" s="41" t="s">
        <v>73</v>
      </c>
      <c r="H27" s="15">
        <v>23.7</v>
      </c>
      <c r="I27" s="4" t="s">
        <v>59</v>
      </c>
      <c r="J27" s="5" t="s">
        <v>59</v>
      </c>
      <c r="K27" s="6"/>
      <c r="L27" s="1">
        <v>1010</v>
      </c>
      <c r="M27" s="7" t="s">
        <v>415</v>
      </c>
      <c r="N27" s="8"/>
      <c r="O27" s="8"/>
      <c r="P27" s="9">
        <v>4</v>
      </c>
      <c r="Q27" s="8">
        <v>87</v>
      </c>
      <c r="R27" s="8">
        <v>99</v>
      </c>
      <c r="S27" s="25" t="s">
        <v>81</v>
      </c>
    </row>
    <row r="28" spans="1:19" ht="42" customHeight="1">
      <c r="A28" s="23">
        <v>37525</v>
      </c>
      <c r="B28" s="13">
        <v>5</v>
      </c>
      <c r="C28" s="12">
        <v>9</v>
      </c>
      <c r="D28" s="4" t="s">
        <v>416</v>
      </c>
      <c r="E28" s="10">
        <v>2</v>
      </c>
      <c r="F28" s="39">
        <v>2</v>
      </c>
      <c r="G28" s="41" t="s">
        <v>70</v>
      </c>
      <c r="H28" s="15">
        <v>21.5</v>
      </c>
      <c r="I28" s="4" t="s">
        <v>59</v>
      </c>
      <c r="J28" s="5" t="s">
        <v>59</v>
      </c>
      <c r="K28" s="6"/>
      <c r="L28" s="1">
        <v>1015</v>
      </c>
      <c r="M28" s="7" t="s">
        <v>417</v>
      </c>
      <c r="N28" s="8"/>
      <c r="O28" s="8"/>
      <c r="P28" s="9">
        <v>4</v>
      </c>
      <c r="Q28" s="8">
        <v>96</v>
      </c>
      <c r="R28" s="8">
        <v>100</v>
      </c>
      <c r="S28" s="25" t="s">
        <v>81</v>
      </c>
    </row>
    <row r="29" spans="1:19" ht="42" customHeight="1">
      <c r="A29" s="23">
        <v>37526</v>
      </c>
      <c r="B29" s="13">
        <v>5</v>
      </c>
      <c r="C29" s="12">
        <v>12</v>
      </c>
      <c r="D29" s="4" t="s">
        <v>418</v>
      </c>
      <c r="E29" s="10">
        <v>1.8</v>
      </c>
      <c r="F29" s="39">
        <v>3</v>
      </c>
      <c r="G29" s="41" t="s">
        <v>70</v>
      </c>
      <c r="H29" s="15">
        <v>23.3</v>
      </c>
      <c r="I29" s="4" t="s">
        <v>67</v>
      </c>
      <c r="J29" s="5" t="s">
        <v>59</v>
      </c>
      <c r="K29" s="6"/>
      <c r="L29" s="1">
        <v>1013</v>
      </c>
      <c r="M29" s="7" t="s">
        <v>419</v>
      </c>
      <c r="N29" s="8"/>
      <c r="O29" s="8">
        <v>0.5</v>
      </c>
      <c r="P29" s="9">
        <v>4</v>
      </c>
      <c r="Q29" s="8">
        <v>81</v>
      </c>
      <c r="R29" s="8">
        <v>97</v>
      </c>
      <c r="S29" s="25" t="s">
        <v>81</v>
      </c>
    </row>
    <row r="30" spans="1:19" ht="42" customHeight="1">
      <c r="A30" s="23">
        <v>37527</v>
      </c>
      <c r="B30" s="13">
        <v>10</v>
      </c>
      <c r="C30" s="12">
        <v>14</v>
      </c>
      <c r="D30" s="4" t="s">
        <v>420</v>
      </c>
      <c r="E30" s="10">
        <v>1.6</v>
      </c>
      <c r="F30" s="39">
        <v>2</v>
      </c>
      <c r="G30" s="41" t="s">
        <v>70</v>
      </c>
      <c r="H30" s="15">
        <v>21.5</v>
      </c>
      <c r="I30" s="4" t="s">
        <v>59</v>
      </c>
      <c r="J30" s="5" t="s">
        <v>59</v>
      </c>
      <c r="K30" s="6"/>
      <c r="L30" s="1">
        <v>1014</v>
      </c>
      <c r="M30" s="7" t="s">
        <v>421</v>
      </c>
      <c r="N30" s="8"/>
      <c r="O30" s="8"/>
      <c r="P30" s="9">
        <v>9</v>
      </c>
      <c r="Q30" s="8">
        <v>89</v>
      </c>
      <c r="R30" s="8">
        <v>100</v>
      </c>
      <c r="S30" s="25" t="s">
        <v>81</v>
      </c>
    </row>
    <row r="31" spans="1:19" ht="42" customHeight="1">
      <c r="A31" s="23">
        <v>37528</v>
      </c>
      <c r="B31" s="13">
        <v>10</v>
      </c>
      <c r="C31" s="12">
        <v>15</v>
      </c>
      <c r="D31" s="4" t="s">
        <v>422</v>
      </c>
      <c r="E31" s="10">
        <v>9.4</v>
      </c>
      <c r="F31" s="39">
        <v>4</v>
      </c>
      <c r="G31" s="41" t="s">
        <v>70</v>
      </c>
      <c r="H31" s="15">
        <v>35</v>
      </c>
      <c r="I31" s="4" t="s">
        <v>59</v>
      </c>
      <c r="J31" s="5" t="s">
        <v>60</v>
      </c>
      <c r="K31" s="6"/>
      <c r="L31" s="1">
        <v>1008</v>
      </c>
      <c r="M31" s="7" t="s">
        <v>423</v>
      </c>
      <c r="N31" s="8"/>
      <c r="O31" s="8">
        <v>1</v>
      </c>
      <c r="P31" s="9">
        <v>9</v>
      </c>
      <c r="Q31" s="8">
        <v>81</v>
      </c>
      <c r="R31" s="8">
        <v>89</v>
      </c>
      <c r="S31" s="25" t="s">
        <v>81</v>
      </c>
    </row>
    <row r="32" spans="1:19" ht="42" customHeight="1">
      <c r="A32" s="23">
        <v>37529</v>
      </c>
      <c r="B32" s="13">
        <v>5</v>
      </c>
      <c r="C32" s="12">
        <v>13</v>
      </c>
      <c r="D32" s="4" t="s">
        <v>228</v>
      </c>
      <c r="E32" s="10">
        <v>3.3</v>
      </c>
      <c r="F32" s="39">
        <v>2</v>
      </c>
      <c r="G32" s="41" t="s">
        <v>73</v>
      </c>
      <c r="H32" s="15">
        <v>20.9</v>
      </c>
      <c r="I32" s="4" t="s">
        <v>59</v>
      </c>
      <c r="J32" s="5" t="s">
        <v>60</v>
      </c>
      <c r="K32" s="6"/>
      <c r="L32" s="1">
        <v>1015</v>
      </c>
      <c r="M32" s="7" t="s">
        <v>424</v>
      </c>
      <c r="N32" s="8"/>
      <c r="O32" s="8">
        <v>2</v>
      </c>
      <c r="P32" s="9">
        <v>3</v>
      </c>
      <c r="Q32" s="8">
        <v>67</v>
      </c>
      <c r="R32" s="8">
        <v>80</v>
      </c>
      <c r="S32" s="25" t="s">
        <v>81</v>
      </c>
    </row>
    <row r="33" spans="1:19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76" t="s">
        <v>22</v>
      </c>
      <c r="B100" s="76"/>
      <c r="C100" s="76"/>
      <c r="D100" s="16">
        <f>AVERAGE(B3:B33,C3:C33)</f>
        <v>12.333333333333334</v>
      </c>
      <c r="E100" s="76" t="s">
        <v>31</v>
      </c>
      <c r="F100" s="76"/>
      <c r="G100" s="76"/>
      <c r="H100" s="76"/>
      <c r="I100" s="17">
        <f>SUM(E3:E33)</f>
        <v>100.69999999999997</v>
      </c>
      <c r="J100" s="76" t="s">
        <v>38</v>
      </c>
      <c r="K100" s="76"/>
      <c r="L100" s="18">
        <f>SUM(O3:O33)</f>
        <v>171.5</v>
      </c>
    </row>
    <row r="101" spans="1:12" ht="30" customHeight="1">
      <c r="A101" s="76" t="s">
        <v>27</v>
      </c>
      <c r="B101" s="76"/>
      <c r="C101" s="76"/>
      <c r="D101" s="16">
        <f>AVERAGE(B3:B33)</f>
        <v>7.4</v>
      </c>
      <c r="E101" s="76" t="s">
        <v>32</v>
      </c>
      <c r="F101" s="76"/>
      <c r="G101" s="76"/>
      <c r="H101" s="76"/>
      <c r="I101" s="17">
        <f>AVERAGE(E3:E33)</f>
        <v>3.356666666666666</v>
      </c>
      <c r="J101" s="76" t="s">
        <v>39</v>
      </c>
      <c r="K101" s="76"/>
      <c r="L101" s="18">
        <f>COUNTIF(R3:R33,"&lt;31")</f>
        <v>12</v>
      </c>
    </row>
    <row r="102" spans="1:12" ht="30" customHeight="1">
      <c r="A102" s="76" t="s">
        <v>28</v>
      </c>
      <c r="B102" s="76"/>
      <c r="C102" s="76"/>
      <c r="D102" s="16">
        <f>AVERAGE(C3:C33)</f>
        <v>17.266666666666666</v>
      </c>
      <c r="E102" s="76" t="s">
        <v>33</v>
      </c>
      <c r="F102" s="76"/>
      <c r="G102" s="76"/>
      <c r="H102" s="76"/>
      <c r="I102" s="17">
        <f>MAX(E3:E33)</f>
        <v>24.5</v>
      </c>
      <c r="J102" s="76" t="s">
        <v>41</v>
      </c>
      <c r="K102" s="76"/>
      <c r="L102" s="18">
        <f>COUNTIF(C3:C33,"&gt;19")</f>
        <v>9</v>
      </c>
    </row>
    <row r="103" spans="1:12" ht="30" customHeight="1">
      <c r="A103" s="76" t="s">
        <v>23</v>
      </c>
      <c r="B103" s="76"/>
      <c r="C103" s="76"/>
      <c r="D103" s="18">
        <f>MAX(B3:B33,C3:C33)</f>
        <v>24</v>
      </c>
      <c r="E103" s="76" t="s">
        <v>34</v>
      </c>
      <c r="F103" s="76"/>
      <c r="G103" s="76"/>
      <c r="H103" s="76"/>
      <c r="I103" s="18">
        <f>COUNTA(S3:S33)</f>
        <v>14</v>
      </c>
      <c r="J103" s="76" t="s">
        <v>37</v>
      </c>
      <c r="K103" s="76"/>
      <c r="L103" s="18">
        <f>COUNTA(N3:N33)</f>
        <v>0</v>
      </c>
    </row>
    <row r="104" spans="1:12" ht="30" customHeight="1">
      <c r="A104" s="76" t="s">
        <v>24</v>
      </c>
      <c r="B104" s="76"/>
      <c r="C104" s="76"/>
      <c r="D104" s="18">
        <f>MIN(B3:B33,C3:C33)</f>
        <v>1</v>
      </c>
      <c r="E104" s="76" t="s">
        <v>35</v>
      </c>
      <c r="F104" s="76"/>
      <c r="G104" s="76"/>
      <c r="H104" s="76"/>
      <c r="I104" s="18">
        <f>COUNTIF(S3:S33,"R")</f>
        <v>14</v>
      </c>
      <c r="J104" s="76" t="s">
        <v>47</v>
      </c>
      <c r="K104" s="76"/>
      <c r="L104" s="43">
        <f>AVERAGE(F3:F33)</f>
        <v>3.2</v>
      </c>
    </row>
    <row r="105" spans="1:12" ht="30" customHeight="1">
      <c r="A105" s="76" t="s">
        <v>26</v>
      </c>
      <c r="B105" s="76"/>
      <c r="C105" s="76"/>
      <c r="D105" s="18">
        <f>MAX(B3:B33)</f>
        <v>13</v>
      </c>
      <c r="E105" s="76" t="s">
        <v>36</v>
      </c>
      <c r="F105" s="76"/>
      <c r="G105" s="76"/>
      <c r="H105" s="76"/>
      <c r="I105" s="18">
        <f>COUNTIF(S3:S33,"S")</f>
        <v>0</v>
      </c>
      <c r="J105" s="76" t="s">
        <v>48</v>
      </c>
      <c r="K105" s="76"/>
      <c r="L105" s="43">
        <f>AVERAGE(H3:H33)</f>
        <v>29.21</v>
      </c>
    </row>
    <row r="106" spans="1:12" ht="30" customHeight="1">
      <c r="A106" s="76" t="s">
        <v>25</v>
      </c>
      <c r="B106" s="76"/>
      <c r="C106" s="76"/>
      <c r="D106" s="18">
        <f>MIN(C3:C33)</f>
        <v>9</v>
      </c>
      <c r="E106" s="76" t="s">
        <v>52</v>
      </c>
      <c r="F106" s="76"/>
      <c r="G106" s="76"/>
      <c r="H106" s="76"/>
      <c r="I106" s="18">
        <f>COUNTIF(F3:F33,"&gt;5")</f>
        <v>1</v>
      </c>
      <c r="J106" s="76" t="s">
        <v>49</v>
      </c>
      <c r="K106" s="76"/>
      <c r="L106" s="19"/>
    </row>
    <row r="107" spans="1:12" ht="30" customHeight="1">
      <c r="A107" s="76" t="s">
        <v>29</v>
      </c>
      <c r="B107" s="76"/>
      <c r="C107" s="76"/>
      <c r="D107" s="18">
        <f>COUNTIF(B3:B33,"&lt;1")</f>
        <v>0</v>
      </c>
      <c r="E107" s="76" t="s">
        <v>43</v>
      </c>
      <c r="F107" s="76"/>
      <c r="G107" s="76"/>
      <c r="H107" s="76"/>
      <c r="I107" s="17">
        <f>MAX(H3:H33)</f>
        <v>53.2</v>
      </c>
      <c r="J107" s="76" t="s">
        <v>50</v>
      </c>
      <c r="K107" s="76"/>
      <c r="L107" s="19"/>
    </row>
    <row r="108" spans="1:12" ht="30" customHeight="1">
      <c r="A108" s="76" t="s">
        <v>30</v>
      </c>
      <c r="B108" s="76"/>
      <c r="C108" s="76"/>
      <c r="D108" s="18">
        <f>COUNTIF(C3:C33,"&lt;1")</f>
        <v>0</v>
      </c>
      <c r="E108" s="76" t="s">
        <v>44</v>
      </c>
      <c r="F108" s="76"/>
      <c r="G108" s="76"/>
      <c r="H108" s="76"/>
      <c r="I108" s="18">
        <f>MAX(L3:L33)</f>
        <v>1028</v>
      </c>
      <c r="J108" s="76" t="s">
        <v>51</v>
      </c>
      <c r="K108" s="76"/>
      <c r="L108" s="19"/>
    </row>
    <row r="109" spans="1:12" ht="30" customHeight="1">
      <c r="A109" s="76" t="s">
        <v>40</v>
      </c>
      <c r="B109" s="76"/>
      <c r="C109" s="76"/>
      <c r="D109" s="18">
        <f>MIN(P3:P33)</f>
        <v>0</v>
      </c>
      <c r="E109" s="76" t="s">
        <v>45</v>
      </c>
      <c r="F109" s="76"/>
      <c r="G109" s="76"/>
      <c r="H109" s="76"/>
      <c r="I109" s="18">
        <f>MIN(L3:L33)</f>
        <v>994</v>
      </c>
      <c r="J109" s="76"/>
      <c r="K109" s="76"/>
      <c r="L109" s="19"/>
    </row>
  </sheetData>
  <sheetProtection password="CF17" sheet="1" objects="1" scenarios="1"/>
  <mergeCells count="43"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SEPTEMBER 2004</oddHeader>
    <oddFooter>&amp;CSt.Nitzsche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63" t="s">
        <v>16</v>
      </c>
      <c r="C1" s="64"/>
      <c r="D1" s="63" t="s">
        <v>17</v>
      </c>
      <c r="E1" s="64"/>
      <c r="F1" s="63" t="s">
        <v>15</v>
      </c>
      <c r="G1" s="73"/>
      <c r="H1" s="74"/>
      <c r="I1" s="63" t="s">
        <v>1</v>
      </c>
      <c r="J1" s="64"/>
      <c r="K1" s="69" t="s">
        <v>8</v>
      </c>
      <c r="L1" s="67" t="s">
        <v>10</v>
      </c>
      <c r="M1" s="71" t="s">
        <v>2</v>
      </c>
      <c r="N1" s="58" t="s">
        <v>19</v>
      </c>
      <c r="O1" s="58" t="s">
        <v>20</v>
      </c>
      <c r="P1" s="65" t="s">
        <v>21</v>
      </c>
      <c r="Q1" s="58" t="s">
        <v>14</v>
      </c>
      <c r="R1" s="58" t="s">
        <v>42</v>
      </c>
      <c r="S1" s="60" t="s">
        <v>46</v>
      </c>
    </row>
    <row r="2" spans="1:19" ht="42" customHeight="1">
      <c r="A2" s="22" t="s">
        <v>56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0"/>
      <c r="L2" s="68"/>
      <c r="M2" s="72"/>
      <c r="N2" s="75"/>
      <c r="O2" s="75"/>
      <c r="P2" s="66"/>
      <c r="Q2" s="62"/>
      <c r="R2" s="59"/>
      <c r="S2" s="61"/>
    </row>
    <row r="3" spans="1:19" ht="42" customHeight="1">
      <c r="A3" s="23">
        <v>37530</v>
      </c>
      <c r="B3" s="13">
        <v>3</v>
      </c>
      <c r="C3" s="12">
        <v>15</v>
      </c>
      <c r="D3" s="4"/>
      <c r="E3" s="10">
        <v>0</v>
      </c>
      <c r="F3" s="39">
        <v>2</v>
      </c>
      <c r="G3" s="41" t="s">
        <v>58</v>
      </c>
      <c r="H3" s="15">
        <v>13.9</v>
      </c>
      <c r="I3" s="4" t="s">
        <v>156</v>
      </c>
      <c r="J3" s="5" t="s">
        <v>67</v>
      </c>
      <c r="K3" s="6"/>
      <c r="L3" s="1">
        <v>1016</v>
      </c>
      <c r="M3" s="7" t="s">
        <v>425</v>
      </c>
      <c r="N3" s="8"/>
      <c r="O3" s="8">
        <v>6</v>
      </c>
      <c r="P3" s="9">
        <v>2</v>
      </c>
      <c r="Q3" s="8">
        <v>56</v>
      </c>
      <c r="R3" s="20">
        <v>48</v>
      </c>
      <c r="S3" s="24"/>
    </row>
    <row r="4" spans="1:19" ht="42" customHeight="1">
      <c r="A4" s="23">
        <v>37531</v>
      </c>
      <c r="B4" s="13">
        <v>4</v>
      </c>
      <c r="C4" s="12">
        <v>15</v>
      </c>
      <c r="D4" s="4" t="s">
        <v>426</v>
      </c>
      <c r="E4" s="10">
        <v>4.7</v>
      </c>
      <c r="F4" s="39">
        <v>2</v>
      </c>
      <c r="G4" s="41" t="s">
        <v>64</v>
      </c>
      <c r="H4" s="15">
        <v>15.8</v>
      </c>
      <c r="I4" s="4" t="s">
        <v>67</v>
      </c>
      <c r="J4" s="5" t="s">
        <v>60</v>
      </c>
      <c r="K4" s="6"/>
      <c r="L4" s="1">
        <v>1017</v>
      </c>
      <c r="M4" s="7" t="s">
        <v>427</v>
      </c>
      <c r="N4" s="8"/>
      <c r="O4" s="8">
        <v>3</v>
      </c>
      <c r="P4" s="9">
        <v>3</v>
      </c>
      <c r="Q4" s="8">
        <v>78</v>
      </c>
      <c r="R4" s="8">
        <v>74</v>
      </c>
      <c r="S4" s="25" t="s">
        <v>81</v>
      </c>
    </row>
    <row r="5" spans="1:19" ht="42" customHeight="1">
      <c r="A5" s="23">
        <v>37532</v>
      </c>
      <c r="B5" s="13">
        <v>6</v>
      </c>
      <c r="C5" s="12">
        <v>16</v>
      </c>
      <c r="D5" s="4"/>
      <c r="E5" s="10">
        <v>0</v>
      </c>
      <c r="F5" s="39">
        <v>2</v>
      </c>
      <c r="G5" s="41" t="s">
        <v>70</v>
      </c>
      <c r="H5" s="15">
        <v>19.5</v>
      </c>
      <c r="I5" s="4" t="s">
        <v>156</v>
      </c>
      <c r="J5" s="5" t="s">
        <v>67</v>
      </c>
      <c r="K5" s="6"/>
      <c r="L5" s="1">
        <v>1020</v>
      </c>
      <c r="M5" s="7" t="s">
        <v>428</v>
      </c>
      <c r="N5" s="8"/>
      <c r="O5" s="8">
        <v>7</v>
      </c>
      <c r="P5" s="9">
        <v>5</v>
      </c>
      <c r="Q5" s="8">
        <v>63</v>
      </c>
      <c r="R5" s="8">
        <v>43</v>
      </c>
      <c r="S5" s="25"/>
    </row>
    <row r="6" spans="1:19" ht="42" customHeight="1">
      <c r="A6" s="23">
        <v>37533</v>
      </c>
      <c r="B6" s="13">
        <v>4</v>
      </c>
      <c r="C6" s="12">
        <v>17</v>
      </c>
      <c r="D6" s="4"/>
      <c r="E6" s="10">
        <v>0</v>
      </c>
      <c r="F6" s="39">
        <v>4</v>
      </c>
      <c r="G6" s="41" t="s">
        <v>64</v>
      </c>
      <c r="H6" s="15">
        <v>34.8</v>
      </c>
      <c r="I6" s="4" t="s">
        <v>156</v>
      </c>
      <c r="J6" s="5" t="s">
        <v>116</v>
      </c>
      <c r="K6" s="6"/>
      <c r="L6" s="1">
        <v>1012</v>
      </c>
      <c r="M6" s="7" t="s">
        <v>429</v>
      </c>
      <c r="N6" s="8"/>
      <c r="O6" s="8">
        <v>8</v>
      </c>
      <c r="P6" s="9">
        <v>3</v>
      </c>
      <c r="Q6" s="8">
        <v>53</v>
      </c>
      <c r="R6" s="8">
        <v>29</v>
      </c>
      <c r="S6" s="25"/>
    </row>
    <row r="7" spans="1:19" ht="42" customHeight="1">
      <c r="A7" s="23">
        <v>37534</v>
      </c>
      <c r="B7" s="13">
        <v>12</v>
      </c>
      <c r="C7" s="12">
        <v>22</v>
      </c>
      <c r="D7" s="4"/>
      <c r="E7" s="10">
        <v>0</v>
      </c>
      <c r="F7" s="39">
        <v>4</v>
      </c>
      <c r="G7" s="41" t="s">
        <v>64</v>
      </c>
      <c r="H7" s="15">
        <v>31.3</v>
      </c>
      <c r="I7" s="4" t="s">
        <v>156</v>
      </c>
      <c r="J7" s="5" t="s">
        <v>82</v>
      </c>
      <c r="K7" s="6"/>
      <c r="L7" s="1">
        <v>1013</v>
      </c>
      <c r="M7" s="7" t="s">
        <v>430</v>
      </c>
      <c r="N7" s="8"/>
      <c r="O7" s="8">
        <v>11</v>
      </c>
      <c r="P7" s="9">
        <v>11</v>
      </c>
      <c r="Q7" s="8">
        <v>48</v>
      </c>
      <c r="R7" s="8">
        <v>5</v>
      </c>
      <c r="S7" s="25"/>
    </row>
    <row r="8" spans="1:19" ht="42" customHeight="1">
      <c r="A8" s="23">
        <v>37535</v>
      </c>
      <c r="B8" s="13">
        <v>13</v>
      </c>
      <c r="C8" s="12">
        <v>19</v>
      </c>
      <c r="D8" s="4" t="s">
        <v>253</v>
      </c>
      <c r="E8" s="10">
        <v>1</v>
      </c>
      <c r="F8" s="39">
        <v>4</v>
      </c>
      <c r="G8" s="41" t="s">
        <v>70</v>
      </c>
      <c r="H8" s="15">
        <v>29.9</v>
      </c>
      <c r="I8" s="4" t="s">
        <v>156</v>
      </c>
      <c r="J8" s="5" t="s">
        <v>60</v>
      </c>
      <c r="K8" s="6"/>
      <c r="L8" s="1">
        <v>1010</v>
      </c>
      <c r="M8" s="7" t="s">
        <v>431</v>
      </c>
      <c r="N8" s="8"/>
      <c r="O8" s="8">
        <v>3</v>
      </c>
      <c r="P8" s="9">
        <v>12</v>
      </c>
      <c r="Q8" s="8">
        <v>71</v>
      </c>
      <c r="R8" s="8">
        <v>76</v>
      </c>
      <c r="S8" s="25" t="s">
        <v>81</v>
      </c>
    </row>
    <row r="9" spans="1:19" ht="42" customHeight="1">
      <c r="A9" s="23">
        <v>37536</v>
      </c>
      <c r="B9" s="13">
        <v>8</v>
      </c>
      <c r="C9" s="12">
        <v>14</v>
      </c>
      <c r="D9" s="4" t="s">
        <v>228</v>
      </c>
      <c r="E9" s="10">
        <v>9</v>
      </c>
      <c r="F9" s="39">
        <v>3</v>
      </c>
      <c r="G9" s="41" t="s">
        <v>70</v>
      </c>
      <c r="H9" s="15">
        <v>21.5</v>
      </c>
      <c r="I9" s="4" t="s">
        <v>59</v>
      </c>
      <c r="J9" s="5" t="s">
        <v>116</v>
      </c>
      <c r="K9" s="6"/>
      <c r="L9" s="1">
        <v>1015</v>
      </c>
      <c r="M9" s="7" t="s">
        <v>432</v>
      </c>
      <c r="N9" s="8"/>
      <c r="O9" s="8">
        <v>8</v>
      </c>
      <c r="P9" s="9">
        <v>5</v>
      </c>
      <c r="Q9" s="8">
        <v>47</v>
      </c>
      <c r="R9" s="8">
        <v>27</v>
      </c>
      <c r="S9" s="25" t="s">
        <v>81</v>
      </c>
    </row>
    <row r="10" spans="1:19" ht="42" customHeight="1">
      <c r="A10" s="23">
        <v>37537</v>
      </c>
      <c r="B10" s="13">
        <v>4</v>
      </c>
      <c r="C10" s="12">
        <v>12</v>
      </c>
      <c r="D10" s="4" t="s">
        <v>433</v>
      </c>
      <c r="E10" s="10">
        <v>2.4</v>
      </c>
      <c r="F10" s="39">
        <v>1</v>
      </c>
      <c r="G10" s="41" t="s">
        <v>66</v>
      </c>
      <c r="H10" s="15">
        <v>11.2</v>
      </c>
      <c r="I10" s="4" t="s">
        <v>67</v>
      </c>
      <c r="J10" s="5" t="s">
        <v>59</v>
      </c>
      <c r="K10" s="6"/>
      <c r="L10" s="1">
        <v>1011</v>
      </c>
      <c r="M10" s="7" t="s">
        <v>434</v>
      </c>
      <c r="N10" s="8"/>
      <c r="O10" s="8">
        <v>0.5</v>
      </c>
      <c r="P10" s="9">
        <v>2</v>
      </c>
      <c r="Q10" s="8">
        <v>84</v>
      </c>
      <c r="R10" s="8">
        <v>96</v>
      </c>
      <c r="S10" s="25" t="s">
        <v>81</v>
      </c>
    </row>
    <row r="11" spans="1:19" ht="42" customHeight="1">
      <c r="A11" s="23">
        <v>37538</v>
      </c>
      <c r="B11" s="13">
        <v>3</v>
      </c>
      <c r="C11" s="12">
        <v>11</v>
      </c>
      <c r="D11" s="4"/>
      <c r="E11" s="10">
        <v>0</v>
      </c>
      <c r="F11" s="39">
        <v>2</v>
      </c>
      <c r="G11" s="41" t="s">
        <v>73</v>
      </c>
      <c r="H11" s="15">
        <v>21.1</v>
      </c>
      <c r="I11" s="4" t="s">
        <v>59</v>
      </c>
      <c r="J11" s="5" t="s">
        <v>67</v>
      </c>
      <c r="K11" s="6"/>
      <c r="L11" s="1">
        <v>1014</v>
      </c>
      <c r="M11" s="7" t="s">
        <v>435</v>
      </c>
      <c r="N11" s="8"/>
      <c r="O11" s="8">
        <v>4</v>
      </c>
      <c r="P11" s="9">
        <v>1</v>
      </c>
      <c r="Q11" s="8">
        <v>66</v>
      </c>
      <c r="R11" s="8">
        <v>58</v>
      </c>
      <c r="S11" s="25"/>
    </row>
    <row r="12" spans="1:19" ht="42" customHeight="1">
      <c r="A12" s="23">
        <v>37539</v>
      </c>
      <c r="B12" s="13">
        <v>0</v>
      </c>
      <c r="C12" s="12">
        <v>8</v>
      </c>
      <c r="D12" s="4"/>
      <c r="E12" s="10">
        <v>0</v>
      </c>
      <c r="F12" s="39">
        <v>3</v>
      </c>
      <c r="G12" s="41" t="s">
        <v>58</v>
      </c>
      <c r="H12" s="15">
        <v>29</v>
      </c>
      <c r="I12" s="4" t="s">
        <v>156</v>
      </c>
      <c r="J12" s="5" t="s">
        <v>67</v>
      </c>
      <c r="K12" s="6"/>
      <c r="L12" s="1">
        <v>1012</v>
      </c>
      <c r="M12" s="7" t="s">
        <v>436</v>
      </c>
      <c r="N12" s="8"/>
      <c r="O12" s="8">
        <v>5.5</v>
      </c>
      <c r="P12" s="9">
        <v>-1</v>
      </c>
      <c r="Q12" s="8">
        <v>63</v>
      </c>
      <c r="R12" s="8">
        <v>45</v>
      </c>
      <c r="S12" s="25"/>
    </row>
    <row r="13" spans="1:19" ht="42" customHeight="1">
      <c r="A13" s="23">
        <v>37540</v>
      </c>
      <c r="B13" s="13">
        <v>-3</v>
      </c>
      <c r="C13" s="12">
        <v>8</v>
      </c>
      <c r="D13" s="4"/>
      <c r="E13" s="10">
        <v>0</v>
      </c>
      <c r="F13" s="39">
        <v>4</v>
      </c>
      <c r="G13" s="41" t="s">
        <v>160</v>
      </c>
      <c r="H13" s="15">
        <v>30.8</v>
      </c>
      <c r="I13" s="4" t="s">
        <v>156</v>
      </c>
      <c r="J13" s="5" t="s">
        <v>116</v>
      </c>
      <c r="K13" s="6"/>
      <c r="L13" s="1">
        <v>1020</v>
      </c>
      <c r="M13" s="7" t="s">
        <v>437</v>
      </c>
      <c r="N13" s="8"/>
      <c r="O13" s="8">
        <v>9</v>
      </c>
      <c r="P13" s="9">
        <v>-4</v>
      </c>
      <c r="Q13" s="8">
        <v>47</v>
      </c>
      <c r="R13" s="8">
        <v>12</v>
      </c>
      <c r="S13" s="25"/>
    </row>
    <row r="14" spans="1:19" ht="42" customHeight="1">
      <c r="A14" s="23">
        <v>37541</v>
      </c>
      <c r="B14" s="13">
        <v>-1</v>
      </c>
      <c r="C14" s="12">
        <v>8</v>
      </c>
      <c r="D14" s="4"/>
      <c r="E14" s="10">
        <v>0</v>
      </c>
      <c r="F14" s="39">
        <v>6</v>
      </c>
      <c r="G14" s="41" t="s">
        <v>162</v>
      </c>
      <c r="H14" s="15">
        <v>47.6</v>
      </c>
      <c r="I14" s="4" t="s">
        <v>77</v>
      </c>
      <c r="J14" s="5" t="s">
        <v>82</v>
      </c>
      <c r="K14" s="6"/>
      <c r="L14" s="1">
        <v>1022</v>
      </c>
      <c r="M14" s="7" t="s">
        <v>438</v>
      </c>
      <c r="N14" s="8"/>
      <c r="O14" s="8">
        <v>10.5</v>
      </c>
      <c r="P14" s="9">
        <v>-2</v>
      </c>
      <c r="Q14" s="8">
        <v>41</v>
      </c>
      <c r="R14" s="8">
        <v>0</v>
      </c>
      <c r="S14" s="25"/>
    </row>
    <row r="15" spans="1:19" ht="42" customHeight="1">
      <c r="A15" s="23">
        <v>37542</v>
      </c>
      <c r="B15" s="13">
        <v>4</v>
      </c>
      <c r="C15" s="12">
        <v>10</v>
      </c>
      <c r="D15" s="4"/>
      <c r="E15" s="10">
        <v>0</v>
      </c>
      <c r="F15" s="39">
        <v>5</v>
      </c>
      <c r="G15" s="41" t="s">
        <v>162</v>
      </c>
      <c r="H15" s="15">
        <v>45.1</v>
      </c>
      <c r="I15" s="4" t="s">
        <v>156</v>
      </c>
      <c r="J15" s="5" t="s">
        <v>116</v>
      </c>
      <c r="K15" s="6"/>
      <c r="L15" s="1">
        <v>1015</v>
      </c>
      <c r="M15" s="7" t="s">
        <v>439</v>
      </c>
      <c r="N15" s="8"/>
      <c r="O15" s="8">
        <v>8</v>
      </c>
      <c r="P15" s="9">
        <v>3</v>
      </c>
      <c r="Q15" s="8">
        <v>58</v>
      </c>
      <c r="R15" s="8">
        <v>23</v>
      </c>
      <c r="S15" s="25"/>
    </row>
    <row r="16" spans="1:19" ht="42" customHeight="1">
      <c r="A16" s="23">
        <v>37543</v>
      </c>
      <c r="B16" s="13">
        <v>3</v>
      </c>
      <c r="C16" s="12">
        <v>7</v>
      </c>
      <c r="D16" s="4"/>
      <c r="E16" s="10">
        <v>0</v>
      </c>
      <c r="F16" s="39">
        <v>6</v>
      </c>
      <c r="G16" s="41" t="s">
        <v>64</v>
      </c>
      <c r="H16" s="15">
        <v>47.9</v>
      </c>
      <c r="I16" s="4" t="s">
        <v>67</v>
      </c>
      <c r="J16" s="5" t="s">
        <v>67</v>
      </c>
      <c r="K16" s="6"/>
      <c r="L16" s="1">
        <v>1005</v>
      </c>
      <c r="M16" s="7" t="s">
        <v>440</v>
      </c>
      <c r="N16" s="8"/>
      <c r="O16" s="8">
        <v>5</v>
      </c>
      <c r="P16" s="9">
        <v>2</v>
      </c>
      <c r="Q16" s="8">
        <v>72</v>
      </c>
      <c r="R16" s="8">
        <v>45</v>
      </c>
      <c r="S16" s="25"/>
    </row>
    <row r="17" spans="1:19" ht="42" customHeight="1">
      <c r="A17" s="23">
        <v>37544</v>
      </c>
      <c r="B17" s="13">
        <v>5</v>
      </c>
      <c r="C17" s="12">
        <v>7</v>
      </c>
      <c r="D17" s="4" t="s">
        <v>132</v>
      </c>
      <c r="E17" s="10">
        <v>6.8</v>
      </c>
      <c r="F17" s="39">
        <v>4</v>
      </c>
      <c r="G17" s="41" t="s">
        <v>162</v>
      </c>
      <c r="H17" s="15">
        <v>36.2</v>
      </c>
      <c r="I17" s="4" t="s">
        <v>59</v>
      </c>
      <c r="J17" s="5" t="s">
        <v>60</v>
      </c>
      <c r="K17" s="6"/>
      <c r="L17" s="1">
        <v>997</v>
      </c>
      <c r="M17" s="7" t="s">
        <v>441</v>
      </c>
      <c r="N17" s="8"/>
      <c r="O17" s="8">
        <v>1.5</v>
      </c>
      <c r="P17" s="9">
        <v>4</v>
      </c>
      <c r="Q17" s="8">
        <v>86</v>
      </c>
      <c r="R17" s="8">
        <v>86</v>
      </c>
      <c r="S17" s="25" t="s">
        <v>81</v>
      </c>
    </row>
    <row r="18" spans="1:19" ht="42" customHeight="1">
      <c r="A18" s="23">
        <v>37545</v>
      </c>
      <c r="B18" s="13">
        <v>5</v>
      </c>
      <c r="C18" s="12">
        <v>9</v>
      </c>
      <c r="D18" s="4" t="s">
        <v>266</v>
      </c>
      <c r="E18" s="47">
        <v>3.6</v>
      </c>
      <c r="F18" s="39">
        <v>3</v>
      </c>
      <c r="G18" s="41" t="s">
        <v>64</v>
      </c>
      <c r="H18" s="15">
        <v>30</v>
      </c>
      <c r="I18" s="4" t="s">
        <v>59</v>
      </c>
      <c r="J18" s="5" t="s">
        <v>59</v>
      </c>
      <c r="K18" s="6"/>
      <c r="L18" s="1">
        <v>999</v>
      </c>
      <c r="M18" s="7" t="s">
        <v>442</v>
      </c>
      <c r="N18" s="8"/>
      <c r="O18" s="8"/>
      <c r="P18" s="9">
        <v>4</v>
      </c>
      <c r="Q18" s="8">
        <v>78</v>
      </c>
      <c r="R18" s="8">
        <v>98</v>
      </c>
      <c r="S18" s="25" t="s">
        <v>81</v>
      </c>
    </row>
    <row r="19" spans="1:19" ht="42" customHeight="1">
      <c r="A19" s="23">
        <v>37546</v>
      </c>
      <c r="B19" s="13">
        <v>2</v>
      </c>
      <c r="C19" s="12">
        <v>8</v>
      </c>
      <c r="D19" s="4"/>
      <c r="E19" s="10">
        <v>0</v>
      </c>
      <c r="F19" s="39">
        <v>4</v>
      </c>
      <c r="G19" s="41" t="s">
        <v>70</v>
      </c>
      <c r="H19" s="15">
        <v>36.2</v>
      </c>
      <c r="I19" s="4" t="s">
        <v>67</v>
      </c>
      <c r="J19" s="5" t="s">
        <v>59</v>
      </c>
      <c r="K19" s="6"/>
      <c r="L19" s="1">
        <v>995</v>
      </c>
      <c r="M19" s="7" t="s">
        <v>443</v>
      </c>
      <c r="N19" s="8"/>
      <c r="O19" s="8">
        <v>0.5</v>
      </c>
      <c r="P19" s="9">
        <v>1</v>
      </c>
      <c r="Q19" s="8">
        <v>72</v>
      </c>
      <c r="R19" s="8">
        <v>96</v>
      </c>
      <c r="S19" s="25"/>
    </row>
    <row r="20" spans="1:19" ht="42" customHeight="1">
      <c r="A20" s="23">
        <v>37547</v>
      </c>
      <c r="B20" s="13">
        <v>5</v>
      </c>
      <c r="C20" s="12">
        <v>9</v>
      </c>
      <c r="D20" s="4" t="s">
        <v>203</v>
      </c>
      <c r="E20" s="10">
        <v>1.5</v>
      </c>
      <c r="F20" s="39">
        <v>5</v>
      </c>
      <c r="G20" s="41" t="s">
        <v>70</v>
      </c>
      <c r="H20" s="15">
        <v>45.6</v>
      </c>
      <c r="I20" s="4" t="s">
        <v>67</v>
      </c>
      <c r="J20" s="5" t="s">
        <v>60</v>
      </c>
      <c r="K20" s="6"/>
      <c r="L20" s="1">
        <v>998</v>
      </c>
      <c r="M20" s="7" t="s">
        <v>444</v>
      </c>
      <c r="N20" s="8"/>
      <c r="O20" s="8">
        <v>1.5</v>
      </c>
      <c r="P20" s="9">
        <v>3</v>
      </c>
      <c r="Q20" s="8">
        <v>76</v>
      </c>
      <c r="R20" s="8">
        <v>76</v>
      </c>
      <c r="S20" s="25" t="s">
        <v>81</v>
      </c>
    </row>
    <row r="21" spans="1:19" ht="42" customHeight="1">
      <c r="A21" s="23">
        <v>37548</v>
      </c>
      <c r="B21" s="13">
        <v>0</v>
      </c>
      <c r="C21" s="12">
        <v>11</v>
      </c>
      <c r="D21" s="4"/>
      <c r="E21" s="10">
        <v>0</v>
      </c>
      <c r="F21" s="39">
        <v>3</v>
      </c>
      <c r="G21" s="41" t="s">
        <v>70</v>
      </c>
      <c r="H21" s="15">
        <v>23.6</v>
      </c>
      <c r="I21" s="4" t="s">
        <v>156</v>
      </c>
      <c r="J21" s="5" t="s">
        <v>116</v>
      </c>
      <c r="K21" s="6"/>
      <c r="L21" s="1">
        <v>1006</v>
      </c>
      <c r="M21" s="7" t="s">
        <v>445</v>
      </c>
      <c r="N21" s="8"/>
      <c r="O21" s="8">
        <v>7</v>
      </c>
      <c r="P21" s="9">
        <v>-1</v>
      </c>
      <c r="Q21" s="8">
        <v>53</v>
      </c>
      <c r="R21" s="8">
        <v>28</v>
      </c>
      <c r="S21" s="25"/>
    </row>
    <row r="22" spans="1:19" ht="42" customHeight="1">
      <c r="A22" s="23">
        <v>37549</v>
      </c>
      <c r="B22" s="13">
        <v>-1</v>
      </c>
      <c r="C22" s="12">
        <v>11</v>
      </c>
      <c r="D22" s="4" t="s">
        <v>244</v>
      </c>
      <c r="E22" s="10">
        <v>3.3</v>
      </c>
      <c r="F22" s="39">
        <v>6</v>
      </c>
      <c r="G22" s="41" t="s">
        <v>64</v>
      </c>
      <c r="H22" s="15">
        <v>55.2</v>
      </c>
      <c r="I22" s="4" t="s">
        <v>77</v>
      </c>
      <c r="J22" s="5" t="s">
        <v>60</v>
      </c>
      <c r="K22" s="6"/>
      <c r="L22" s="1">
        <v>1010</v>
      </c>
      <c r="M22" s="7" t="s">
        <v>446</v>
      </c>
      <c r="N22" s="8"/>
      <c r="O22" s="8">
        <v>3</v>
      </c>
      <c r="P22" s="9">
        <v>-3</v>
      </c>
      <c r="Q22" s="8">
        <v>70</v>
      </c>
      <c r="R22" s="8">
        <v>67</v>
      </c>
      <c r="S22" s="25" t="s">
        <v>81</v>
      </c>
    </row>
    <row r="23" spans="1:19" ht="42" customHeight="1">
      <c r="A23" s="23">
        <v>37550</v>
      </c>
      <c r="B23" s="13">
        <v>8</v>
      </c>
      <c r="C23" s="12">
        <v>18</v>
      </c>
      <c r="D23" s="4"/>
      <c r="E23" s="10">
        <v>0</v>
      </c>
      <c r="F23" s="39">
        <v>5</v>
      </c>
      <c r="G23" s="41" t="s">
        <v>70</v>
      </c>
      <c r="H23" s="15">
        <v>41.7</v>
      </c>
      <c r="I23" s="4" t="s">
        <v>67</v>
      </c>
      <c r="J23" s="5" t="s">
        <v>67</v>
      </c>
      <c r="K23" s="6"/>
      <c r="L23" s="1">
        <v>1002</v>
      </c>
      <c r="M23" s="7" t="s">
        <v>447</v>
      </c>
      <c r="N23" s="8"/>
      <c r="O23" s="8">
        <v>6</v>
      </c>
      <c r="P23" s="9">
        <v>6</v>
      </c>
      <c r="Q23" s="8">
        <v>62</v>
      </c>
      <c r="R23" s="8">
        <v>43</v>
      </c>
      <c r="S23" s="25"/>
    </row>
    <row r="24" spans="1:19" ht="42" customHeight="1">
      <c r="A24" s="23">
        <v>37551</v>
      </c>
      <c r="B24" s="13">
        <v>2</v>
      </c>
      <c r="C24" s="12">
        <v>17</v>
      </c>
      <c r="D24" s="4"/>
      <c r="E24" s="10">
        <v>0</v>
      </c>
      <c r="F24" s="39">
        <v>4</v>
      </c>
      <c r="G24" s="41" t="s">
        <v>70</v>
      </c>
      <c r="H24" s="15">
        <v>37.3</v>
      </c>
      <c r="I24" s="4" t="s">
        <v>77</v>
      </c>
      <c r="J24" s="5" t="s">
        <v>82</v>
      </c>
      <c r="K24" s="6"/>
      <c r="L24" s="1">
        <v>1015</v>
      </c>
      <c r="M24" s="7" t="s">
        <v>448</v>
      </c>
      <c r="N24" s="8"/>
      <c r="O24" s="8">
        <v>10</v>
      </c>
      <c r="P24" s="9">
        <v>1</v>
      </c>
      <c r="Q24" s="8">
        <v>45</v>
      </c>
      <c r="R24" s="8">
        <v>4</v>
      </c>
      <c r="S24" s="25"/>
    </row>
    <row r="25" spans="1:19" ht="42" customHeight="1">
      <c r="A25" s="23">
        <v>37552</v>
      </c>
      <c r="B25" s="13">
        <v>9</v>
      </c>
      <c r="C25" s="12">
        <v>17</v>
      </c>
      <c r="D25" s="4"/>
      <c r="E25" s="10">
        <v>0</v>
      </c>
      <c r="F25" s="39">
        <v>4</v>
      </c>
      <c r="G25" s="41" t="s">
        <v>70</v>
      </c>
      <c r="H25" s="15">
        <v>39.5</v>
      </c>
      <c r="I25" s="4" t="s">
        <v>156</v>
      </c>
      <c r="J25" s="5" t="s">
        <v>67</v>
      </c>
      <c r="K25" s="6"/>
      <c r="L25" s="1">
        <v>1010</v>
      </c>
      <c r="M25" s="7" t="s">
        <v>449</v>
      </c>
      <c r="N25" s="8"/>
      <c r="O25" s="8">
        <v>6</v>
      </c>
      <c r="P25" s="9">
        <v>6</v>
      </c>
      <c r="Q25" s="8">
        <v>52</v>
      </c>
      <c r="R25" s="8">
        <v>40</v>
      </c>
      <c r="S25" s="25"/>
    </row>
    <row r="26" spans="1:19" ht="42" customHeight="1">
      <c r="A26" s="23">
        <v>37553</v>
      </c>
      <c r="B26" s="13">
        <v>10</v>
      </c>
      <c r="C26" s="12">
        <v>20</v>
      </c>
      <c r="D26" s="4"/>
      <c r="E26" s="10">
        <v>0</v>
      </c>
      <c r="F26" s="39">
        <v>3</v>
      </c>
      <c r="G26" s="41" t="s">
        <v>70</v>
      </c>
      <c r="H26" s="15">
        <v>29.9</v>
      </c>
      <c r="I26" s="4" t="s">
        <v>156</v>
      </c>
      <c r="J26" s="5" t="s">
        <v>82</v>
      </c>
      <c r="K26" s="6"/>
      <c r="L26" s="1">
        <v>1008</v>
      </c>
      <c r="M26" s="7" t="s">
        <v>450</v>
      </c>
      <c r="N26" s="8"/>
      <c r="O26" s="8">
        <v>10</v>
      </c>
      <c r="P26" s="9">
        <v>8</v>
      </c>
      <c r="Q26" s="8">
        <v>44</v>
      </c>
      <c r="R26" s="8">
        <v>5</v>
      </c>
      <c r="S26" s="25"/>
    </row>
    <row r="27" spans="1:19" ht="42" customHeight="1">
      <c r="A27" s="23">
        <v>37554</v>
      </c>
      <c r="B27" s="13">
        <v>10</v>
      </c>
      <c r="C27" s="12">
        <v>17</v>
      </c>
      <c r="D27" s="4" t="s">
        <v>451</v>
      </c>
      <c r="E27" s="10">
        <v>0.5</v>
      </c>
      <c r="F27" s="39">
        <v>4</v>
      </c>
      <c r="G27" s="41" t="s">
        <v>70</v>
      </c>
      <c r="H27" s="15">
        <v>31.4</v>
      </c>
      <c r="I27" s="4" t="s">
        <v>156</v>
      </c>
      <c r="J27" s="5" t="s">
        <v>67</v>
      </c>
      <c r="K27" s="6"/>
      <c r="L27" s="1">
        <v>1006</v>
      </c>
      <c r="M27" s="7" t="s">
        <v>452</v>
      </c>
      <c r="N27" s="8"/>
      <c r="O27" s="8">
        <v>3.5</v>
      </c>
      <c r="P27" s="9">
        <v>9</v>
      </c>
      <c r="Q27" s="8">
        <v>63</v>
      </c>
      <c r="R27" s="8">
        <v>68</v>
      </c>
      <c r="S27" s="25"/>
    </row>
    <row r="28" spans="1:19" ht="42" customHeight="1">
      <c r="A28" s="23">
        <v>37555</v>
      </c>
      <c r="B28" s="13">
        <v>8</v>
      </c>
      <c r="C28" s="12">
        <v>11</v>
      </c>
      <c r="D28" s="4" t="s">
        <v>132</v>
      </c>
      <c r="E28" s="10">
        <v>7.5</v>
      </c>
      <c r="F28" s="39">
        <v>1</v>
      </c>
      <c r="G28" s="41" t="s">
        <v>73</v>
      </c>
      <c r="H28" s="15">
        <v>12</v>
      </c>
      <c r="I28" s="4" t="s">
        <v>59</v>
      </c>
      <c r="J28" s="5" t="s">
        <v>59</v>
      </c>
      <c r="K28" s="6"/>
      <c r="L28" s="1">
        <v>1008</v>
      </c>
      <c r="M28" s="7" t="s">
        <v>453</v>
      </c>
      <c r="N28" s="8"/>
      <c r="O28" s="8"/>
      <c r="P28" s="9">
        <v>7</v>
      </c>
      <c r="Q28" s="8">
        <v>93</v>
      </c>
      <c r="R28" s="8">
        <v>100</v>
      </c>
      <c r="S28" s="25" t="s">
        <v>81</v>
      </c>
    </row>
    <row r="29" spans="1:19" ht="42" customHeight="1">
      <c r="A29" s="23">
        <v>37556</v>
      </c>
      <c r="B29" s="13">
        <v>6</v>
      </c>
      <c r="C29" s="12">
        <v>9</v>
      </c>
      <c r="D29" s="4" t="s">
        <v>454</v>
      </c>
      <c r="E29" s="10">
        <v>5.9</v>
      </c>
      <c r="F29" s="39">
        <v>3</v>
      </c>
      <c r="G29" s="41" t="s">
        <v>160</v>
      </c>
      <c r="H29" s="53">
        <v>22.1</v>
      </c>
      <c r="I29" s="48" t="s">
        <v>59</v>
      </c>
      <c r="J29" s="5" t="s">
        <v>59</v>
      </c>
      <c r="K29" s="6"/>
      <c r="L29" s="1">
        <v>1003</v>
      </c>
      <c r="M29" s="7" t="s">
        <v>455</v>
      </c>
      <c r="N29" s="8"/>
      <c r="O29" s="8">
        <v>0.5</v>
      </c>
      <c r="P29" s="9">
        <v>6</v>
      </c>
      <c r="Q29" s="8">
        <v>84</v>
      </c>
      <c r="R29" s="8">
        <v>98</v>
      </c>
      <c r="S29" s="25" t="s">
        <v>81</v>
      </c>
    </row>
    <row r="30" spans="1:19" ht="42" customHeight="1">
      <c r="A30" s="23">
        <v>37557</v>
      </c>
      <c r="B30" s="13">
        <v>7</v>
      </c>
      <c r="C30" s="12">
        <v>13</v>
      </c>
      <c r="D30" s="4" t="s">
        <v>458</v>
      </c>
      <c r="E30" s="10">
        <v>0.3</v>
      </c>
      <c r="F30" s="39">
        <v>2</v>
      </c>
      <c r="G30" s="41" t="s">
        <v>70</v>
      </c>
      <c r="H30" s="15">
        <v>18.9</v>
      </c>
      <c r="I30" s="4" t="s">
        <v>59</v>
      </c>
      <c r="J30" s="5" t="s">
        <v>60</v>
      </c>
      <c r="K30" s="6"/>
      <c r="L30" s="1">
        <v>999</v>
      </c>
      <c r="M30" s="7" t="s">
        <v>456</v>
      </c>
      <c r="N30" s="8"/>
      <c r="O30" s="8">
        <v>1</v>
      </c>
      <c r="P30" s="9">
        <v>6</v>
      </c>
      <c r="Q30" s="8">
        <v>77</v>
      </c>
      <c r="R30" s="8">
        <v>87</v>
      </c>
      <c r="S30" s="25"/>
    </row>
    <row r="31" spans="1:19" ht="42" customHeight="1">
      <c r="A31" s="23">
        <v>37558</v>
      </c>
      <c r="B31" s="13">
        <v>6</v>
      </c>
      <c r="C31" s="12">
        <v>16</v>
      </c>
      <c r="D31" s="4" t="s">
        <v>457</v>
      </c>
      <c r="E31" s="10">
        <v>0.3</v>
      </c>
      <c r="F31" s="39">
        <v>3</v>
      </c>
      <c r="G31" s="41" t="s">
        <v>64</v>
      </c>
      <c r="H31" s="15">
        <v>25.9</v>
      </c>
      <c r="I31" s="4" t="s">
        <v>67</v>
      </c>
      <c r="J31" s="5" t="s">
        <v>60</v>
      </c>
      <c r="K31" s="6"/>
      <c r="L31" s="1">
        <v>997</v>
      </c>
      <c r="M31" s="7" t="s">
        <v>459</v>
      </c>
      <c r="N31" s="8"/>
      <c r="O31" s="8">
        <v>1.5</v>
      </c>
      <c r="P31" s="9">
        <v>5</v>
      </c>
      <c r="Q31" s="8">
        <v>65</v>
      </c>
      <c r="R31" s="8">
        <v>82</v>
      </c>
      <c r="S31" s="25" t="s">
        <v>81</v>
      </c>
    </row>
    <row r="32" spans="1:19" ht="42" customHeight="1">
      <c r="A32" s="23">
        <v>37559</v>
      </c>
      <c r="B32" s="13">
        <v>9</v>
      </c>
      <c r="C32" s="12">
        <v>12</v>
      </c>
      <c r="D32" s="4" t="s">
        <v>132</v>
      </c>
      <c r="E32" s="10">
        <v>5.9</v>
      </c>
      <c r="F32" s="39">
        <v>3</v>
      </c>
      <c r="G32" s="41" t="s">
        <v>70</v>
      </c>
      <c r="H32" s="15">
        <v>26.8</v>
      </c>
      <c r="I32" s="4" t="s">
        <v>67</v>
      </c>
      <c r="J32" s="5" t="s">
        <v>59</v>
      </c>
      <c r="K32" s="6"/>
      <c r="L32" s="1">
        <v>997</v>
      </c>
      <c r="M32" s="7" t="s">
        <v>460</v>
      </c>
      <c r="N32" s="8"/>
      <c r="O32" s="8"/>
      <c r="P32" s="9">
        <v>8</v>
      </c>
      <c r="Q32" s="8">
        <v>91</v>
      </c>
      <c r="R32" s="8">
        <v>99</v>
      </c>
      <c r="S32" s="25" t="s">
        <v>81</v>
      </c>
    </row>
    <row r="33" spans="1:19" ht="42" customHeight="1">
      <c r="A33" s="26">
        <v>37560</v>
      </c>
      <c r="B33" s="27">
        <v>7</v>
      </c>
      <c r="C33" s="28">
        <v>11</v>
      </c>
      <c r="D33" s="29"/>
      <c r="E33" s="30">
        <v>0</v>
      </c>
      <c r="F33" s="40">
        <v>1</v>
      </c>
      <c r="G33" s="42" t="s">
        <v>73</v>
      </c>
      <c r="H33" s="31">
        <v>12.9</v>
      </c>
      <c r="I33" s="29" t="s">
        <v>59</v>
      </c>
      <c r="J33" s="32" t="s">
        <v>59</v>
      </c>
      <c r="K33" s="33"/>
      <c r="L33" s="34">
        <v>1010</v>
      </c>
      <c r="M33" s="35" t="s">
        <v>461</v>
      </c>
      <c r="N33" s="36"/>
      <c r="O33" s="36"/>
      <c r="P33" s="37">
        <v>6</v>
      </c>
      <c r="Q33" s="36">
        <v>81</v>
      </c>
      <c r="R33" s="36">
        <v>99</v>
      </c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76" t="s">
        <v>22</v>
      </c>
      <c r="B100" s="76"/>
      <c r="C100" s="76"/>
      <c r="D100" s="16">
        <f>AVERAGE(B3:B33,C3:C33)</f>
        <v>8.96774193548387</v>
      </c>
      <c r="E100" s="76" t="s">
        <v>31</v>
      </c>
      <c r="F100" s="76"/>
      <c r="G100" s="76"/>
      <c r="H100" s="76"/>
      <c r="I100" s="17">
        <f>SUM(E3:E33)</f>
        <v>52.69999999999999</v>
      </c>
      <c r="J100" s="76" t="s">
        <v>38</v>
      </c>
      <c r="K100" s="76"/>
      <c r="L100" s="18">
        <f>SUM(O3:O33)</f>
        <v>140.5</v>
      </c>
    </row>
    <row r="101" spans="1:12" ht="30" customHeight="1">
      <c r="A101" s="76" t="s">
        <v>27</v>
      </c>
      <c r="B101" s="76"/>
      <c r="C101" s="76"/>
      <c r="D101" s="16">
        <f>AVERAGE(B3:B33)</f>
        <v>5.096774193548387</v>
      </c>
      <c r="E101" s="76" t="s">
        <v>32</v>
      </c>
      <c r="F101" s="76"/>
      <c r="G101" s="76"/>
      <c r="H101" s="76"/>
      <c r="I101" s="17">
        <f>AVERAGE(E3:E33)</f>
        <v>1.6999999999999997</v>
      </c>
      <c r="J101" s="76" t="s">
        <v>39</v>
      </c>
      <c r="K101" s="76"/>
      <c r="L101" s="18">
        <f>COUNTIF(R3:R33,"&lt;31")</f>
        <v>9</v>
      </c>
    </row>
    <row r="102" spans="1:12" ht="30" customHeight="1">
      <c r="A102" s="76" t="s">
        <v>28</v>
      </c>
      <c r="B102" s="76"/>
      <c r="C102" s="76"/>
      <c r="D102" s="16">
        <f>AVERAGE(C3:C33)</f>
        <v>12.838709677419354</v>
      </c>
      <c r="E102" s="76" t="s">
        <v>33</v>
      </c>
      <c r="F102" s="76"/>
      <c r="G102" s="76"/>
      <c r="H102" s="76"/>
      <c r="I102" s="17">
        <f>MAX(E3:E33)</f>
        <v>9</v>
      </c>
      <c r="J102" s="76" t="s">
        <v>41</v>
      </c>
      <c r="K102" s="76"/>
      <c r="L102" s="18">
        <f>COUNTIF(C3:C33,"&gt;19")</f>
        <v>2</v>
      </c>
    </row>
    <row r="103" spans="1:12" ht="30" customHeight="1">
      <c r="A103" s="76" t="s">
        <v>23</v>
      </c>
      <c r="B103" s="76"/>
      <c r="C103" s="76"/>
      <c r="D103" s="18">
        <f>MAX(B3:B33,C3:C33)</f>
        <v>22</v>
      </c>
      <c r="E103" s="76" t="s">
        <v>34</v>
      </c>
      <c r="F103" s="76"/>
      <c r="G103" s="76"/>
      <c r="H103" s="76"/>
      <c r="I103" s="18">
        <f>COUNTA(S3:S33)</f>
        <v>12</v>
      </c>
      <c r="J103" s="76" t="s">
        <v>37</v>
      </c>
      <c r="K103" s="76"/>
      <c r="L103" s="18">
        <f>COUNTA(N3:N33)</f>
        <v>0</v>
      </c>
    </row>
    <row r="104" spans="1:12" ht="30" customHeight="1">
      <c r="A104" s="76" t="s">
        <v>24</v>
      </c>
      <c r="B104" s="76"/>
      <c r="C104" s="76"/>
      <c r="D104" s="18">
        <f>MIN(B3:B33,C3:C33)</f>
        <v>-3</v>
      </c>
      <c r="E104" s="76" t="s">
        <v>35</v>
      </c>
      <c r="F104" s="76"/>
      <c r="G104" s="76"/>
      <c r="H104" s="76"/>
      <c r="I104" s="18">
        <f>COUNTIF(S3:S33,"R")</f>
        <v>12</v>
      </c>
      <c r="J104" s="76" t="s">
        <v>47</v>
      </c>
      <c r="K104" s="76"/>
      <c r="L104" s="43">
        <f>AVERAGE(F3:F33)</f>
        <v>3.4193548387096775</v>
      </c>
    </row>
    <row r="105" spans="1:12" ht="30" customHeight="1">
      <c r="A105" s="76" t="s">
        <v>26</v>
      </c>
      <c r="B105" s="76"/>
      <c r="C105" s="76"/>
      <c r="D105" s="18">
        <f>MAX(B3:B33)</f>
        <v>13</v>
      </c>
      <c r="E105" s="76" t="s">
        <v>36</v>
      </c>
      <c r="F105" s="76"/>
      <c r="G105" s="76"/>
      <c r="H105" s="76"/>
      <c r="I105" s="18">
        <f>COUNTIF(S3:S33,"S")</f>
        <v>0</v>
      </c>
      <c r="J105" s="76" t="s">
        <v>48</v>
      </c>
      <c r="K105" s="76"/>
      <c r="L105" s="43">
        <f>AVERAGE(H3:H33)</f>
        <v>29.825806451612902</v>
      </c>
    </row>
    <row r="106" spans="1:12" ht="30" customHeight="1">
      <c r="A106" s="76" t="s">
        <v>25</v>
      </c>
      <c r="B106" s="76"/>
      <c r="C106" s="76"/>
      <c r="D106" s="18">
        <f>MIN(C3:C33)</f>
        <v>7</v>
      </c>
      <c r="E106" s="76" t="s">
        <v>52</v>
      </c>
      <c r="F106" s="76"/>
      <c r="G106" s="76"/>
      <c r="H106" s="76"/>
      <c r="I106" s="18">
        <f>COUNTIF(F3:F33,"&gt;5")</f>
        <v>3</v>
      </c>
      <c r="J106" s="76" t="s">
        <v>49</v>
      </c>
      <c r="K106" s="76"/>
      <c r="L106" s="19"/>
    </row>
    <row r="107" spans="1:12" ht="30" customHeight="1">
      <c r="A107" s="76" t="s">
        <v>29</v>
      </c>
      <c r="B107" s="76"/>
      <c r="C107" s="76"/>
      <c r="D107" s="18">
        <f>COUNTIF(B3:B33,"&lt;1")</f>
        <v>5</v>
      </c>
      <c r="E107" s="76" t="s">
        <v>43</v>
      </c>
      <c r="F107" s="76"/>
      <c r="G107" s="76"/>
      <c r="H107" s="76"/>
      <c r="I107" s="17">
        <f>MAX(H3:H33)</f>
        <v>55.2</v>
      </c>
      <c r="J107" s="76" t="s">
        <v>50</v>
      </c>
      <c r="K107" s="76"/>
      <c r="L107" s="19"/>
    </row>
    <row r="108" spans="1:12" ht="30" customHeight="1">
      <c r="A108" s="76" t="s">
        <v>30</v>
      </c>
      <c r="B108" s="76"/>
      <c r="C108" s="76"/>
      <c r="D108" s="18">
        <f>COUNTIF(C3:C33,"&lt;1")</f>
        <v>0</v>
      </c>
      <c r="E108" s="76" t="s">
        <v>44</v>
      </c>
      <c r="F108" s="76"/>
      <c r="G108" s="76"/>
      <c r="H108" s="76"/>
      <c r="I108" s="18">
        <f>MAX(L3:L33)</f>
        <v>1022</v>
      </c>
      <c r="J108" s="76" t="s">
        <v>51</v>
      </c>
      <c r="K108" s="76"/>
      <c r="L108" s="19"/>
    </row>
    <row r="109" spans="1:12" ht="30" customHeight="1">
      <c r="A109" s="76" t="s">
        <v>40</v>
      </c>
      <c r="B109" s="76"/>
      <c r="C109" s="76"/>
      <c r="D109" s="18">
        <f>MIN(P3:P33)</f>
        <v>-4</v>
      </c>
      <c r="E109" s="76" t="s">
        <v>45</v>
      </c>
      <c r="F109" s="76"/>
      <c r="G109" s="76"/>
      <c r="H109" s="76"/>
      <c r="I109" s="18">
        <f>MIN(L3:L33)</f>
        <v>995</v>
      </c>
      <c r="J109" s="76"/>
      <c r="K109" s="76"/>
      <c r="L109" s="19"/>
    </row>
  </sheetData>
  <mergeCells count="43"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A105:C105"/>
    <mergeCell ref="A106:C106"/>
    <mergeCell ref="A107:C107"/>
    <mergeCell ref="A108:C108"/>
    <mergeCell ref="A101:C101"/>
    <mergeCell ref="A102:C102"/>
    <mergeCell ref="A103:C103"/>
    <mergeCell ref="A104:C104"/>
    <mergeCell ref="N1:N2"/>
    <mergeCell ref="O1:O2"/>
    <mergeCell ref="D1:E1"/>
    <mergeCell ref="A100:C100"/>
    <mergeCell ref="J100:K100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OKTOBER 2004</oddHeader>
    <oddFooter>&amp;CSt.Nitzsche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1" sqref="E2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63" t="s">
        <v>16</v>
      </c>
      <c r="C1" s="64"/>
      <c r="D1" s="63" t="s">
        <v>17</v>
      </c>
      <c r="E1" s="64"/>
      <c r="F1" s="63" t="s">
        <v>15</v>
      </c>
      <c r="G1" s="73"/>
      <c r="H1" s="74"/>
      <c r="I1" s="63" t="s">
        <v>1</v>
      </c>
      <c r="J1" s="64"/>
      <c r="K1" s="69" t="s">
        <v>8</v>
      </c>
      <c r="L1" s="67" t="s">
        <v>10</v>
      </c>
      <c r="M1" s="71" t="s">
        <v>2</v>
      </c>
      <c r="N1" s="58" t="s">
        <v>19</v>
      </c>
      <c r="O1" s="58" t="s">
        <v>20</v>
      </c>
      <c r="P1" s="65" t="s">
        <v>21</v>
      </c>
      <c r="Q1" s="58" t="s">
        <v>14</v>
      </c>
      <c r="R1" s="58" t="s">
        <v>42</v>
      </c>
      <c r="S1" s="60" t="s">
        <v>46</v>
      </c>
    </row>
    <row r="2" spans="1:19" ht="42" customHeight="1">
      <c r="A2" s="22" t="s">
        <v>56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0"/>
      <c r="L2" s="68"/>
      <c r="M2" s="72"/>
      <c r="N2" s="75"/>
      <c r="O2" s="75"/>
      <c r="P2" s="66"/>
      <c r="Q2" s="62"/>
      <c r="R2" s="59"/>
      <c r="S2" s="61"/>
    </row>
    <row r="3" spans="1:19" ht="42" customHeight="1">
      <c r="A3" s="23">
        <v>37561</v>
      </c>
      <c r="B3" s="13">
        <v>5</v>
      </c>
      <c r="C3" s="12">
        <v>9</v>
      </c>
      <c r="D3" s="4"/>
      <c r="E3" s="10">
        <v>0</v>
      </c>
      <c r="F3" s="39">
        <v>3</v>
      </c>
      <c r="G3" s="41" t="s">
        <v>58</v>
      </c>
      <c r="H3" s="15">
        <v>24.8</v>
      </c>
      <c r="I3" s="4" t="s">
        <v>59</v>
      </c>
      <c r="J3" s="5" t="s">
        <v>60</v>
      </c>
      <c r="K3" s="6"/>
      <c r="L3" s="1">
        <v>1016</v>
      </c>
      <c r="M3" s="7" t="s">
        <v>462</v>
      </c>
      <c r="N3" s="8"/>
      <c r="O3" s="8">
        <v>1.5</v>
      </c>
      <c r="P3" s="9">
        <v>4</v>
      </c>
      <c r="Q3" s="8">
        <v>86</v>
      </c>
      <c r="R3" s="20">
        <v>85</v>
      </c>
      <c r="S3" s="24"/>
    </row>
    <row r="4" spans="1:19" ht="42" customHeight="1">
      <c r="A4" s="23">
        <v>37562</v>
      </c>
      <c r="B4" s="13">
        <v>6</v>
      </c>
      <c r="C4" s="12">
        <v>10</v>
      </c>
      <c r="D4" s="4" t="s">
        <v>463</v>
      </c>
      <c r="E4" s="10">
        <v>0.9</v>
      </c>
      <c r="F4" s="39">
        <v>2</v>
      </c>
      <c r="G4" s="41" t="s">
        <v>160</v>
      </c>
      <c r="H4" s="15">
        <v>21</v>
      </c>
      <c r="I4" s="4" t="s">
        <v>59</v>
      </c>
      <c r="J4" s="5" t="s">
        <v>150</v>
      </c>
      <c r="K4" s="6"/>
      <c r="L4" s="1">
        <v>1015</v>
      </c>
      <c r="M4" s="7" t="s">
        <v>464</v>
      </c>
      <c r="N4" s="8"/>
      <c r="O4" s="8"/>
      <c r="P4" s="9">
        <v>6</v>
      </c>
      <c r="Q4" s="8">
        <v>96</v>
      </c>
      <c r="R4" s="8">
        <v>100</v>
      </c>
      <c r="S4" s="25" t="s">
        <v>81</v>
      </c>
    </row>
    <row r="5" spans="1:19" ht="42" customHeight="1">
      <c r="A5" s="23">
        <v>37563</v>
      </c>
      <c r="B5" s="13">
        <v>9</v>
      </c>
      <c r="C5" s="12">
        <v>14</v>
      </c>
      <c r="D5" s="4"/>
      <c r="E5" s="10">
        <v>0</v>
      </c>
      <c r="F5" s="39">
        <v>4</v>
      </c>
      <c r="G5" s="41" t="s">
        <v>64</v>
      </c>
      <c r="H5" s="15">
        <v>39.4</v>
      </c>
      <c r="I5" s="4" t="s">
        <v>67</v>
      </c>
      <c r="J5" s="5" t="s">
        <v>67</v>
      </c>
      <c r="K5" s="6"/>
      <c r="L5" s="1">
        <v>1013</v>
      </c>
      <c r="M5" s="7" t="s">
        <v>465</v>
      </c>
      <c r="N5" s="8"/>
      <c r="O5" s="8">
        <v>4</v>
      </c>
      <c r="P5" s="9">
        <v>8</v>
      </c>
      <c r="Q5" s="8">
        <v>78</v>
      </c>
      <c r="R5" s="8">
        <v>55</v>
      </c>
      <c r="S5" s="25"/>
    </row>
    <row r="6" spans="1:19" ht="42" customHeight="1">
      <c r="A6" s="23">
        <v>37564</v>
      </c>
      <c r="B6" s="13">
        <v>9</v>
      </c>
      <c r="C6" s="12">
        <v>14</v>
      </c>
      <c r="D6" s="4"/>
      <c r="E6" s="10">
        <v>0</v>
      </c>
      <c r="F6" s="39">
        <v>2</v>
      </c>
      <c r="G6" s="41" t="s">
        <v>70</v>
      </c>
      <c r="H6" s="15">
        <v>19.5</v>
      </c>
      <c r="I6" s="4" t="s">
        <v>67</v>
      </c>
      <c r="J6" s="4" t="s">
        <v>60</v>
      </c>
      <c r="K6" s="6"/>
      <c r="L6" s="1">
        <v>1015</v>
      </c>
      <c r="M6" s="7" t="s">
        <v>466</v>
      </c>
      <c r="N6" s="8"/>
      <c r="O6" s="8">
        <v>2</v>
      </c>
      <c r="P6" s="9">
        <v>8</v>
      </c>
      <c r="Q6" s="8">
        <v>74</v>
      </c>
      <c r="R6" s="8">
        <v>84</v>
      </c>
      <c r="S6" s="25"/>
    </row>
    <row r="7" spans="1:19" ht="42" customHeight="1">
      <c r="A7" s="23">
        <v>37565</v>
      </c>
      <c r="B7" s="13">
        <v>3</v>
      </c>
      <c r="C7" s="12">
        <v>9</v>
      </c>
      <c r="D7" s="4" t="s">
        <v>228</v>
      </c>
      <c r="E7" s="10">
        <v>3.3</v>
      </c>
      <c r="F7" s="39">
        <v>2</v>
      </c>
      <c r="G7" s="41" t="s">
        <v>87</v>
      </c>
      <c r="H7" s="15">
        <v>17.3</v>
      </c>
      <c r="I7" s="4" t="s">
        <v>59</v>
      </c>
      <c r="J7" s="5" t="s">
        <v>60</v>
      </c>
      <c r="K7" s="6"/>
      <c r="L7" s="1">
        <v>1018</v>
      </c>
      <c r="M7" s="7" t="s">
        <v>467</v>
      </c>
      <c r="N7" s="8"/>
      <c r="O7" s="8">
        <v>2</v>
      </c>
      <c r="P7" s="9">
        <v>2</v>
      </c>
      <c r="Q7" s="8">
        <v>75</v>
      </c>
      <c r="R7" s="8">
        <v>82</v>
      </c>
      <c r="S7" s="25" t="s">
        <v>81</v>
      </c>
    </row>
    <row r="8" spans="1:19" ht="42" customHeight="1">
      <c r="A8" s="23">
        <v>37566</v>
      </c>
      <c r="B8" s="13">
        <v>2</v>
      </c>
      <c r="C8" s="12">
        <v>5</v>
      </c>
      <c r="D8" s="4" t="s">
        <v>132</v>
      </c>
      <c r="E8" s="10">
        <v>4.8</v>
      </c>
      <c r="F8" s="39">
        <v>3</v>
      </c>
      <c r="G8" s="41" t="s">
        <v>87</v>
      </c>
      <c r="H8" s="15">
        <v>26.7</v>
      </c>
      <c r="I8" s="4" t="s">
        <v>59</v>
      </c>
      <c r="J8" s="5" t="s">
        <v>468</v>
      </c>
      <c r="K8" s="6"/>
      <c r="L8" s="1">
        <v>1010</v>
      </c>
      <c r="M8" s="7" t="s">
        <v>469</v>
      </c>
      <c r="N8" s="8"/>
      <c r="O8" s="8"/>
      <c r="P8" s="9">
        <v>0</v>
      </c>
      <c r="Q8" s="8">
        <v>89</v>
      </c>
      <c r="R8" s="8">
        <v>99</v>
      </c>
      <c r="S8" s="25" t="s">
        <v>81</v>
      </c>
    </row>
    <row r="9" spans="1:19" ht="42" customHeight="1">
      <c r="A9" s="23">
        <v>37567</v>
      </c>
      <c r="B9" s="13">
        <v>2</v>
      </c>
      <c r="C9" s="12">
        <v>4</v>
      </c>
      <c r="D9" s="4" t="s">
        <v>470</v>
      </c>
      <c r="E9" s="10">
        <v>15.5</v>
      </c>
      <c r="F9" s="39">
        <v>3</v>
      </c>
      <c r="G9" s="41" t="s">
        <v>66</v>
      </c>
      <c r="H9" s="15">
        <v>29</v>
      </c>
      <c r="I9" s="4" t="s">
        <v>59</v>
      </c>
      <c r="J9" s="5" t="s">
        <v>59</v>
      </c>
      <c r="K9" s="6"/>
      <c r="L9" s="1">
        <v>1010</v>
      </c>
      <c r="M9" s="7" t="s">
        <v>471</v>
      </c>
      <c r="N9" s="8"/>
      <c r="O9" s="8"/>
      <c r="P9" s="9">
        <v>1</v>
      </c>
      <c r="Q9" s="8">
        <v>91</v>
      </c>
      <c r="R9" s="8">
        <v>98</v>
      </c>
      <c r="S9" s="25" t="s">
        <v>81</v>
      </c>
    </row>
    <row r="10" spans="1:19" ht="42" customHeight="1">
      <c r="A10" s="23">
        <v>37568</v>
      </c>
      <c r="B10" s="13">
        <v>0</v>
      </c>
      <c r="C10" s="12">
        <v>2</v>
      </c>
      <c r="D10" s="4" t="s">
        <v>86</v>
      </c>
      <c r="E10" s="10">
        <v>2</v>
      </c>
      <c r="F10" s="39">
        <v>2</v>
      </c>
      <c r="G10" s="41" t="s">
        <v>58</v>
      </c>
      <c r="H10" s="15">
        <v>19.3</v>
      </c>
      <c r="I10" s="4" t="s">
        <v>59</v>
      </c>
      <c r="J10" s="5" t="s">
        <v>59</v>
      </c>
      <c r="K10" s="6"/>
      <c r="L10" s="1">
        <v>1013</v>
      </c>
      <c r="M10" s="7" t="s">
        <v>472</v>
      </c>
      <c r="N10" s="8"/>
      <c r="O10" s="8"/>
      <c r="P10" s="9">
        <v>0</v>
      </c>
      <c r="Q10" s="8">
        <v>94</v>
      </c>
      <c r="R10" s="8">
        <v>99</v>
      </c>
      <c r="S10" s="25" t="s">
        <v>81</v>
      </c>
    </row>
    <row r="11" spans="1:19" ht="42" customHeight="1">
      <c r="A11" s="23">
        <v>37569</v>
      </c>
      <c r="B11" s="13">
        <v>-1</v>
      </c>
      <c r="C11" s="12">
        <v>1</v>
      </c>
      <c r="D11" s="4" t="s">
        <v>473</v>
      </c>
      <c r="E11" s="10">
        <v>9.3</v>
      </c>
      <c r="F11" s="39">
        <v>3</v>
      </c>
      <c r="G11" s="41" t="s">
        <v>73</v>
      </c>
      <c r="H11" s="15">
        <v>27</v>
      </c>
      <c r="I11" s="4" t="s">
        <v>59</v>
      </c>
      <c r="J11" s="5" t="s">
        <v>59</v>
      </c>
      <c r="K11" s="6"/>
      <c r="L11" s="1">
        <v>997</v>
      </c>
      <c r="M11" s="7" t="s">
        <v>474</v>
      </c>
      <c r="N11" s="8"/>
      <c r="O11" s="8"/>
      <c r="P11" s="9">
        <v>-1</v>
      </c>
      <c r="Q11" s="8">
        <v>92</v>
      </c>
      <c r="R11" s="8">
        <v>100</v>
      </c>
      <c r="S11" s="25" t="s">
        <v>64</v>
      </c>
    </row>
    <row r="12" spans="1:19" ht="42" customHeight="1">
      <c r="A12" s="23">
        <v>37570</v>
      </c>
      <c r="B12" s="13">
        <v>-1</v>
      </c>
      <c r="C12" s="12">
        <v>3</v>
      </c>
      <c r="D12" s="4"/>
      <c r="E12" s="10">
        <v>0</v>
      </c>
      <c r="F12" s="39">
        <v>4</v>
      </c>
      <c r="G12" s="41" t="s">
        <v>64</v>
      </c>
      <c r="H12" s="15">
        <v>31.5</v>
      </c>
      <c r="I12" s="4" t="s">
        <v>67</v>
      </c>
      <c r="J12" s="5" t="s">
        <v>60</v>
      </c>
      <c r="K12" s="6"/>
      <c r="L12" s="1">
        <v>1007</v>
      </c>
      <c r="M12" s="7" t="s">
        <v>475</v>
      </c>
      <c r="N12" s="8"/>
      <c r="O12" s="8">
        <v>1</v>
      </c>
      <c r="P12" s="9">
        <v>-2</v>
      </c>
      <c r="Q12" s="8">
        <v>79</v>
      </c>
      <c r="R12" s="8">
        <v>87</v>
      </c>
      <c r="S12" s="25"/>
    </row>
    <row r="13" spans="1:19" ht="42" customHeight="1">
      <c r="A13" s="23">
        <v>37571</v>
      </c>
      <c r="B13" s="13">
        <v>-3</v>
      </c>
      <c r="C13" s="12">
        <v>5</v>
      </c>
      <c r="D13" s="4"/>
      <c r="E13" s="10">
        <v>0</v>
      </c>
      <c r="F13" s="39">
        <v>1</v>
      </c>
      <c r="G13" s="41" t="s">
        <v>58</v>
      </c>
      <c r="H13" s="15">
        <v>9.8</v>
      </c>
      <c r="I13" s="4" t="s">
        <v>67</v>
      </c>
      <c r="J13" s="5" t="s">
        <v>60</v>
      </c>
      <c r="K13" s="6"/>
      <c r="L13" s="1">
        <v>1017</v>
      </c>
      <c r="M13" s="7" t="s">
        <v>476</v>
      </c>
      <c r="N13" s="8"/>
      <c r="O13" s="8">
        <v>1</v>
      </c>
      <c r="P13" s="9">
        <v>-3</v>
      </c>
      <c r="Q13" s="8">
        <v>81</v>
      </c>
      <c r="R13" s="8">
        <v>85</v>
      </c>
      <c r="S13" s="25"/>
    </row>
    <row r="14" spans="1:19" ht="42" customHeight="1">
      <c r="A14" s="23">
        <v>37572</v>
      </c>
      <c r="B14" s="13">
        <v>-1</v>
      </c>
      <c r="C14" s="12">
        <v>4</v>
      </c>
      <c r="D14" s="4"/>
      <c r="E14" s="10">
        <v>0</v>
      </c>
      <c r="F14" s="39">
        <v>2</v>
      </c>
      <c r="G14" s="41" t="s">
        <v>64</v>
      </c>
      <c r="H14" s="15">
        <v>20.5</v>
      </c>
      <c r="I14" s="4" t="s">
        <v>59</v>
      </c>
      <c r="J14" s="5" t="s">
        <v>150</v>
      </c>
      <c r="K14" s="6"/>
      <c r="L14" s="1">
        <v>1017</v>
      </c>
      <c r="M14" s="7" t="s">
        <v>478</v>
      </c>
      <c r="N14" s="8"/>
      <c r="O14" s="8"/>
      <c r="P14" s="9">
        <v>-2</v>
      </c>
      <c r="Q14" s="8">
        <v>94</v>
      </c>
      <c r="R14" s="8">
        <v>100</v>
      </c>
      <c r="S14" s="25"/>
    </row>
    <row r="15" spans="1:19" ht="42" customHeight="1">
      <c r="A15" s="23">
        <v>37573</v>
      </c>
      <c r="B15" s="13">
        <v>0</v>
      </c>
      <c r="C15" s="12">
        <v>3</v>
      </c>
      <c r="D15" s="4" t="s">
        <v>86</v>
      </c>
      <c r="E15" s="10">
        <v>9.4</v>
      </c>
      <c r="F15" s="39">
        <v>3</v>
      </c>
      <c r="G15" s="41" t="s">
        <v>122</v>
      </c>
      <c r="H15" s="15">
        <v>27.3</v>
      </c>
      <c r="I15" s="4" t="s">
        <v>59</v>
      </c>
      <c r="J15" s="5" t="s">
        <v>59</v>
      </c>
      <c r="K15" s="6"/>
      <c r="L15" s="1">
        <v>1007</v>
      </c>
      <c r="M15" s="7" t="s">
        <v>477</v>
      </c>
      <c r="N15" s="8"/>
      <c r="O15" s="8">
        <v>0.5</v>
      </c>
      <c r="P15" s="9">
        <v>-1</v>
      </c>
      <c r="Q15" s="8">
        <v>86</v>
      </c>
      <c r="R15" s="8">
        <v>96</v>
      </c>
      <c r="S15" s="25" t="s">
        <v>81</v>
      </c>
    </row>
    <row r="16" spans="1:19" ht="42" customHeight="1">
      <c r="A16" s="23">
        <v>37574</v>
      </c>
      <c r="B16" s="13">
        <v>-2</v>
      </c>
      <c r="C16" s="12">
        <v>2</v>
      </c>
      <c r="D16" s="4"/>
      <c r="E16" s="10">
        <v>0</v>
      </c>
      <c r="F16" s="39">
        <v>3</v>
      </c>
      <c r="G16" s="41" t="s">
        <v>73</v>
      </c>
      <c r="H16" s="15">
        <v>21</v>
      </c>
      <c r="I16" s="4" t="s">
        <v>59</v>
      </c>
      <c r="J16" s="5" t="s">
        <v>60</v>
      </c>
      <c r="K16" s="6"/>
      <c r="L16" s="1">
        <v>1024</v>
      </c>
      <c r="M16" s="7" t="s">
        <v>479</v>
      </c>
      <c r="N16" s="8"/>
      <c r="O16" s="8">
        <v>1.5</v>
      </c>
      <c r="P16" s="9">
        <v>-2</v>
      </c>
      <c r="Q16" s="8">
        <v>82</v>
      </c>
      <c r="R16" s="8">
        <v>76</v>
      </c>
      <c r="S16" s="25"/>
    </row>
    <row r="17" spans="1:19" ht="42" customHeight="1">
      <c r="A17" s="23">
        <v>37575</v>
      </c>
      <c r="B17" s="13">
        <v>-2</v>
      </c>
      <c r="C17" s="12">
        <v>4</v>
      </c>
      <c r="D17" s="4"/>
      <c r="E17" s="10">
        <v>0</v>
      </c>
      <c r="F17" s="39">
        <v>2</v>
      </c>
      <c r="G17" s="41" t="s">
        <v>70</v>
      </c>
      <c r="H17" s="15">
        <v>16.6</v>
      </c>
      <c r="I17" s="4" t="s">
        <v>67</v>
      </c>
      <c r="J17" s="5" t="s">
        <v>67</v>
      </c>
      <c r="K17" s="6"/>
      <c r="L17" s="1">
        <v>1016</v>
      </c>
      <c r="M17" s="7" t="s">
        <v>480</v>
      </c>
      <c r="N17" s="8"/>
      <c r="O17" s="8">
        <v>3</v>
      </c>
      <c r="P17" s="9">
        <v>-3</v>
      </c>
      <c r="Q17" s="8">
        <v>72</v>
      </c>
      <c r="R17" s="8">
        <v>65</v>
      </c>
      <c r="S17" s="25"/>
    </row>
    <row r="18" spans="1:19" ht="42" customHeight="1">
      <c r="A18" s="23">
        <v>37576</v>
      </c>
      <c r="B18" s="13">
        <v>1</v>
      </c>
      <c r="C18" s="12">
        <v>4</v>
      </c>
      <c r="D18" s="4" t="s">
        <v>132</v>
      </c>
      <c r="E18" s="47">
        <v>6.2</v>
      </c>
      <c r="F18" s="39">
        <v>3</v>
      </c>
      <c r="G18" s="41" t="s">
        <v>70</v>
      </c>
      <c r="H18" s="15">
        <v>21.2</v>
      </c>
      <c r="I18" s="4" t="s">
        <v>59</v>
      </c>
      <c r="J18" s="5" t="s">
        <v>59</v>
      </c>
      <c r="K18" s="6"/>
      <c r="L18" s="1">
        <v>1014</v>
      </c>
      <c r="M18" s="7" t="s">
        <v>481</v>
      </c>
      <c r="N18" s="8"/>
      <c r="O18" s="8"/>
      <c r="P18" s="9">
        <v>1</v>
      </c>
      <c r="Q18" s="8">
        <v>96</v>
      </c>
      <c r="R18" s="8">
        <v>100</v>
      </c>
      <c r="S18" s="25" t="s">
        <v>81</v>
      </c>
    </row>
    <row r="19" spans="1:19" ht="42" customHeight="1">
      <c r="A19" s="23">
        <v>37577</v>
      </c>
      <c r="B19" s="13">
        <v>4</v>
      </c>
      <c r="C19" s="12">
        <v>7</v>
      </c>
      <c r="D19" s="4" t="s">
        <v>482</v>
      </c>
      <c r="E19" s="10">
        <v>15.1</v>
      </c>
      <c r="F19" s="39">
        <v>5</v>
      </c>
      <c r="G19" s="41" t="s">
        <v>70</v>
      </c>
      <c r="H19" s="15">
        <v>40.7</v>
      </c>
      <c r="I19" s="4" t="s">
        <v>59</v>
      </c>
      <c r="J19" s="5" t="s">
        <v>59</v>
      </c>
      <c r="K19" s="6"/>
      <c r="L19" s="1">
        <v>1009</v>
      </c>
      <c r="M19" s="7" t="s">
        <v>483</v>
      </c>
      <c r="N19" s="8"/>
      <c r="O19" s="8"/>
      <c r="P19" s="9">
        <v>3</v>
      </c>
      <c r="Q19" s="8">
        <v>97</v>
      </c>
      <c r="R19" s="8">
        <v>100</v>
      </c>
      <c r="S19" s="25" t="s">
        <v>81</v>
      </c>
    </row>
    <row r="20" spans="1:19" ht="42" customHeight="1">
      <c r="A20" s="23">
        <v>37578</v>
      </c>
      <c r="B20" s="13">
        <v>0</v>
      </c>
      <c r="C20" s="12">
        <v>8</v>
      </c>
      <c r="D20" s="4" t="s">
        <v>130</v>
      </c>
      <c r="E20" s="10">
        <v>24.1</v>
      </c>
      <c r="F20" s="39">
        <v>6</v>
      </c>
      <c r="G20" s="41" t="s">
        <v>122</v>
      </c>
      <c r="H20" s="15">
        <v>59.8</v>
      </c>
      <c r="I20" s="4" t="s">
        <v>59</v>
      </c>
      <c r="J20" s="5" t="s">
        <v>59</v>
      </c>
      <c r="K20" s="6"/>
      <c r="L20" s="1">
        <v>1002</v>
      </c>
      <c r="M20" s="7" t="s">
        <v>484</v>
      </c>
      <c r="N20" s="8"/>
      <c r="O20" s="8"/>
      <c r="P20" s="9">
        <v>0</v>
      </c>
      <c r="Q20" s="8">
        <v>92</v>
      </c>
      <c r="R20" s="8">
        <v>99</v>
      </c>
      <c r="S20" s="25" t="s">
        <v>81</v>
      </c>
    </row>
    <row r="21" spans="1:19" ht="42" customHeight="1">
      <c r="A21" s="23">
        <v>37579</v>
      </c>
      <c r="B21" s="13">
        <v>-4</v>
      </c>
      <c r="C21" s="12">
        <v>4</v>
      </c>
      <c r="D21" s="4" t="s">
        <v>485</v>
      </c>
      <c r="E21" s="10">
        <v>27</v>
      </c>
      <c r="F21" s="39">
        <v>6</v>
      </c>
      <c r="G21" s="41" t="s">
        <v>122</v>
      </c>
      <c r="H21" s="15">
        <v>54.6</v>
      </c>
      <c r="I21" s="4" t="s">
        <v>59</v>
      </c>
      <c r="J21" s="5" t="s">
        <v>59</v>
      </c>
      <c r="K21" s="6"/>
      <c r="L21" s="1">
        <v>982</v>
      </c>
      <c r="M21" s="7" t="s">
        <v>486</v>
      </c>
      <c r="N21" s="8"/>
      <c r="O21" s="8"/>
      <c r="P21" s="9">
        <v>-4</v>
      </c>
      <c r="Q21" s="8">
        <v>96</v>
      </c>
      <c r="R21" s="8">
        <v>99</v>
      </c>
      <c r="S21" s="25" t="s">
        <v>64</v>
      </c>
    </row>
    <row r="22" spans="1:19" ht="42" customHeight="1">
      <c r="A22" s="23">
        <v>37580</v>
      </c>
      <c r="B22" s="13">
        <v>-3</v>
      </c>
      <c r="C22" s="12">
        <v>0</v>
      </c>
      <c r="D22" s="4" t="s">
        <v>487</v>
      </c>
      <c r="E22" s="10">
        <v>7.2</v>
      </c>
      <c r="F22" s="39">
        <v>3</v>
      </c>
      <c r="G22" s="41" t="s">
        <v>87</v>
      </c>
      <c r="H22" s="15">
        <v>28.3</v>
      </c>
      <c r="I22" s="4" t="s">
        <v>67</v>
      </c>
      <c r="J22" s="5" t="s">
        <v>59</v>
      </c>
      <c r="K22" s="6"/>
      <c r="L22" s="1">
        <v>1007</v>
      </c>
      <c r="M22" s="7" t="s">
        <v>488</v>
      </c>
      <c r="N22" s="8"/>
      <c r="O22" s="8"/>
      <c r="P22" s="9">
        <v>-4</v>
      </c>
      <c r="Q22" s="8">
        <v>95</v>
      </c>
      <c r="R22" s="8">
        <v>96</v>
      </c>
      <c r="S22" s="25" t="s">
        <v>64</v>
      </c>
    </row>
    <row r="23" spans="1:19" ht="42" customHeight="1">
      <c r="A23" s="23">
        <v>37581</v>
      </c>
      <c r="B23" s="13">
        <v>-3</v>
      </c>
      <c r="C23" s="12">
        <v>0</v>
      </c>
      <c r="D23" s="4" t="s">
        <v>211</v>
      </c>
      <c r="E23" s="10">
        <v>1.2</v>
      </c>
      <c r="F23" s="39">
        <v>3</v>
      </c>
      <c r="G23" s="41" t="s">
        <v>122</v>
      </c>
      <c r="H23" s="15">
        <v>31.4</v>
      </c>
      <c r="I23" s="4" t="s">
        <v>59</v>
      </c>
      <c r="J23" s="5" t="s">
        <v>59</v>
      </c>
      <c r="K23" s="6"/>
      <c r="L23" s="1">
        <v>1015</v>
      </c>
      <c r="M23" s="7" t="s">
        <v>491</v>
      </c>
      <c r="N23" s="8"/>
      <c r="O23" s="8">
        <v>0.5</v>
      </c>
      <c r="P23" s="9">
        <v>-4</v>
      </c>
      <c r="Q23" s="8">
        <v>95</v>
      </c>
      <c r="R23" s="8">
        <v>95</v>
      </c>
      <c r="S23" s="25" t="s">
        <v>64</v>
      </c>
    </row>
    <row r="24" spans="1:19" ht="42" customHeight="1">
      <c r="A24" s="23">
        <v>37582</v>
      </c>
      <c r="B24" s="13">
        <v>-3</v>
      </c>
      <c r="C24" s="12">
        <v>6</v>
      </c>
      <c r="D24" s="4" t="s">
        <v>489</v>
      </c>
      <c r="E24" s="10">
        <v>7.9</v>
      </c>
      <c r="F24" s="39">
        <v>5</v>
      </c>
      <c r="G24" s="41" t="s">
        <v>64</v>
      </c>
      <c r="H24" s="15">
        <v>43.6</v>
      </c>
      <c r="I24" s="4" t="s">
        <v>59</v>
      </c>
      <c r="J24" s="5" t="s">
        <v>59</v>
      </c>
      <c r="K24" s="6"/>
      <c r="L24" s="1">
        <v>1005</v>
      </c>
      <c r="M24" s="7" t="s">
        <v>490</v>
      </c>
      <c r="N24" s="8"/>
      <c r="O24" s="8"/>
      <c r="P24" s="9">
        <v>-4</v>
      </c>
      <c r="Q24" s="8">
        <v>96</v>
      </c>
      <c r="R24" s="8">
        <v>100</v>
      </c>
      <c r="S24" s="25" t="s">
        <v>81</v>
      </c>
    </row>
    <row r="25" spans="1:19" ht="42" customHeight="1">
      <c r="A25" s="23">
        <v>37583</v>
      </c>
      <c r="B25" s="13">
        <v>-1</v>
      </c>
      <c r="C25" s="12">
        <v>6</v>
      </c>
      <c r="D25" s="4" t="s">
        <v>492</v>
      </c>
      <c r="E25" s="10">
        <v>26.5</v>
      </c>
      <c r="F25" s="39">
        <v>4</v>
      </c>
      <c r="G25" s="41" t="s">
        <v>122</v>
      </c>
      <c r="H25" s="15">
        <v>40.8</v>
      </c>
      <c r="I25" s="4" t="s">
        <v>59</v>
      </c>
      <c r="J25" s="5" t="s">
        <v>60</v>
      </c>
      <c r="K25" s="6"/>
      <c r="L25" s="1">
        <v>1005</v>
      </c>
      <c r="M25" s="7" t="s">
        <v>493</v>
      </c>
      <c r="N25" s="8"/>
      <c r="O25" s="8">
        <v>1</v>
      </c>
      <c r="P25" s="9">
        <v>-1</v>
      </c>
      <c r="Q25" s="8">
        <v>81</v>
      </c>
      <c r="R25" s="8">
        <v>87</v>
      </c>
      <c r="S25" s="25" t="s">
        <v>81</v>
      </c>
    </row>
    <row r="26" spans="1:19" ht="42" customHeight="1">
      <c r="A26" s="23">
        <v>37584</v>
      </c>
      <c r="B26" s="13">
        <v>-5</v>
      </c>
      <c r="C26" s="12">
        <v>0</v>
      </c>
      <c r="D26" s="4"/>
      <c r="E26" s="10">
        <v>0</v>
      </c>
      <c r="F26" s="39">
        <v>3</v>
      </c>
      <c r="G26" s="41" t="s">
        <v>73</v>
      </c>
      <c r="H26" s="15">
        <v>29.5</v>
      </c>
      <c r="I26" s="4" t="s">
        <v>67</v>
      </c>
      <c r="J26" s="5" t="s">
        <v>116</v>
      </c>
      <c r="K26" s="6"/>
      <c r="L26" s="1">
        <v>1026</v>
      </c>
      <c r="M26" s="7" t="s">
        <v>494</v>
      </c>
      <c r="N26" s="8"/>
      <c r="O26" s="8">
        <v>6</v>
      </c>
      <c r="P26" s="9">
        <v>-6</v>
      </c>
      <c r="Q26" s="8">
        <v>74</v>
      </c>
      <c r="R26" s="8">
        <v>25</v>
      </c>
      <c r="S26" s="25"/>
    </row>
    <row r="27" spans="1:19" ht="42" customHeight="1">
      <c r="A27" s="23">
        <v>37585</v>
      </c>
      <c r="B27" s="13">
        <v>-6</v>
      </c>
      <c r="C27" s="12">
        <v>3</v>
      </c>
      <c r="D27" s="4"/>
      <c r="E27" s="10">
        <v>0</v>
      </c>
      <c r="F27" s="39">
        <v>2</v>
      </c>
      <c r="G27" s="41" t="s">
        <v>64</v>
      </c>
      <c r="H27" s="15">
        <v>15.3</v>
      </c>
      <c r="I27" s="4" t="s">
        <v>77</v>
      </c>
      <c r="J27" s="5" t="s">
        <v>82</v>
      </c>
      <c r="K27" s="6"/>
      <c r="L27" s="1">
        <v>1023</v>
      </c>
      <c r="M27" s="7" t="s">
        <v>495</v>
      </c>
      <c r="N27" s="8"/>
      <c r="O27" s="8">
        <v>8</v>
      </c>
      <c r="P27" s="9">
        <v>-7</v>
      </c>
      <c r="Q27" s="8">
        <v>42</v>
      </c>
      <c r="R27" s="8">
        <v>5</v>
      </c>
      <c r="S27" s="25"/>
    </row>
    <row r="28" spans="1:19" ht="42" customHeight="1">
      <c r="A28" s="23">
        <v>37586</v>
      </c>
      <c r="B28" s="13">
        <v>-5</v>
      </c>
      <c r="C28" s="12">
        <v>1</v>
      </c>
      <c r="D28" s="4"/>
      <c r="E28" s="10">
        <v>0</v>
      </c>
      <c r="F28" s="39">
        <v>3</v>
      </c>
      <c r="G28" s="41" t="s">
        <v>70</v>
      </c>
      <c r="H28" s="15">
        <v>28.7</v>
      </c>
      <c r="I28" s="4" t="s">
        <v>77</v>
      </c>
      <c r="J28" s="5" t="s">
        <v>67</v>
      </c>
      <c r="K28" s="6"/>
      <c r="L28" s="1">
        <v>1015</v>
      </c>
      <c r="M28" s="7" t="s">
        <v>496</v>
      </c>
      <c r="N28" s="8"/>
      <c r="O28" s="8">
        <v>4</v>
      </c>
      <c r="P28" s="9">
        <v>-5</v>
      </c>
      <c r="Q28" s="8">
        <v>68</v>
      </c>
      <c r="R28" s="8">
        <v>45</v>
      </c>
      <c r="S28" s="25"/>
    </row>
    <row r="29" spans="1:19" ht="42" customHeight="1">
      <c r="A29" s="23">
        <v>37587</v>
      </c>
      <c r="B29" s="13">
        <v>1</v>
      </c>
      <c r="C29" s="12">
        <v>3</v>
      </c>
      <c r="D29" s="4" t="s">
        <v>132</v>
      </c>
      <c r="E29" s="10">
        <v>9.7</v>
      </c>
      <c r="F29" s="39">
        <v>3</v>
      </c>
      <c r="G29" s="41" t="s">
        <v>87</v>
      </c>
      <c r="H29" s="15">
        <v>24.7</v>
      </c>
      <c r="I29" s="4" t="s">
        <v>59</v>
      </c>
      <c r="J29" s="5" t="s">
        <v>59</v>
      </c>
      <c r="K29" s="6"/>
      <c r="L29" s="1">
        <v>1013</v>
      </c>
      <c r="M29" s="7" t="s">
        <v>497</v>
      </c>
      <c r="N29" s="8"/>
      <c r="O29" s="8"/>
      <c r="P29" s="9">
        <v>0</v>
      </c>
      <c r="Q29" s="8">
        <v>93</v>
      </c>
      <c r="R29" s="8">
        <v>100</v>
      </c>
      <c r="S29" s="25" t="s">
        <v>81</v>
      </c>
    </row>
    <row r="30" spans="1:19" ht="42" customHeight="1">
      <c r="A30" s="23">
        <v>37588</v>
      </c>
      <c r="B30" s="13">
        <v>1</v>
      </c>
      <c r="C30" s="12">
        <v>5</v>
      </c>
      <c r="D30" s="4" t="s">
        <v>498</v>
      </c>
      <c r="E30" s="10">
        <v>0.8</v>
      </c>
      <c r="F30" s="39">
        <v>2</v>
      </c>
      <c r="G30" s="41" t="s">
        <v>70</v>
      </c>
      <c r="H30" s="15">
        <v>18.6</v>
      </c>
      <c r="I30" s="4" t="s">
        <v>59</v>
      </c>
      <c r="J30" s="5" t="s">
        <v>59</v>
      </c>
      <c r="K30" s="6"/>
      <c r="L30" s="1">
        <v>1008</v>
      </c>
      <c r="M30" s="7" t="s">
        <v>499</v>
      </c>
      <c r="N30" s="8"/>
      <c r="O30" s="8"/>
      <c r="P30" s="9">
        <v>1</v>
      </c>
      <c r="Q30" s="8">
        <v>83</v>
      </c>
      <c r="R30" s="8">
        <v>100</v>
      </c>
      <c r="S30" s="25" t="s">
        <v>81</v>
      </c>
    </row>
    <row r="31" spans="1:19" ht="42" customHeight="1">
      <c r="A31" s="23">
        <v>37589</v>
      </c>
      <c r="B31" s="13">
        <v>1</v>
      </c>
      <c r="C31" s="12">
        <v>4</v>
      </c>
      <c r="D31" s="4"/>
      <c r="E31" s="10">
        <v>0</v>
      </c>
      <c r="F31" s="39">
        <v>2</v>
      </c>
      <c r="G31" s="41" t="s">
        <v>87</v>
      </c>
      <c r="H31" s="15">
        <v>17</v>
      </c>
      <c r="I31" s="4" t="s">
        <v>59</v>
      </c>
      <c r="J31" s="5" t="s">
        <v>150</v>
      </c>
      <c r="K31" s="6"/>
      <c r="L31" s="1">
        <v>1007</v>
      </c>
      <c r="M31" s="7" t="s">
        <v>500</v>
      </c>
      <c r="N31" s="8"/>
      <c r="O31" s="8"/>
      <c r="P31" s="9">
        <v>0</v>
      </c>
      <c r="Q31" s="8">
        <v>94</v>
      </c>
      <c r="R31" s="8">
        <v>99</v>
      </c>
      <c r="S31" s="25"/>
    </row>
    <row r="32" spans="1:19" ht="42" customHeight="1">
      <c r="A32" s="23">
        <v>37590</v>
      </c>
      <c r="B32" s="13">
        <v>-4</v>
      </c>
      <c r="C32" s="12">
        <v>4</v>
      </c>
      <c r="D32" s="4"/>
      <c r="E32" s="10">
        <v>0</v>
      </c>
      <c r="F32" s="39">
        <v>6</v>
      </c>
      <c r="G32" s="41" t="s">
        <v>162</v>
      </c>
      <c r="H32" s="15">
        <v>54.8</v>
      </c>
      <c r="I32" s="4" t="s">
        <v>67</v>
      </c>
      <c r="J32" s="5" t="s">
        <v>67</v>
      </c>
      <c r="K32" s="6"/>
      <c r="L32" s="1">
        <v>1013</v>
      </c>
      <c r="M32" s="7" t="s">
        <v>501</v>
      </c>
      <c r="N32" s="8"/>
      <c r="O32" s="8">
        <v>3</v>
      </c>
      <c r="P32" s="9">
        <v>-4</v>
      </c>
      <c r="Q32" s="8">
        <v>80</v>
      </c>
      <c r="R32" s="8">
        <v>56</v>
      </c>
      <c r="S32" s="25"/>
    </row>
    <row r="33" spans="1:19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76" t="s">
        <v>22</v>
      </c>
      <c r="B100" s="76"/>
      <c r="C100" s="76"/>
      <c r="D100" s="16">
        <f>AVERAGE(B3:B33,C3:C33)</f>
        <v>2.4</v>
      </c>
      <c r="E100" s="76" t="s">
        <v>31</v>
      </c>
      <c r="F100" s="76"/>
      <c r="G100" s="76"/>
      <c r="H100" s="76"/>
      <c r="I100" s="17">
        <f>SUM(E3:E33)</f>
        <v>170.9</v>
      </c>
      <c r="J100" s="76" t="s">
        <v>38</v>
      </c>
      <c r="K100" s="76"/>
      <c r="L100" s="18">
        <f>SUM(O3:O33)</f>
        <v>39</v>
      </c>
    </row>
    <row r="101" spans="1:12" ht="30" customHeight="1">
      <c r="A101" s="76" t="s">
        <v>27</v>
      </c>
      <c r="B101" s="76"/>
      <c r="C101" s="76"/>
      <c r="D101" s="16">
        <f>AVERAGE(B3:B33)</f>
        <v>0</v>
      </c>
      <c r="E101" s="76" t="s">
        <v>32</v>
      </c>
      <c r="F101" s="76"/>
      <c r="G101" s="76"/>
      <c r="H101" s="76"/>
      <c r="I101" s="17">
        <f>AVERAGE(E3:E33)</f>
        <v>5.696666666666667</v>
      </c>
      <c r="J101" s="76" t="s">
        <v>39</v>
      </c>
      <c r="K101" s="76"/>
      <c r="L101" s="18">
        <f>COUNTIF(R3:R33,"&lt;31")</f>
        <v>2</v>
      </c>
    </row>
    <row r="102" spans="1:12" ht="30" customHeight="1">
      <c r="A102" s="76" t="s">
        <v>28</v>
      </c>
      <c r="B102" s="76"/>
      <c r="C102" s="76"/>
      <c r="D102" s="16">
        <f>AVERAGE(C3:C33)</f>
        <v>4.8</v>
      </c>
      <c r="E102" s="76" t="s">
        <v>33</v>
      </c>
      <c r="F102" s="76"/>
      <c r="G102" s="76"/>
      <c r="H102" s="76"/>
      <c r="I102" s="17">
        <f>MAX(E3:E33)</f>
        <v>27</v>
      </c>
      <c r="J102" s="76" t="s">
        <v>41</v>
      </c>
      <c r="K102" s="76"/>
      <c r="L102" s="18">
        <f>COUNTIF(C3:C33,"&gt;19")</f>
        <v>0</v>
      </c>
    </row>
    <row r="103" spans="1:12" ht="30" customHeight="1">
      <c r="A103" s="76" t="s">
        <v>23</v>
      </c>
      <c r="B103" s="76"/>
      <c r="C103" s="76"/>
      <c r="D103" s="18">
        <f>MAX(B3:B33,C3:C33)</f>
        <v>14</v>
      </c>
      <c r="E103" s="76" t="s">
        <v>34</v>
      </c>
      <c r="F103" s="76"/>
      <c r="G103" s="76"/>
      <c r="H103" s="76"/>
      <c r="I103" s="18">
        <f>COUNTA(S3:S33)</f>
        <v>17</v>
      </c>
      <c r="J103" s="76" t="s">
        <v>37</v>
      </c>
      <c r="K103" s="76"/>
      <c r="L103" s="18">
        <f>COUNTA(N3:N33)</f>
        <v>0</v>
      </c>
    </row>
    <row r="104" spans="1:12" ht="30" customHeight="1">
      <c r="A104" s="76" t="s">
        <v>24</v>
      </c>
      <c r="B104" s="76"/>
      <c r="C104" s="76"/>
      <c r="D104" s="18">
        <f>MIN(B3:B33,C3:C33)</f>
        <v>-6</v>
      </c>
      <c r="E104" s="76" t="s">
        <v>35</v>
      </c>
      <c r="F104" s="76"/>
      <c r="G104" s="76"/>
      <c r="H104" s="76"/>
      <c r="I104" s="18">
        <f>COUNTIF(S3:S33,"R")</f>
        <v>13</v>
      </c>
      <c r="J104" s="76" t="s">
        <v>47</v>
      </c>
      <c r="K104" s="76"/>
      <c r="L104" s="43">
        <f>AVERAGE(F3:F33)</f>
        <v>3.1666666666666665</v>
      </c>
    </row>
    <row r="105" spans="1:12" ht="30" customHeight="1">
      <c r="A105" s="76" t="s">
        <v>26</v>
      </c>
      <c r="B105" s="76"/>
      <c r="C105" s="76"/>
      <c r="D105" s="18">
        <f>MAX(B3:B33)</f>
        <v>9</v>
      </c>
      <c r="E105" s="76" t="s">
        <v>36</v>
      </c>
      <c r="F105" s="76"/>
      <c r="G105" s="76"/>
      <c r="H105" s="76"/>
      <c r="I105" s="18">
        <f>COUNTIF(S3:S33,"S")</f>
        <v>4</v>
      </c>
      <c r="J105" s="76" t="s">
        <v>48</v>
      </c>
      <c r="K105" s="76"/>
      <c r="L105" s="43">
        <f>AVERAGE(H3:H33)</f>
        <v>28.656666666666663</v>
      </c>
    </row>
    <row r="106" spans="1:12" ht="30" customHeight="1">
      <c r="A106" s="76" t="s">
        <v>25</v>
      </c>
      <c r="B106" s="76"/>
      <c r="C106" s="76"/>
      <c r="D106" s="18">
        <f>MIN(C3:C33)</f>
        <v>0</v>
      </c>
      <c r="E106" s="76" t="s">
        <v>52</v>
      </c>
      <c r="F106" s="76"/>
      <c r="G106" s="76"/>
      <c r="H106" s="76"/>
      <c r="I106" s="18">
        <f>COUNTIF(F3:F33,"&gt;5")</f>
        <v>3</v>
      </c>
      <c r="J106" s="76" t="s">
        <v>49</v>
      </c>
      <c r="K106" s="76"/>
      <c r="L106" s="19">
        <v>6</v>
      </c>
    </row>
    <row r="107" spans="1:12" ht="30" customHeight="1">
      <c r="A107" s="76" t="s">
        <v>29</v>
      </c>
      <c r="B107" s="76"/>
      <c r="C107" s="76"/>
      <c r="D107" s="18">
        <f>COUNTIF(B3:B33,"&lt;1")</f>
        <v>18</v>
      </c>
      <c r="E107" s="76" t="s">
        <v>43</v>
      </c>
      <c r="F107" s="76"/>
      <c r="G107" s="76"/>
      <c r="H107" s="76"/>
      <c r="I107" s="17">
        <f>MAX(H3:H33)</f>
        <v>59.8</v>
      </c>
      <c r="J107" s="76" t="s">
        <v>50</v>
      </c>
      <c r="K107" s="76"/>
      <c r="L107" s="19">
        <v>138.7</v>
      </c>
    </row>
    <row r="108" spans="1:12" ht="30" customHeight="1">
      <c r="A108" s="76" t="s">
        <v>30</v>
      </c>
      <c r="B108" s="76"/>
      <c r="C108" s="76"/>
      <c r="D108" s="18">
        <f>COUNTIF(C3:C33,"&lt;1")</f>
        <v>3</v>
      </c>
      <c r="E108" s="76" t="s">
        <v>44</v>
      </c>
      <c r="F108" s="76"/>
      <c r="G108" s="76"/>
      <c r="H108" s="76"/>
      <c r="I108" s="18">
        <f>MAX(L3:L33)</f>
        <v>1026</v>
      </c>
      <c r="J108" s="76" t="s">
        <v>51</v>
      </c>
      <c r="K108" s="76"/>
      <c r="L108" s="19">
        <v>32.2</v>
      </c>
    </row>
    <row r="109" spans="1:12" ht="30" customHeight="1">
      <c r="A109" s="76" t="s">
        <v>40</v>
      </c>
      <c r="B109" s="76"/>
      <c r="C109" s="76"/>
      <c r="D109" s="18">
        <f>MIN(P3:P33)</f>
        <v>-7</v>
      </c>
      <c r="E109" s="76" t="s">
        <v>45</v>
      </c>
      <c r="F109" s="76"/>
      <c r="G109" s="76"/>
      <c r="H109" s="76"/>
      <c r="I109" s="18">
        <f>MIN(L3:L33)</f>
        <v>982</v>
      </c>
      <c r="J109" s="76"/>
      <c r="K109" s="76"/>
      <c r="L109" s="19"/>
    </row>
  </sheetData>
  <sheetProtection password="CF17" sheet="1" objects="1" scenarios="1"/>
  <mergeCells count="43"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0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63" t="s">
        <v>16</v>
      </c>
      <c r="C1" s="64"/>
      <c r="D1" s="63" t="s">
        <v>17</v>
      </c>
      <c r="E1" s="64"/>
      <c r="F1" s="63" t="s">
        <v>15</v>
      </c>
      <c r="G1" s="73"/>
      <c r="H1" s="74"/>
      <c r="I1" s="63" t="s">
        <v>1</v>
      </c>
      <c r="J1" s="64"/>
      <c r="K1" s="69" t="s">
        <v>8</v>
      </c>
      <c r="L1" s="67" t="s">
        <v>10</v>
      </c>
      <c r="M1" s="71" t="s">
        <v>2</v>
      </c>
      <c r="N1" s="58" t="s">
        <v>19</v>
      </c>
      <c r="O1" s="58" t="s">
        <v>20</v>
      </c>
      <c r="P1" s="65" t="s">
        <v>21</v>
      </c>
      <c r="Q1" s="58" t="s">
        <v>14</v>
      </c>
      <c r="R1" s="58" t="s">
        <v>42</v>
      </c>
      <c r="S1" s="60" t="s">
        <v>46</v>
      </c>
    </row>
    <row r="2" spans="1:19" ht="42" customHeight="1">
      <c r="A2" s="22" t="s">
        <v>56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0"/>
      <c r="L2" s="68"/>
      <c r="M2" s="72"/>
      <c r="N2" s="75"/>
      <c r="O2" s="75"/>
      <c r="P2" s="66"/>
      <c r="Q2" s="62"/>
      <c r="R2" s="59"/>
      <c r="S2" s="61"/>
    </row>
    <row r="3" spans="1:19" ht="42" customHeight="1">
      <c r="A3" s="23">
        <v>37591</v>
      </c>
      <c r="B3" s="13">
        <v>0</v>
      </c>
      <c r="C3" s="12">
        <v>4</v>
      </c>
      <c r="D3" s="4"/>
      <c r="E3" s="10">
        <v>0</v>
      </c>
      <c r="F3" s="39">
        <v>5</v>
      </c>
      <c r="G3" s="41" t="s">
        <v>64</v>
      </c>
      <c r="H3" s="15">
        <v>45</v>
      </c>
      <c r="I3" s="4" t="s">
        <v>59</v>
      </c>
      <c r="J3" s="5" t="s">
        <v>60</v>
      </c>
      <c r="K3" s="6"/>
      <c r="L3" s="1">
        <v>1003</v>
      </c>
      <c r="M3" s="7" t="s">
        <v>502</v>
      </c>
      <c r="N3" s="8"/>
      <c r="O3" s="8">
        <v>1</v>
      </c>
      <c r="P3" s="9">
        <v>0</v>
      </c>
      <c r="Q3" s="8">
        <v>84</v>
      </c>
      <c r="R3" s="20">
        <v>86</v>
      </c>
      <c r="S3" s="24"/>
    </row>
    <row r="4" spans="1:19" ht="42" customHeight="1">
      <c r="A4" s="23">
        <v>37592</v>
      </c>
      <c r="B4" s="13">
        <v>-2</v>
      </c>
      <c r="C4" s="12">
        <v>2</v>
      </c>
      <c r="D4" s="4" t="s">
        <v>228</v>
      </c>
      <c r="E4" s="10">
        <v>3.2</v>
      </c>
      <c r="F4" s="39">
        <v>1</v>
      </c>
      <c r="G4" s="41" t="s">
        <v>73</v>
      </c>
      <c r="H4" s="15">
        <v>7.4</v>
      </c>
      <c r="I4" s="4" t="s">
        <v>59</v>
      </c>
      <c r="J4" s="5" t="s">
        <v>59</v>
      </c>
      <c r="K4" s="6"/>
      <c r="L4" s="1">
        <v>1003</v>
      </c>
      <c r="M4" s="7" t="s">
        <v>503</v>
      </c>
      <c r="N4" s="8"/>
      <c r="O4" s="8"/>
      <c r="P4" s="9">
        <v>-3</v>
      </c>
      <c r="Q4" s="8">
        <v>93</v>
      </c>
      <c r="R4" s="8">
        <v>100</v>
      </c>
      <c r="S4" s="25" t="s">
        <v>81</v>
      </c>
    </row>
    <row r="5" spans="1:19" ht="42" customHeight="1">
      <c r="A5" s="23">
        <v>37593</v>
      </c>
      <c r="B5" s="13">
        <v>-1</v>
      </c>
      <c r="C5" s="12">
        <v>2</v>
      </c>
      <c r="D5" s="4" t="s">
        <v>504</v>
      </c>
      <c r="E5" s="10">
        <v>0.4</v>
      </c>
      <c r="F5" s="39">
        <v>2</v>
      </c>
      <c r="G5" s="41" t="s">
        <v>87</v>
      </c>
      <c r="H5" s="15">
        <v>18.6</v>
      </c>
      <c r="I5" s="4" t="s">
        <v>59</v>
      </c>
      <c r="J5" s="5" t="s">
        <v>59</v>
      </c>
      <c r="K5" s="6"/>
      <c r="L5" s="1">
        <v>1017</v>
      </c>
      <c r="M5" s="7" t="s">
        <v>505</v>
      </c>
      <c r="N5" s="8"/>
      <c r="O5" s="8"/>
      <c r="P5" s="9">
        <v>-1</v>
      </c>
      <c r="Q5" s="8">
        <v>82</v>
      </c>
      <c r="R5" s="8">
        <v>98</v>
      </c>
      <c r="S5" s="25" t="s">
        <v>81</v>
      </c>
    </row>
    <row r="6" spans="1:19" ht="42" customHeight="1">
      <c r="A6" s="23">
        <v>37594</v>
      </c>
      <c r="B6" s="13">
        <v>-3</v>
      </c>
      <c r="C6" s="12">
        <v>3</v>
      </c>
      <c r="D6" s="4"/>
      <c r="E6" s="10">
        <v>0</v>
      </c>
      <c r="F6" s="39">
        <v>2</v>
      </c>
      <c r="G6" s="41" t="s">
        <v>70</v>
      </c>
      <c r="H6" s="15">
        <v>19.8</v>
      </c>
      <c r="I6" s="4" t="s">
        <v>59</v>
      </c>
      <c r="J6" s="5" t="s">
        <v>82</v>
      </c>
      <c r="K6" s="6"/>
      <c r="L6" s="1">
        <v>1024</v>
      </c>
      <c r="M6" s="7" t="s">
        <v>506</v>
      </c>
      <c r="N6" s="8"/>
      <c r="O6" s="8">
        <v>5.5</v>
      </c>
      <c r="P6" s="9">
        <v>-4</v>
      </c>
      <c r="Q6" s="8">
        <v>75</v>
      </c>
      <c r="R6" s="8">
        <v>21</v>
      </c>
      <c r="S6" s="25"/>
    </row>
    <row r="7" spans="1:19" ht="42" customHeight="1">
      <c r="A7" s="23">
        <v>37595</v>
      </c>
      <c r="B7" s="13">
        <v>-5</v>
      </c>
      <c r="C7" s="12">
        <v>2</v>
      </c>
      <c r="D7" s="4"/>
      <c r="E7" s="10">
        <v>0</v>
      </c>
      <c r="F7" s="39">
        <v>2</v>
      </c>
      <c r="G7" s="41" t="s">
        <v>70</v>
      </c>
      <c r="H7" s="15">
        <v>19.4</v>
      </c>
      <c r="I7" s="4" t="s">
        <v>77</v>
      </c>
      <c r="J7" s="5" t="s">
        <v>116</v>
      </c>
      <c r="K7" s="6"/>
      <c r="L7" s="1">
        <v>1024</v>
      </c>
      <c r="M7" s="7" t="s">
        <v>507</v>
      </c>
      <c r="N7" s="8"/>
      <c r="O7" s="8">
        <v>6</v>
      </c>
      <c r="P7" s="9">
        <v>-6</v>
      </c>
      <c r="Q7" s="8">
        <v>72</v>
      </c>
      <c r="R7" s="8">
        <v>20</v>
      </c>
      <c r="S7" s="25"/>
    </row>
    <row r="8" spans="1:19" ht="42" customHeight="1">
      <c r="A8" s="23">
        <v>37596</v>
      </c>
      <c r="B8" s="13">
        <v>1</v>
      </c>
      <c r="C8" s="12">
        <v>3</v>
      </c>
      <c r="D8" s="4"/>
      <c r="E8" s="10">
        <v>0</v>
      </c>
      <c r="F8" s="39">
        <v>3</v>
      </c>
      <c r="G8" s="41" t="s">
        <v>87</v>
      </c>
      <c r="H8" s="15">
        <v>22.1</v>
      </c>
      <c r="I8" s="4" t="s">
        <v>59</v>
      </c>
      <c r="J8" s="5" t="s">
        <v>59</v>
      </c>
      <c r="K8" s="6"/>
      <c r="L8" s="1">
        <v>1022</v>
      </c>
      <c r="M8" s="7" t="s">
        <v>508</v>
      </c>
      <c r="N8" s="8"/>
      <c r="O8" s="8"/>
      <c r="P8" s="9">
        <v>1</v>
      </c>
      <c r="Q8" s="8">
        <v>89</v>
      </c>
      <c r="R8" s="8">
        <v>100</v>
      </c>
      <c r="S8" s="25"/>
    </row>
    <row r="9" spans="1:19" ht="42" customHeight="1">
      <c r="A9" s="23">
        <v>37597</v>
      </c>
      <c r="B9" s="13">
        <v>0</v>
      </c>
      <c r="C9" s="12">
        <v>2</v>
      </c>
      <c r="D9" s="4"/>
      <c r="E9" s="10">
        <v>0</v>
      </c>
      <c r="F9" s="39">
        <v>2</v>
      </c>
      <c r="G9" s="41" t="s">
        <v>122</v>
      </c>
      <c r="H9" s="15">
        <v>20.6</v>
      </c>
      <c r="I9" s="4" t="s">
        <v>59</v>
      </c>
      <c r="J9" s="5" t="s">
        <v>59</v>
      </c>
      <c r="K9" s="6"/>
      <c r="L9" s="1">
        <v>1024</v>
      </c>
      <c r="M9" s="7" t="s">
        <v>509</v>
      </c>
      <c r="N9" s="8"/>
      <c r="O9" s="8"/>
      <c r="P9" s="9">
        <v>0</v>
      </c>
      <c r="Q9" s="8">
        <v>79</v>
      </c>
      <c r="R9" s="8">
        <v>100</v>
      </c>
      <c r="S9" s="25"/>
    </row>
    <row r="10" spans="1:19" ht="42" customHeight="1">
      <c r="A10" s="23">
        <v>37598</v>
      </c>
      <c r="B10" s="13">
        <v>-3</v>
      </c>
      <c r="C10" s="12">
        <v>3</v>
      </c>
      <c r="D10" s="4"/>
      <c r="E10" s="10">
        <v>0</v>
      </c>
      <c r="F10" s="39">
        <v>2</v>
      </c>
      <c r="G10" s="41" t="s">
        <v>87</v>
      </c>
      <c r="H10" s="15">
        <v>12.6</v>
      </c>
      <c r="I10" s="4" t="s">
        <v>510</v>
      </c>
      <c r="J10" s="5" t="s">
        <v>67</v>
      </c>
      <c r="K10" s="6"/>
      <c r="L10" s="1">
        <v>1025</v>
      </c>
      <c r="M10" s="7" t="s">
        <v>511</v>
      </c>
      <c r="N10" s="8"/>
      <c r="O10" s="8">
        <v>3</v>
      </c>
      <c r="P10" s="9">
        <v>-4</v>
      </c>
      <c r="Q10" s="8">
        <v>76</v>
      </c>
      <c r="R10" s="8">
        <v>65</v>
      </c>
      <c r="S10" s="25"/>
    </row>
    <row r="11" spans="1:19" ht="42" customHeight="1">
      <c r="A11" s="23">
        <v>37599</v>
      </c>
      <c r="B11" s="13">
        <v>-4</v>
      </c>
      <c r="C11" s="12">
        <v>1</v>
      </c>
      <c r="D11" s="4"/>
      <c r="E11" s="10">
        <v>0</v>
      </c>
      <c r="F11" s="39">
        <v>2</v>
      </c>
      <c r="G11" s="41" t="s">
        <v>160</v>
      </c>
      <c r="H11" s="15">
        <v>13.7</v>
      </c>
      <c r="I11" s="4" t="s">
        <v>510</v>
      </c>
      <c r="J11" s="5" t="s">
        <v>512</v>
      </c>
      <c r="K11" s="6"/>
      <c r="L11" s="1">
        <v>1026</v>
      </c>
      <c r="M11" s="7" t="s">
        <v>513</v>
      </c>
      <c r="N11" s="8"/>
      <c r="O11" s="8">
        <v>4</v>
      </c>
      <c r="P11" s="9">
        <v>-4</v>
      </c>
      <c r="Q11" s="8">
        <v>87</v>
      </c>
      <c r="R11" s="8">
        <v>47</v>
      </c>
      <c r="S11" s="25"/>
    </row>
    <row r="12" spans="1:19" ht="42" customHeight="1">
      <c r="A12" s="23">
        <v>37600</v>
      </c>
      <c r="B12" s="13">
        <v>-6</v>
      </c>
      <c r="C12" s="12">
        <v>7</v>
      </c>
      <c r="D12" s="4"/>
      <c r="E12" s="10">
        <v>0</v>
      </c>
      <c r="F12" s="39">
        <v>2</v>
      </c>
      <c r="G12" s="41" t="s">
        <v>162</v>
      </c>
      <c r="H12" s="15">
        <v>16.8</v>
      </c>
      <c r="I12" s="4" t="s">
        <v>77</v>
      </c>
      <c r="J12" s="5" t="s">
        <v>82</v>
      </c>
      <c r="K12" s="6"/>
      <c r="L12" s="1">
        <v>1022</v>
      </c>
      <c r="M12" s="7" t="s">
        <v>514</v>
      </c>
      <c r="N12" s="8"/>
      <c r="O12" s="8">
        <v>7.5</v>
      </c>
      <c r="P12" s="9">
        <v>-7</v>
      </c>
      <c r="Q12" s="8">
        <v>31</v>
      </c>
      <c r="R12" s="8">
        <v>3</v>
      </c>
      <c r="S12" s="25"/>
    </row>
    <row r="13" spans="1:19" ht="42" customHeight="1">
      <c r="A13" s="23">
        <v>37601</v>
      </c>
      <c r="B13" s="13">
        <v>-3</v>
      </c>
      <c r="C13" s="12">
        <v>3</v>
      </c>
      <c r="D13" s="4"/>
      <c r="E13" s="10">
        <v>0</v>
      </c>
      <c r="F13" s="39">
        <v>2</v>
      </c>
      <c r="G13" s="41" t="s">
        <v>162</v>
      </c>
      <c r="H13" s="15">
        <v>14</v>
      </c>
      <c r="I13" s="4" t="s">
        <v>77</v>
      </c>
      <c r="J13" s="5" t="s">
        <v>82</v>
      </c>
      <c r="K13" s="6"/>
      <c r="L13" s="1">
        <v>1021</v>
      </c>
      <c r="M13" s="7" t="s">
        <v>515</v>
      </c>
      <c r="N13" s="8"/>
      <c r="O13" s="8">
        <v>7.5</v>
      </c>
      <c r="P13" s="9">
        <v>-4</v>
      </c>
      <c r="Q13" s="8">
        <v>41</v>
      </c>
      <c r="R13" s="8">
        <v>4</v>
      </c>
      <c r="S13" s="25"/>
    </row>
    <row r="14" spans="1:19" ht="42" customHeight="1">
      <c r="A14" s="23">
        <v>37602</v>
      </c>
      <c r="B14" s="13">
        <v>-4</v>
      </c>
      <c r="C14" s="12">
        <v>1</v>
      </c>
      <c r="D14" s="4" t="s">
        <v>516</v>
      </c>
      <c r="E14" s="10">
        <v>0</v>
      </c>
      <c r="F14" s="39">
        <v>2</v>
      </c>
      <c r="G14" s="41" t="s">
        <v>122</v>
      </c>
      <c r="H14" s="15">
        <v>13</v>
      </c>
      <c r="I14" s="4" t="s">
        <v>510</v>
      </c>
      <c r="J14" s="5" t="s">
        <v>510</v>
      </c>
      <c r="K14" s="6"/>
      <c r="L14" s="1">
        <v>1024</v>
      </c>
      <c r="M14" s="7" t="s">
        <v>517</v>
      </c>
      <c r="N14" s="8"/>
      <c r="O14" s="8"/>
      <c r="P14" s="9">
        <v>-6</v>
      </c>
      <c r="Q14" s="8">
        <v>92</v>
      </c>
      <c r="R14" s="8">
        <v>100</v>
      </c>
      <c r="S14" s="25"/>
    </row>
    <row r="15" spans="1:19" ht="42" customHeight="1">
      <c r="A15" s="23">
        <v>37603</v>
      </c>
      <c r="B15" s="13">
        <v>-6</v>
      </c>
      <c r="C15" s="12">
        <v>-1</v>
      </c>
      <c r="D15" s="4"/>
      <c r="E15" s="10">
        <v>0</v>
      </c>
      <c r="F15" s="39">
        <v>1</v>
      </c>
      <c r="G15" s="41" t="s">
        <v>162</v>
      </c>
      <c r="H15" s="15">
        <v>11.5</v>
      </c>
      <c r="I15" s="4" t="s">
        <v>156</v>
      </c>
      <c r="J15" s="5" t="s">
        <v>82</v>
      </c>
      <c r="K15" s="6"/>
      <c r="L15" s="1">
        <v>1024</v>
      </c>
      <c r="M15" s="7" t="s">
        <v>520</v>
      </c>
      <c r="N15" s="8"/>
      <c r="O15" s="8">
        <v>7</v>
      </c>
      <c r="P15" s="9">
        <v>-7</v>
      </c>
      <c r="Q15" s="8">
        <v>72</v>
      </c>
      <c r="R15" s="8">
        <v>18</v>
      </c>
      <c r="S15" s="25"/>
    </row>
    <row r="16" spans="1:19" ht="42" customHeight="1">
      <c r="A16" s="23">
        <v>37604</v>
      </c>
      <c r="B16" s="13">
        <v>-9</v>
      </c>
      <c r="C16" s="12">
        <v>-1</v>
      </c>
      <c r="D16" s="4"/>
      <c r="E16" s="10">
        <v>0</v>
      </c>
      <c r="F16" s="39">
        <v>2</v>
      </c>
      <c r="G16" s="41" t="s">
        <v>162</v>
      </c>
      <c r="H16" s="15">
        <v>15.8</v>
      </c>
      <c r="I16" s="4" t="s">
        <v>77</v>
      </c>
      <c r="J16" s="5" t="s">
        <v>82</v>
      </c>
      <c r="K16" s="6"/>
      <c r="L16" s="1">
        <v>1022</v>
      </c>
      <c r="M16" s="7" t="s">
        <v>519</v>
      </c>
      <c r="N16" s="8"/>
      <c r="O16" s="8">
        <v>7.5</v>
      </c>
      <c r="P16" s="9">
        <v>-10</v>
      </c>
      <c r="Q16" s="8">
        <v>69</v>
      </c>
      <c r="R16" s="8">
        <v>10</v>
      </c>
      <c r="S16" s="25"/>
    </row>
    <row r="17" spans="1:19" ht="42" customHeight="1">
      <c r="A17" s="23">
        <v>37605</v>
      </c>
      <c r="B17" s="13">
        <v>-6</v>
      </c>
      <c r="C17" s="12">
        <v>4</v>
      </c>
      <c r="D17" s="4"/>
      <c r="E17" s="10">
        <v>0</v>
      </c>
      <c r="F17" s="39">
        <v>2</v>
      </c>
      <c r="G17" s="41" t="s">
        <v>70</v>
      </c>
      <c r="H17" s="15">
        <v>20</v>
      </c>
      <c r="I17" s="4" t="s">
        <v>77</v>
      </c>
      <c r="J17" s="5" t="s">
        <v>82</v>
      </c>
      <c r="K17" s="6"/>
      <c r="L17" s="1">
        <v>1020</v>
      </c>
      <c r="M17" s="7" t="s">
        <v>518</v>
      </c>
      <c r="N17" s="8"/>
      <c r="O17" s="8">
        <v>7.5</v>
      </c>
      <c r="P17" s="9">
        <v>-7</v>
      </c>
      <c r="Q17" s="8">
        <v>64</v>
      </c>
      <c r="R17" s="8">
        <v>5</v>
      </c>
      <c r="S17" s="25"/>
    </row>
    <row r="18" spans="1:19" ht="42" customHeight="1">
      <c r="A18" s="23">
        <v>37606</v>
      </c>
      <c r="B18" s="13">
        <v>-3</v>
      </c>
      <c r="C18" s="12">
        <v>2</v>
      </c>
      <c r="D18" s="4"/>
      <c r="E18" s="47">
        <v>0</v>
      </c>
      <c r="F18" s="39">
        <v>4</v>
      </c>
      <c r="G18" s="41" t="s">
        <v>70</v>
      </c>
      <c r="H18" s="15">
        <v>34.9</v>
      </c>
      <c r="I18" s="4" t="s">
        <v>77</v>
      </c>
      <c r="J18" s="5" t="s">
        <v>82</v>
      </c>
      <c r="K18" s="6"/>
      <c r="L18" s="1">
        <v>1006</v>
      </c>
      <c r="M18" s="7" t="s">
        <v>521</v>
      </c>
      <c r="N18" s="8"/>
      <c r="O18" s="8">
        <v>7.5</v>
      </c>
      <c r="P18" s="9">
        <v>-4</v>
      </c>
      <c r="Q18" s="8">
        <v>51</v>
      </c>
      <c r="R18" s="8">
        <v>3</v>
      </c>
      <c r="S18" s="25"/>
    </row>
    <row r="19" spans="1:19" ht="42" customHeight="1">
      <c r="A19" s="23">
        <v>37607</v>
      </c>
      <c r="B19" s="13">
        <v>-4</v>
      </c>
      <c r="C19" s="12">
        <v>4</v>
      </c>
      <c r="D19" s="4" t="s">
        <v>522</v>
      </c>
      <c r="E19" s="10">
        <v>0.9</v>
      </c>
      <c r="F19" s="39">
        <v>6</v>
      </c>
      <c r="G19" s="41" t="s">
        <v>64</v>
      </c>
      <c r="H19" s="15">
        <v>48.3</v>
      </c>
      <c r="I19" s="4" t="s">
        <v>59</v>
      </c>
      <c r="J19" s="5" t="s">
        <v>60</v>
      </c>
      <c r="K19" s="6"/>
      <c r="L19" s="1">
        <v>999</v>
      </c>
      <c r="M19" s="7" t="s">
        <v>523</v>
      </c>
      <c r="N19" s="8"/>
      <c r="O19" s="8">
        <v>1.5</v>
      </c>
      <c r="P19" s="9">
        <v>-5</v>
      </c>
      <c r="Q19" s="8">
        <v>72</v>
      </c>
      <c r="R19" s="8">
        <v>78</v>
      </c>
      <c r="S19" s="25" t="s">
        <v>64</v>
      </c>
    </row>
    <row r="20" spans="1:19" ht="42" customHeight="1">
      <c r="A20" s="23">
        <v>37608</v>
      </c>
      <c r="B20" s="13">
        <v>-1</v>
      </c>
      <c r="C20" s="12">
        <v>1</v>
      </c>
      <c r="D20" s="4" t="s">
        <v>524</v>
      </c>
      <c r="E20" s="10">
        <v>5.8</v>
      </c>
      <c r="F20" s="39">
        <v>4</v>
      </c>
      <c r="G20" s="41" t="s">
        <v>87</v>
      </c>
      <c r="H20" s="15">
        <v>41.4</v>
      </c>
      <c r="I20" s="4" t="s">
        <v>59</v>
      </c>
      <c r="J20" s="5" t="s">
        <v>60</v>
      </c>
      <c r="K20" s="6"/>
      <c r="L20" s="1">
        <v>984</v>
      </c>
      <c r="M20" s="7" t="s">
        <v>525</v>
      </c>
      <c r="N20" s="8"/>
      <c r="O20" s="8">
        <v>1</v>
      </c>
      <c r="P20" s="9">
        <v>-3</v>
      </c>
      <c r="Q20" s="8">
        <v>82</v>
      </c>
      <c r="R20" s="8">
        <v>89</v>
      </c>
      <c r="S20" s="25" t="s">
        <v>64</v>
      </c>
    </row>
    <row r="21" spans="1:19" ht="42" customHeight="1">
      <c r="A21" s="23">
        <v>37609</v>
      </c>
      <c r="B21" s="13">
        <v>-3</v>
      </c>
      <c r="C21" s="12">
        <v>0</v>
      </c>
      <c r="D21" s="4" t="s">
        <v>189</v>
      </c>
      <c r="E21" s="10">
        <v>4</v>
      </c>
      <c r="F21" s="39">
        <v>3</v>
      </c>
      <c r="G21" s="41" t="s">
        <v>73</v>
      </c>
      <c r="H21" s="15">
        <v>22.1</v>
      </c>
      <c r="I21" s="4" t="s">
        <v>59</v>
      </c>
      <c r="J21" s="5" t="s">
        <v>59</v>
      </c>
      <c r="K21" s="6"/>
      <c r="L21" s="1">
        <v>995</v>
      </c>
      <c r="M21" s="7" t="s">
        <v>526</v>
      </c>
      <c r="N21" s="8"/>
      <c r="O21" s="8">
        <v>0.5</v>
      </c>
      <c r="P21" s="9">
        <v>-5</v>
      </c>
      <c r="Q21" s="8">
        <v>81</v>
      </c>
      <c r="R21" s="8">
        <v>95</v>
      </c>
      <c r="S21" s="25" t="s">
        <v>64</v>
      </c>
    </row>
    <row r="22" spans="1:19" ht="42" customHeight="1">
      <c r="A22" s="23">
        <v>37610</v>
      </c>
      <c r="B22" s="13">
        <v>-8</v>
      </c>
      <c r="C22" s="12">
        <v>-3</v>
      </c>
      <c r="D22" s="4"/>
      <c r="E22" s="10">
        <v>0</v>
      </c>
      <c r="F22" s="39">
        <v>3</v>
      </c>
      <c r="G22" s="41" t="s">
        <v>70</v>
      </c>
      <c r="H22" s="15">
        <v>23.2</v>
      </c>
      <c r="I22" s="4" t="s">
        <v>67</v>
      </c>
      <c r="J22" s="5" t="s">
        <v>116</v>
      </c>
      <c r="K22" s="6"/>
      <c r="L22" s="1">
        <v>1016</v>
      </c>
      <c r="M22" s="7" t="s">
        <v>527</v>
      </c>
      <c r="N22" s="8"/>
      <c r="O22" s="8">
        <v>6</v>
      </c>
      <c r="P22" s="9">
        <v>-10</v>
      </c>
      <c r="Q22" s="8">
        <v>69</v>
      </c>
      <c r="R22" s="8">
        <v>14</v>
      </c>
      <c r="S22" s="25"/>
    </row>
    <row r="23" spans="1:19" ht="42" customHeight="1">
      <c r="A23" s="23">
        <v>37611</v>
      </c>
      <c r="B23" s="13">
        <v>-14</v>
      </c>
      <c r="C23" s="12">
        <v>-1</v>
      </c>
      <c r="D23" s="4"/>
      <c r="E23" s="10">
        <v>0</v>
      </c>
      <c r="F23" s="39">
        <v>2</v>
      </c>
      <c r="G23" s="41" t="s">
        <v>162</v>
      </c>
      <c r="H23" s="15">
        <v>13</v>
      </c>
      <c r="I23" s="4" t="s">
        <v>77</v>
      </c>
      <c r="J23" s="5" t="s">
        <v>82</v>
      </c>
      <c r="K23" s="6"/>
      <c r="L23" s="1">
        <v>1017</v>
      </c>
      <c r="M23" s="7" t="s">
        <v>528</v>
      </c>
      <c r="N23" s="8"/>
      <c r="O23" s="8">
        <v>7.5</v>
      </c>
      <c r="P23" s="9">
        <v>-16</v>
      </c>
      <c r="Q23" s="8">
        <v>74</v>
      </c>
      <c r="R23" s="8">
        <v>3</v>
      </c>
      <c r="S23" s="25"/>
    </row>
    <row r="24" spans="1:19" ht="42" customHeight="1">
      <c r="A24" s="23">
        <v>37612</v>
      </c>
      <c r="B24" s="13">
        <v>-12</v>
      </c>
      <c r="C24" s="12">
        <v>-1</v>
      </c>
      <c r="D24" s="4" t="s">
        <v>529</v>
      </c>
      <c r="E24" s="10">
        <v>0.9</v>
      </c>
      <c r="F24" s="39">
        <v>5</v>
      </c>
      <c r="G24" s="41" t="s">
        <v>70</v>
      </c>
      <c r="H24" s="15">
        <v>44.2</v>
      </c>
      <c r="I24" s="4" t="s">
        <v>77</v>
      </c>
      <c r="J24" s="5" t="s">
        <v>67</v>
      </c>
      <c r="K24" s="6"/>
      <c r="L24" s="1">
        <v>1005</v>
      </c>
      <c r="M24" s="7" t="s">
        <v>531</v>
      </c>
      <c r="N24" s="8"/>
      <c r="O24" s="8">
        <v>3</v>
      </c>
      <c r="P24" s="9">
        <v>-14</v>
      </c>
      <c r="Q24" s="8">
        <v>76</v>
      </c>
      <c r="R24" s="8">
        <v>55</v>
      </c>
      <c r="S24" s="25" t="s">
        <v>64</v>
      </c>
    </row>
    <row r="25" spans="1:19" ht="42" customHeight="1">
      <c r="A25" s="23">
        <v>37613</v>
      </c>
      <c r="B25" s="13">
        <v>-1</v>
      </c>
      <c r="C25" s="12">
        <v>4</v>
      </c>
      <c r="D25" s="4" t="s">
        <v>530</v>
      </c>
      <c r="E25" s="10">
        <v>1.5</v>
      </c>
      <c r="F25" s="39">
        <v>5</v>
      </c>
      <c r="G25" s="41" t="s">
        <v>70</v>
      </c>
      <c r="H25" s="15">
        <v>46</v>
      </c>
      <c r="I25" s="4" t="s">
        <v>59</v>
      </c>
      <c r="J25" s="5" t="s">
        <v>59</v>
      </c>
      <c r="K25" s="6"/>
      <c r="L25" s="1">
        <v>1001</v>
      </c>
      <c r="M25" s="7" t="s">
        <v>532</v>
      </c>
      <c r="N25" s="8"/>
      <c r="O25" s="8"/>
      <c r="P25" s="9">
        <v>-1</v>
      </c>
      <c r="Q25" s="8">
        <v>86</v>
      </c>
      <c r="R25" s="8">
        <v>99</v>
      </c>
      <c r="S25" s="25" t="s">
        <v>81</v>
      </c>
    </row>
    <row r="26" spans="1:19" ht="42" customHeight="1">
      <c r="A26" s="23">
        <v>37614</v>
      </c>
      <c r="B26" s="13">
        <v>3</v>
      </c>
      <c r="C26" s="12">
        <v>5</v>
      </c>
      <c r="D26" s="4" t="s">
        <v>201</v>
      </c>
      <c r="E26" s="10">
        <v>1</v>
      </c>
      <c r="F26" s="39">
        <v>6</v>
      </c>
      <c r="G26" s="41" t="s">
        <v>70</v>
      </c>
      <c r="H26" s="15">
        <v>51.8</v>
      </c>
      <c r="I26" s="4" t="s">
        <v>59</v>
      </c>
      <c r="J26" s="5" t="s">
        <v>60</v>
      </c>
      <c r="K26" s="6"/>
      <c r="L26" s="1">
        <v>999</v>
      </c>
      <c r="M26" s="7" t="s">
        <v>533</v>
      </c>
      <c r="N26" s="8"/>
      <c r="O26" s="8">
        <v>0.5</v>
      </c>
      <c r="P26" s="9">
        <v>1</v>
      </c>
      <c r="Q26" s="8">
        <v>80</v>
      </c>
      <c r="R26" s="8">
        <v>94</v>
      </c>
      <c r="S26" s="25" t="s">
        <v>81</v>
      </c>
    </row>
    <row r="27" spans="1:19" ht="42" customHeight="1">
      <c r="A27" s="23">
        <v>37615</v>
      </c>
      <c r="B27" s="13">
        <v>2</v>
      </c>
      <c r="C27" s="12">
        <v>7</v>
      </c>
      <c r="D27" s="4"/>
      <c r="E27" s="10">
        <v>0</v>
      </c>
      <c r="F27" s="39">
        <v>5</v>
      </c>
      <c r="G27" s="41" t="s">
        <v>70</v>
      </c>
      <c r="H27" s="15">
        <v>46.3</v>
      </c>
      <c r="I27" s="4" t="s">
        <v>67</v>
      </c>
      <c r="J27" s="5" t="s">
        <v>60</v>
      </c>
      <c r="K27" s="6"/>
      <c r="L27" s="1">
        <v>991</v>
      </c>
      <c r="M27" s="7" t="s">
        <v>534</v>
      </c>
      <c r="N27" s="8"/>
      <c r="O27" s="8">
        <v>1</v>
      </c>
      <c r="P27" s="9">
        <v>1</v>
      </c>
      <c r="Q27" s="8">
        <v>72</v>
      </c>
      <c r="R27" s="8">
        <v>89</v>
      </c>
      <c r="S27" s="25"/>
    </row>
    <row r="28" spans="1:19" ht="42" customHeight="1">
      <c r="A28" s="23">
        <v>37616</v>
      </c>
      <c r="B28" s="13">
        <v>0</v>
      </c>
      <c r="C28" s="12">
        <v>1</v>
      </c>
      <c r="D28" s="4" t="s">
        <v>535</v>
      </c>
      <c r="E28" s="10">
        <v>7.5</v>
      </c>
      <c r="F28" s="39">
        <v>3</v>
      </c>
      <c r="G28" s="41" t="s">
        <v>58</v>
      </c>
      <c r="H28" s="15">
        <v>25.1</v>
      </c>
      <c r="I28" s="4" t="s">
        <v>59</v>
      </c>
      <c r="J28" s="5" t="s">
        <v>150</v>
      </c>
      <c r="K28" s="6"/>
      <c r="L28" s="1">
        <v>998</v>
      </c>
      <c r="M28" s="7" t="s">
        <v>536</v>
      </c>
      <c r="N28" s="8"/>
      <c r="O28" s="8"/>
      <c r="P28" s="9">
        <v>0</v>
      </c>
      <c r="Q28" s="8">
        <v>97</v>
      </c>
      <c r="R28" s="8">
        <v>100</v>
      </c>
      <c r="S28" s="25" t="s">
        <v>81</v>
      </c>
    </row>
    <row r="29" spans="1:19" ht="42" customHeight="1">
      <c r="A29" s="23">
        <v>37617</v>
      </c>
      <c r="B29" s="13">
        <v>-1</v>
      </c>
      <c r="C29" s="12">
        <v>1</v>
      </c>
      <c r="D29" s="4" t="s">
        <v>537</v>
      </c>
      <c r="E29" s="10">
        <v>14.5</v>
      </c>
      <c r="F29" s="39">
        <v>3</v>
      </c>
      <c r="G29" s="41" t="s">
        <v>122</v>
      </c>
      <c r="H29" s="15">
        <v>22.2</v>
      </c>
      <c r="I29" s="4" t="s">
        <v>59</v>
      </c>
      <c r="J29" s="5" t="s">
        <v>59</v>
      </c>
      <c r="K29" s="6"/>
      <c r="L29" s="1">
        <v>1003</v>
      </c>
      <c r="M29" s="7" t="s">
        <v>538</v>
      </c>
      <c r="N29" s="8"/>
      <c r="O29" s="8"/>
      <c r="P29" s="9">
        <v>-2</v>
      </c>
      <c r="Q29" s="8">
        <v>96</v>
      </c>
      <c r="R29" s="8">
        <v>100</v>
      </c>
      <c r="S29" s="25" t="s">
        <v>64</v>
      </c>
    </row>
    <row r="30" spans="1:19" ht="42" customHeight="1">
      <c r="A30" s="23">
        <v>37618</v>
      </c>
      <c r="B30" s="13">
        <v>-3</v>
      </c>
      <c r="C30" s="12">
        <v>0</v>
      </c>
      <c r="D30" s="4" t="s">
        <v>539</v>
      </c>
      <c r="E30" s="10">
        <v>0.8</v>
      </c>
      <c r="F30" s="39">
        <v>2</v>
      </c>
      <c r="G30" s="41" t="s">
        <v>162</v>
      </c>
      <c r="H30" s="15">
        <v>18.9</v>
      </c>
      <c r="I30" s="4" t="s">
        <v>59</v>
      </c>
      <c r="J30" s="5" t="s">
        <v>67</v>
      </c>
      <c r="K30" s="6"/>
      <c r="L30" s="1">
        <v>1010</v>
      </c>
      <c r="M30" s="7" t="s">
        <v>540</v>
      </c>
      <c r="N30" s="8"/>
      <c r="O30" s="8">
        <v>3.5</v>
      </c>
      <c r="P30" s="9">
        <v>-4</v>
      </c>
      <c r="Q30" s="8">
        <v>82</v>
      </c>
      <c r="R30" s="8">
        <v>56</v>
      </c>
      <c r="S30" s="25" t="s">
        <v>64</v>
      </c>
    </row>
    <row r="31" spans="1:19" ht="42" customHeight="1">
      <c r="A31" s="23">
        <v>37619</v>
      </c>
      <c r="B31" s="13">
        <v>-3</v>
      </c>
      <c r="C31" s="12">
        <v>1</v>
      </c>
      <c r="D31" s="4" t="s">
        <v>541</v>
      </c>
      <c r="E31" s="10">
        <v>2.6</v>
      </c>
      <c r="F31" s="39">
        <v>3</v>
      </c>
      <c r="G31" s="41" t="s">
        <v>87</v>
      </c>
      <c r="H31" s="15">
        <v>25.8</v>
      </c>
      <c r="I31" s="4" t="s">
        <v>59</v>
      </c>
      <c r="J31" s="5" t="s">
        <v>59</v>
      </c>
      <c r="K31" s="6"/>
      <c r="L31" s="1">
        <v>1019</v>
      </c>
      <c r="M31" s="7" t="s">
        <v>542</v>
      </c>
      <c r="N31" s="8"/>
      <c r="O31" s="8"/>
      <c r="P31" s="9">
        <v>-4</v>
      </c>
      <c r="Q31" s="8">
        <v>91</v>
      </c>
      <c r="R31" s="8">
        <v>100</v>
      </c>
      <c r="S31" s="25" t="s">
        <v>64</v>
      </c>
    </row>
    <row r="32" spans="1:19" ht="42" customHeight="1">
      <c r="A32" s="23">
        <v>37620</v>
      </c>
      <c r="B32" s="13">
        <v>-4</v>
      </c>
      <c r="C32" s="12">
        <v>1</v>
      </c>
      <c r="D32" s="4"/>
      <c r="E32" s="10">
        <v>0</v>
      </c>
      <c r="F32" s="39">
        <v>3</v>
      </c>
      <c r="G32" s="41" t="s">
        <v>64</v>
      </c>
      <c r="H32" s="15">
        <v>23.7</v>
      </c>
      <c r="I32" s="4" t="s">
        <v>67</v>
      </c>
      <c r="J32" s="5" t="s">
        <v>60</v>
      </c>
      <c r="K32" s="6"/>
      <c r="L32" s="1">
        <v>1026</v>
      </c>
      <c r="M32" s="7" t="s">
        <v>543</v>
      </c>
      <c r="N32" s="8"/>
      <c r="O32" s="8">
        <v>2</v>
      </c>
      <c r="P32" s="9">
        <v>-5</v>
      </c>
      <c r="Q32" s="8">
        <v>71</v>
      </c>
      <c r="R32" s="8">
        <v>69</v>
      </c>
      <c r="S32" s="25"/>
    </row>
    <row r="33" spans="1:19" ht="42" customHeight="1">
      <c r="A33" s="26">
        <v>37621</v>
      </c>
      <c r="B33" s="27">
        <v>1</v>
      </c>
      <c r="C33" s="28">
        <v>3</v>
      </c>
      <c r="D33" s="29" t="s">
        <v>420</v>
      </c>
      <c r="E33" s="30">
        <v>1.2</v>
      </c>
      <c r="F33" s="40">
        <v>3</v>
      </c>
      <c r="G33" s="42" t="s">
        <v>64</v>
      </c>
      <c r="H33" s="31">
        <v>25.8</v>
      </c>
      <c r="I33" s="29" t="s">
        <v>59</v>
      </c>
      <c r="J33" s="32" t="s">
        <v>59</v>
      </c>
      <c r="K33" s="33"/>
      <c r="L33" s="34">
        <v>1017</v>
      </c>
      <c r="M33" s="35" t="s">
        <v>544</v>
      </c>
      <c r="N33" s="36"/>
      <c r="O33" s="36"/>
      <c r="P33" s="37">
        <v>0</v>
      </c>
      <c r="Q33" s="36">
        <v>86</v>
      </c>
      <c r="R33" s="36">
        <v>100</v>
      </c>
      <c r="S33" s="38" t="s">
        <v>81</v>
      </c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76" t="s">
        <v>22</v>
      </c>
      <c r="B100" s="76"/>
      <c r="C100" s="76"/>
      <c r="D100" s="16">
        <f>AVERAGE(B3:B33,C3:C33)</f>
        <v>-0.6774193548387096</v>
      </c>
      <c r="E100" s="76" t="s">
        <v>31</v>
      </c>
      <c r="F100" s="76"/>
      <c r="G100" s="76"/>
      <c r="H100" s="76"/>
      <c r="I100" s="17">
        <f>SUM(E3:E33)</f>
        <v>44.300000000000004</v>
      </c>
      <c r="J100" s="76" t="s">
        <v>38</v>
      </c>
      <c r="K100" s="76"/>
      <c r="L100" s="18">
        <f>SUM(O3:O33)</f>
        <v>90.5</v>
      </c>
    </row>
    <row r="101" spans="1:12" ht="30" customHeight="1">
      <c r="A101" s="76" t="s">
        <v>27</v>
      </c>
      <c r="B101" s="76"/>
      <c r="C101" s="76"/>
      <c r="D101" s="16">
        <f>AVERAGE(B3:B33)</f>
        <v>-3.2903225806451615</v>
      </c>
      <c r="E101" s="76" t="s">
        <v>32</v>
      </c>
      <c r="F101" s="76"/>
      <c r="G101" s="76"/>
      <c r="H101" s="76"/>
      <c r="I101" s="17">
        <f>AVERAGE(E3:E33)</f>
        <v>1.4290322580645163</v>
      </c>
      <c r="J101" s="76" t="s">
        <v>39</v>
      </c>
      <c r="K101" s="76"/>
      <c r="L101" s="18">
        <f>COUNTIF(R3:R33,"&lt;31")</f>
        <v>10</v>
      </c>
    </row>
    <row r="102" spans="1:12" ht="30" customHeight="1">
      <c r="A102" s="76" t="s">
        <v>28</v>
      </c>
      <c r="B102" s="76"/>
      <c r="C102" s="76"/>
      <c r="D102" s="16">
        <f>AVERAGE(C3:C33)</f>
        <v>1.935483870967742</v>
      </c>
      <c r="E102" s="76" t="s">
        <v>33</v>
      </c>
      <c r="F102" s="76"/>
      <c r="G102" s="76"/>
      <c r="H102" s="76"/>
      <c r="I102" s="17">
        <f>MAX(E3:E33)</f>
        <v>14.5</v>
      </c>
      <c r="J102" s="76" t="s">
        <v>41</v>
      </c>
      <c r="K102" s="76"/>
      <c r="L102" s="18">
        <f>COUNTIF(C3:C33,"&gt;19")</f>
        <v>0</v>
      </c>
    </row>
    <row r="103" spans="1:12" ht="30" customHeight="1">
      <c r="A103" s="76" t="s">
        <v>23</v>
      </c>
      <c r="B103" s="76"/>
      <c r="C103" s="76"/>
      <c r="D103" s="18">
        <f>MAX(B3:B33,C3:C33)</f>
        <v>7</v>
      </c>
      <c r="E103" s="76" t="s">
        <v>34</v>
      </c>
      <c r="F103" s="76"/>
      <c r="G103" s="76"/>
      <c r="H103" s="76"/>
      <c r="I103" s="18">
        <f>COUNTA(S3:S33)</f>
        <v>13</v>
      </c>
      <c r="J103" s="76" t="s">
        <v>37</v>
      </c>
      <c r="K103" s="76"/>
      <c r="L103" s="18">
        <f>COUNTA(N3:N33)</f>
        <v>0</v>
      </c>
    </row>
    <row r="104" spans="1:12" ht="30" customHeight="1">
      <c r="A104" s="76" t="s">
        <v>24</v>
      </c>
      <c r="B104" s="76"/>
      <c r="C104" s="76"/>
      <c r="D104" s="18">
        <f>MIN(B3:B33,C3:C33)</f>
        <v>-14</v>
      </c>
      <c r="E104" s="76" t="s">
        <v>35</v>
      </c>
      <c r="F104" s="76"/>
      <c r="G104" s="76"/>
      <c r="H104" s="76"/>
      <c r="I104" s="18">
        <f>COUNTIF(S3:S33,"R")</f>
        <v>6</v>
      </c>
      <c r="J104" s="76" t="s">
        <v>47</v>
      </c>
      <c r="K104" s="76"/>
      <c r="L104" s="43">
        <f>AVERAGE(F3:F33)</f>
        <v>2.967741935483871</v>
      </c>
    </row>
    <row r="105" spans="1:12" ht="30" customHeight="1">
      <c r="A105" s="76" t="s">
        <v>26</v>
      </c>
      <c r="B105" s="76"/>
      <c r="C105" s="76"/>
      <c r="D105" s="18">
        <f>MAX(B3:B33)</f>
        <v>3</v>
      </c>
      <c r="E105" s="76" t="s">
        <v>36</v>
      </c>
      <c r="F105" s="76"/>
      <c r="G105" s="76"/>
      <c r="H105" s="76"/>
      <c r="I105" s="18">
        <f>COUNTIF(S3:S33,"S")</f>
        <v>7</v>
      </c>
      <c r="J105" s="76" t="s">
        <v>48</v>
      </c>
      <c r="K105" s="76"/>
      <c r="L105" s="43">
        <f>AVERAGE(H3:H33)</f>
        <v>25.258064516129025</v>
      </c>
    </row>
    <row r="106" spans="1:12" ht="30" customHeight="1">
      <c r="A106" s="76" t="s">
        <v>25</v>
      </c>
      <c r="B106" s="76"/>
      <c r="C106" s="76"/>
      <c r="D106" s="18">
        <f>MIN(C3:C33)</f>
        <v>-3</v>
      </c>
      <c r="E106" s="76" t="s">
        <v>52</v>
      </c>
      <c r="F106" s="76"/>
      <c r="G106" s="76"/>
      <c r="H106" s="76"/>
      <c r="I106" s="18">
        <f>COUNTIF(F3:F33,"&gt;5")</f>
        <v>2</v>
      </c>
      <c r="J106" s="76" t="s">
        <v>49</v>
      </c>
      <c r="K106" s="76"/>
      <c r="L106" s="19">
        <v>10</v>
      </c>
    </row>
    <row r="107" spans="1:12" ht="30" customHeight="1">
      <c r="A107" s="76" t="s">
        <v>29</v>
      </c>
      <c r="B107" s="76"/>
      <c r="C107" s="76"/>
      <c r="D107" s="18">
        <f>COUNTIF(B3:B33,"&lt;1")</f>
        <v>27</v>
      </c>
      <c r="E107" s="76" t="s">
        <v>43</v>
      </c>
      <c r="F107" s="76"/>
      <c r="G107" s="76"/>
      <c r="H107" s="76"/>
      <c r="I107" s="17">
        <f>MAX(H3:H33)</f>
        <v>51.8</v>
      </c>
      <c r="J107" s="76" t="s">
        <v>50</v>
      </c>
      <c r="K107" s="76"/>
      <c r="L107" s="19">
        <v>13.7</v>
      </c>
    </row>
    <row r="108" spans="1:12" ht="30" customHeight="1">
      <c r="A108" s="76" t="s">
        <v>30</v>
      </c>
      <c r="B108" s="76"/>
      <c r="C108" s="76"/>
      <c r="D108" s="18">
        <f>COUNTIF(C3:C33,"&lt;1")</f>
        <v>7</v>
      </c>
      <c r="E108" s="76" t="s">
        <v>44</v>
      </c>
      <c r="F108" s="76"/>
      <c r="G108" s="76"/>
      <c r="H108" s="76"/>
      <c r="I108" s="18">
        <f>MAX(L3:L33)</f>
        <v>1026</v>
      </c>
      <c r="J108" s="76" t="s">
        <v>51</v>
      </c>
      <c r="K108" s="76"/>
      <c r="L108" s="19">
        <v>30.6</v>
      </c>
    </row>
    <row r="109" spans="1:12" ht="30" customHeight="1">
      <c r="A109" s="76" t="s">
        <v>40</v>
      </c>
      <c r="B109" s="76"/>
      <c r="C109" s="76"/>
      <c r="D109" s="18">
        <f>MIN(P3:P33)</f>
        <v>-16</v>
      </c>
      <c r="E109" s="76" t="s">
        <v>45</v>
      </c>
      <c r="F109" s="76"/>
      <c r="G109" s="76"/>
      <c r="H109" s="76"/>
      <c r="I109" s="18">
        <f>MIN(L3:L33)</f>
        <v>984</v>
      </c>
      <c r="J109" s="76"/>
      <c r="K109" s="76"/>
      <c r="L109" s="19"/>
    </row>
  </sheetData>
  <sheetProtection password="CF17" sheet="1" objects="1" scenarios="1"/>
  <mergeCells count="43"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A105:C105"/>
    <mergeCell ref="A106:C106"/>
    <mergeCell ref="A107:C107"/>
    <mergeCell ref="A108:C108"/>
    <mergeCell ref="A101:C101"/>
    <mergeCell ref="A102:C102"/>
    <mergeCell ref="A103:C103"/>
    <mergeCell ref="A104:C104"/>
    <mergeCell ref="N1:N2"/>
    <mergeCell ref="O1:O2"/>
    <mergeCell ref="D1:E1"/>
    <mergeCell ref="A100:C100"/>
    <mergeCell ref="J100:K100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63" t="s">
        <v>16</v>
      </c>
      <c r="C1" s="64"/>
      <c r="D1" s="63" t="s">
        <v>17</v>
      </c>
      <c r="E1" s="64"/>
      <c r="F1" s="63" t="s">
        <v>15</v>
      </c>
      <c r="G1" s="73"/>
      <c r="H1" s="74"/>
      <c r="I1" s="63" t="s">
        <v>1</v>
      </c>
      <c r="J1" s="64"/>
      <c r="K1" s="69" t="s">
        <v>8</v>
      </c>
      <c r="L1" s="67" t="s">
        <v>10</v>
      </c>
      <c r="M1" s="71" t="s">
        <v>2</v>
      </c>
      <c r="N1" s="58" t="s">
        <v>19</v>
      </c>
      <c r="O1" s="58" t="s">
        <v>20</v>
      </c>
      <c r="P1" s="65" t="s">
        <v>21</v>
      </c>
      <c r="Q1" s="58" t="s">
        <v>14</v>
      </c>
      <c r="R1" s="58" t="s">
        <v>42</v>
      </c>
      <c r="S1" s="60" t="s">
        <v>46</v>
      </c>
    </row>
    <row r="2" spans="1:19" ht="42" customHeight="1">
      <c r="A2" s="22" t="s">
        <v>9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0"/>
      <c r="L2" s="68"/>
      <c r="M2" s="72"/>
      <c r="N2" s="75"/>
      <c r="O2" s="75"/>
      <c r="P2" s="66"/>
      <c r="Q2" s="62"/>
      <c r="R2" s="59"/>
      <c r="S2" s="61"/>
    </row>
    <row r="3" spans="1:19" ht="42" customHeight="1">
      <c r="A3" s="23">
        <v>36892</v>
      </c>
      <c r="B3" s="13">
        <v>-9</v>
      </c>
      <c r="C3" s="12">
        <v>-2</v>
      </c>
      <c r="D3" s="4"/>
      <c r="E3" s="10">
        <v>0</v>
      </c>
      <c r="F3" s="39">
        <v>2</v>
      </c>
      <c r="G3" s="41" t="s">
        <v>58</v>
      </c>
      <c r="H3" s="15">
        <v>20.3</v>
      </c>
      <c r="I3" s="4" t="s">
        <v>59</v>
      </c>
      <c r="J3" s="5" t="s">
        <v>60</v>
      </c>
      <c r="K3" s="6"/>
      <c r="L3" s="1">
        <v>1010</v>
      </c>
      <c r="M3" s="7" t="s">
        <v>61</v>
      </c>
      <c r="N3" s="8"/>
      <c r="O3" s="8">
        <v>1</v>
      </c>
      <c r="P3" s="9">
        <v>-10</v>
      </c>
      <c r="Q3" s="8">
        <v>76</v>
      </c>
      <c r="R3" s="20">
        <v>88</v>
      </c>
      <c r="S3" s="24"/>
    </row>
    <row r="4" spans="1:19" ht="42" customHeight="1">
      <c r="A4" s="23">
        <v>36893</v>
      </c>
      <c r="B4" s="13">
        <v>-8</v>
      </c>
      <c r="C4" s="12">
        <v>-4</v>
      </c>
      <c r="D4" s="4" t="s">
        <v>62</v>
      </c>
      <c r="E4" s="10">
        <v>0.9</v>
      </c>
      <c r="F4" s="39">
        <v>3</v>
      </c>
      <c r="G4" s="41" t="s">
        <v>58</v>
      </c>
      <c r="H4" s="15">
        <v>23.5</v>
      </c>
      <c r="I4" s="4" t="s">
        <v>59</v>
      </c>
      <c r="J4" s="5" t="s">
        <v>59</v>
      </c>
      <c r="K4" s="6"/>
      <c r="L4" s="1">
        <v>1015</v>
      </c>
      <c r="M4" s="7" t="s">
        <v>63</v>
      </c>
      <c r="N4" s="8"/>
      <c r="O4" s="8"/>
      <c r="P4" s="9">
        <v>-9</v>
      </c>
      <c r="Q4" s="8">
        <v>77</v>
      </c>
      <c r="R4" s="8">
        <v>96</v>
      </c>
      <c r="S4" s="25" t="s">
        <v>64</v>
      </c>
    </row>
    <row r="5" spans="1:19" ht="42" customHeight="1">
      <c r="A5" s="23">
        <v>3</v>
      </c>
      <c r="B5" s="13">
        <v>-14</v>
      </c>
      <c r="C5" s="12">
        <v>-5</v>
      </c>
      <c r="D5" s="4" t="s">
        <v>65</v>
      </c>
      <c r="E5" s="10">
        <v>2.2</v>
      </c>
      <c r="F5" s="39">
        <v>2</v>
      </c>
      <c r="G5" s="41" t="s">
        <v>66</v>
      </c>
      <c r="H5" s="15">
        <v>20.9</v>
      </c>
      <c r="I5" s="4" t="s">
        <v>59</v>
      </c>
      <c r="J5" s="5" t="s">
        <v>67</v>
      </c>
      <c r="K5" s="6"/>
      <c r="L5" s="1">
        <v>1017</v>
      </c>
      <c r="M5" s="7" t="s">
        <v>68</v>
      </c>
      <c r="N5" s="8"/>
      <c r="O5" s="8">
        <v>2.5</v>
      </c>
      <c r="P5" s="9">
        <v>-16</v>
      </c>
      <c r="Q5" s="8">
        <v>65</v>
      </c>
      <c r="R5" s="8">
        <v>60</v>
      </c>
      <c r="S5" s="25" t="s">
        <v>64</v>
      </c>
    </row>
    <row r="6" spans="1:19" ht="42" customHeight="1">
      <c r="A6" s="23">
        <v>4</v>
      </c>
      <c r="B6" s="13">
        <v>-17</v>
      </c>
      <c r="C6" s="12">
        <v>-5</v>
      </c>
      <c r="D6" s="4" t="s">
        <v>69</v>
      </c>
      <c r="E6" s="10">
        <v>1.4</v>
      </c>
      <c r="F6" s="39">
        <v>2</v>
      </c>
      <c r="G6" s="41" t="s">
        <v>70</v>
      </c>
      <c r="H6" s="15">
        <v>13.8</v>
      </c>
      <c r="I6" s="4" t="s">
        <v>67</v>
      </c>
      <c r="J6" s="5" t="s">
        <v>59</v>
      </c>
      <c r="K6" s="6"/>
      <c r="L6" s="1">
        <v>1008</v>
      </c>
      <c r="M6" s="7" t="s">
        <v>71</v>
      </c>
      <c r="N6" s="8"/>
      <c r="O6" s="8">
        <v>0.5</v>
      </c>
      <c r="P6" s="9">
        <v>-18</v>
      </c>
      <c r="Q6" s="8">
        <v>71</v>
      </c>
      <c r="R6" s="8">
        <v>95</v>
      </c>
      <c r="S6" s="25" t="s">
        <v>64</v>
      </c>
    </row>
    <row r="7" spans="1:19" ht="42" customHeight="1">
      <c r="A7" s="23">
        <v>5</v>
      </c>
      <c r="B7" s="13">
        <v>-18</v>
      </c>
      <c r="C7" s="12">
        <v>-3</v>
      </c>
      <c r="D7" s="4" t="s">
        <v>72</v>
      </c>
      <c r="E7" s="10">
        <v>9.2</v>
      </c>
      <c r="F7" s="39">
        <v>2</v>
      </c>
      <c r="G7" s="41" t="s">
        <v>73</v>
      </c>
      <c r="H7" s="15">
        <v>25.1</v>
      </c>
      <c r="I7" s="4" t="s">
        <v>59</v>
      </c>
      <c r="J7" s="5" t="s">
        <v>60</v>
      </c>
      <c r="K7" s="6"/>
      <c r="L7" s="1">
        <v>1005</v>
      </c>
      <c r="M7" s="7" t="s">
        <v>74</v>
      </c>
      <c r="N7" s="8"/>
      <c r="O7" s="8">
        <v>1.5</v>
      </c>
      <c r="P7" s="9">
        <v>-19</v>
      </c>
      <c r="Q7" s="8">
        <v>67</v>
      </c>
      <c r="R7" s="8">
        <v>76</v>
      </c>
      <c r="S7" s="25" t="s">
        <v>64</v>
      </c>
    </row>
    <row r="8" spans="1:19" ht="42" customHeight="1">
      <c r="A8" s="23">
        <v>6</v>
      </c>
      <c r="B8" s="13">
        <v>-21</v>
      </c>
      <c r="C8" s="12">
        <v>-5</v>
      </c>
      <c r="D8" s="4" t="s">
        <v>75</v>
      </c>
      <c r="E8" s="10">
        <v>4.1</v>
      </c>
      <c r="F8" s="39">
        <v>4</v>
      </c>
      <c r="G8" s="41" t="s">
        <v>76</v>
      </c>
      <c r="H8" s="15">
        <v>44.3</v>
      </c>
      <c r="I8" s="4" t="s">
        <v>77</v>
      </c>
      <c r="J8" s="5" t="s">
        <v>67</v>
      </c>
      <c r="K8" s="6"/>
      <c r="L8" s="1">
        <v>1020</v>
      </c>
      <c r="M8" s="7" t="s">
        <v>78</v>
      </c>
      <c r="N8" s="8"/>
      <c r="O8" s="8">
        <v>3</v>
      </c>
      <c r="P8" s="9">
        <v>-22</v>
      </c>
      <c r="Q8" s="8">
        <v>59</v>
      </c>
      <c r="R8" s="8">
        <v>54</v>
      </c>
      <c r="S8" s="25" t="s">
        <v>64</v>
      </c>
    </row>
    <row r="9" spans="1:19" ht="42" customHeight="1">
      <c r="A9" s="23">
        <v>7</v>
      </c>
      <c r="B9" s="13">
        <v>-4</v>
      </c>
      <c r="C9" s="12">
        <v>2</v>
      </c>
      <c r="D9" s="4" t="s">
        <v>79</v>
      </c>
      <c r="E9" s="10">
        <v>7.1</v>
      </c>
      <c r="F9" s="39">
        <v>3</v>
      </c>
      <c r="G9" s="41" t="s">
        <v>70</v>
      </c>
      <c r="H9" s="15">
        <v>31.1</v>
      </c>
      <c r="I9" s="4" t="s">
        <v>59</v>
      </c>
      <c r="J9" s="5" t="s">
        <v>59</v>
      </c>
      <c r="K9" s="6"/>
      <c r="L9" s="1">
        <v>1010</v>
      </c>
      <c r="M9" s="7" t="s">
        <v>80</v>
      </c>
      <c r="N9" s="8"/>
      <c r="O9" s="8"/>
      <c r="P9" s="9">
        <v>-5</v>
      </c>
      <c r="Q9" s="8">
        <v>96</v>
      </c>
      <c r="R9" s="8">
        <v>98</v>
      </c>
      <c r="S9" s="25" t="s">
        <v>81</v>
      </c>
    </row>
    <row r="10" spans="1:19" ht="42" customHeight="1">
      <c r="A10" s="23">
        <v>8</v>
      </c>
      <c r="B10" s="13">
        <v>-2</v>
      </c>
      <c r="C10" s="12">
        <v>2</v>
      </c>
      <c r="D10" s="4"/>
      <c r="E10" s="10">
        <v>0</v>
      </c>
      <c r="F10" s="39">
        <v>4</v>
      </c>
      <c r="G10" s="41" t="s">
        <v>64</v>
      </c>
      <c r="H10" s="15">
        <v>38</v>
      </c>
      <c r="I10" s="4" t="s">
        <v>67</v>
      </c>
      <c r="J10" s="5" t="s">
        <v>82</v>
      </c>
      <c r="K10" s="6"/>
      <c r="L10" s="1">
        <v>1014</v>
      </c>
      <c r="M10" s="7" t="s">
        <v>83</v>
      </c>
      <c r="N10" s="8"/>
      <c r="O10" s="8">
        <v>6</v>
      </c>
      <c r="P10" s="9">
        <v>-4</v>
      </c>
      <c r="Q10" s="8">
        <v>68</v>
      </c>
      <c r="R10" s="8">
        <v>9</v>
      </c>
      <c r="S10" s="25"/>
    </row>
    <row r="11" spans="1:19" ht="42" customHeight="1">
      <c r="A11" s="23">
        <v>9</v>
      </c>
      <c r="B11" s="13">
        <v>-4</v>
      </c>
      <c r="C11" s="12">
        <v>2</v>
      </c>
      <c r="D11" s="4" t="s">
        <v>84</v>
      </c>
      <c r="E11" s="10">
        <v>1.9</v>
      </c>
      <c r="F11" s="39">
        <v>6</v>
      </c>
      <c r="G11" s="41" t="s">
        <v>64</v>
      </c>
      <c r="H11" s="15">
        <v>50.3</v>
      </c>
      <c r="I11" s="4" t="s">
        <v>67</v>
      </c>
      <c r="J11" s="5" t="s">
        <v>59</v>
      </c>
      <c r="K11" s="6"/>
      <c r="L11" s="1">
        <v>999</v>
      </c>
      <c r="M11" s="7" t="s">
        <v>85</v>
      </c>
      <c r="N11" s="8"/>
      <c r="O11" s="8"/>
      <c r="P11" s="9">
        <v>-5</v>
      </c>
      <c r="Q11" s="8">
        <v>86</v>
      </c>
      <c r="R11" s="8">
        <v>99</v>
      </c>
      <c r="S11" s="25" t="s">
        <v>81</v>
      </c>
    </row>
    <row r="12" spans="1:19" ht="42" customHeight="1">
      <c r="A12" s="23">
        <v>10</v>
      </c>
      <c r="B12" s="13">
        <v>0</v>
      </c>
      <c r="C12" s="12">
        <v>2</v>
      </c>
      <c r="D12" s="4" t="s">
        <v>86</v>
      </c>
      <c r="E12" s="10">
        <v>13.5</v>
      </c>
      <c r="F12" s="39">
        <v>2</v>
      </c>
      <c r="G12" s="41" t="s">
        <v>87</v>
      </c>
      <c r="H12" s="15">
        <v>13.5</v>
      </c>
      <c r="I12" s="4" t="s">
        <v>59</v>
      </c>
      <c r="J12" s="5" t="s">
        <v>59</v>
      </c>
      <c r="K12" s="6"/>
      <c r="L12" s="1">
        <v>999</v>
      </c>
      <c r="M12" s="7" t="s">
        <v>88</v>
      </c>
      <c r="N12" s="8"/>
      <c r="O12" s="8"/>
      <c r="P12" s="9">
        <v>-1</v>
      </c>
      <c r="Q12" s="8">
        <v>93</v>
      </c>
      <c r="R12" s="8">
        <v>100</v>
      </c>
      <c r="S12" s="25" t="s">
        <v>64</v>
      </c>
    </row>
    <row r="13" spans="1:19" ht="42" customHeight="1">
      <c r="A13" s="23">
        <v>11</v>
      </c>
      <c r="B13" s="13">
        <v>-2</v>
      </c>
      <c r="C13" s="12">
        <v>4</v>
      </c>
      <c r="D13" s="4" t="s">
        <v>89</v>
      </c>
      <c r="E13" s="10">
        <v>10.1</v>
      </c>
      <c r="F13" s="39">
        <v>4</v>
      </c>
      <c r="G13" s="41" t="s">
        <v>70</v>
      </c>
      <c r="H13" s="15">
        <v>35</v>
      </c>
      <c r="I13" s="4" t="s">
        <v>67</v>
      </c>
      <c r="J13" s="5" t="s">
        <v>67</v>
      </c>
      <c r="K13" s="6"/>
      <c r="L13" s="1">
        <v>1012</v>
      </c>
      <c r="M13" s="7" t="s">
        <v>90</v>
      </c>
      <c r="N13" s="8"/>
      <c r="O13" s="8">
        <v>4</v>
      </c>
      <c r="P13" s="9">
        <v>-4</v>
      </c>
      <c r="Q13" s="8">
        <v>89</v>
      </c>
      <c r="R13" s="8">
        <v>46</v>
      </c>
      <c r="S13" s="25" t="s">
        <v>81</v>
      </c>
    </row>
    <row r="14" spans="1:19" ht="42" customHeight="1">
      <c r="A14" s="23">
        <v>12</v>
      </c>
      <c r="B14" s="13">
        <v>1</v>
      </c>
      <c r="C14" s="12">
        <v>4</v>
      </c>
      <c r="D14" s="4" t="s">
        <v>91</v>
      </c>
      <c r="E14" s="10">
        <v>3.1</v>
      </c>
      <c r="F14" s="39">
        <v>4</v>
      </c>
      <c r="G14" s="41" t="s">
        <v>70</v>
      </c>
      <c r="H14" s="15">
        <v>36.8</v>
      </c>
      <c r="I14" s="4" t="s">
        <v>67</v>
      </c>
      <c r="J14" s="5" t="s">
        <v>67</v>
      </c>
      <c r="K14" s="6"/>
      <c r="L14" s="1">
        <v>995</v>
      </c>
      <c r="M14" s="7" t="s">
        <v>92</v>
      </c>
      <c r="N14" s="8"/>
      <c r="O14" s="8">
        <v>3</v>
      </c>
      <c r="P14" s="9">
        <v>0</v>
      </c>
      <c r="Q14" s="8">
        <v>78</v>
      </c>
      <c r="R14" s="8">
        <v>55</v>
      </c>
      <c r="S14" s="25" t="s">
        <v>81</v>
      </c>
    </row>
    <row r="15" spans="1:19" ht="42" customHeight="1">
      <c r="A15" s="23">
        <v>13</v>
      </c>
      <c r="B15" s="13">
        <v>0</v>
      </c>
      <c r="C15" s="12">
        <v>4</v>
      </c>
      <c r="D15" s="4" t="s">
        <v>93</v>
      </c>
      <c r="E15" s="10">
        <v>7.9</v>
      </c>
      <c r="F15" s="39">
        <v>4</v>
      </c>
      <c r="G15" s="41" t="s">
        <v>70</v>
      </c>
      <c r="H15" s="15">
        <v>40.4</v>
      </c>
      <c r="I15" s="4" t="s">
        <v>59</v>
      </c>
      <c r="J15" s="5" t="s">
        <v>59</v>
      </c>
      <c r="K15" s="6"/>
      <c r="L15" s="1">
        <v>982</v>
      </c>
      <c r="M15" s="7" t="s">
        <v>94</v>
      </c>
      <c r="N15" s="8"/>
      <c r="O15" s="8"/>
      <c r="P15" s="9">
        <v>-1</v>
      </c>
      <c r="Q15" s="8">
        <v>87</v>
      </c>
      <c r="R15" s="8">
        <v>100</v>
      </c>
      <c r="S15" s="25" t="s">
        <v>81</v>
      </c>
    </row>
    <row r="16" spans="1:19" ht="42" customHeight="1">
      <c r="A16" s="23">
        <v>14</v>
      </c>
      <c r="B16" s="13">
        <v>0</v>
      </c>
      <c r="C16" s="12">
        <v>3</v>
      </c>
      <c r="D16" s="4" t="s">
        <v>95</v>
      </c>
      <c r="E16" s="10">
        <v>5.7</v>
      </c>
      <c r="F16" s="39">
        <v>5</v>
      </c>
      <c r="G16" s="41" t="s">
        <v>87</v>
      </c>
      <c r="H16" s="15">
        <v>45.8</v>
      </c>
      <c r="I16" s="4" t="s">
        <v>59</v>
      </c>
      <c r="J16" s="5" t="s">
        <v>59</v>
      </c>
      <c r="K16" s="6"/>
      <c r="L16" s="1">
        <v>994</v>
      </c>
      <c r="M16" s="7" t="s">
        <v>96</v>
      </c>
      <c r="N16" s="8"/>
      <c r="O16" s="8"/>
      <c r="P16" s="9">
        <v>-1</v>
      </c>
      <c r="Q16" s="8">
        <v>73</v>
      </c>
      <c r="R16" s="8">
        <v>96</v>
      </c>
      <c r="S16" s="25" t="s">
        <v>64</v>
      </c>
    </row>
    <row r="17" spans="1:19" ht="42" customHeight="1">
      <c r="A17" s="23">
        <v>15</v>
      </c>
      <c r="B17" s="13">
        <v>0</v>
      </c>
      <c r="C17" s="12">
        <v>1</v>
      </c>
      <c r="D17" s="4" t="s">
        <v>97</v>
      </c>
      <c r="E17" s="10">
        <v>7.3</v>
      </c>
      <c r="F17" s="39">
        <v>3</v>
      </c>
      <c r="G17" s="41" t="s">
        <v>70</v>
      </c>
      <c r="H17" s="15">
        <v>28.2</v>
      </c>
      <c r="I17" s="4" t="s">
        <v>59</v>
      </c>
      <c r="J17" s="5" t="s">
        <v>59</v>
      </c>
      <c r="K17" s="6"/>
      <c r="L17" s="1">
        <v>989</v>
      </c>
      <c r="M17" s="7" t="s">
        <v>98</v>
      </c>
      <c r="N17" s="8"/>
      <c r="O17" s="8"/>
      <c r="P17" s="9">
        <v>-1</v>
      </c>
      <c r="Q17" s="8">
        <v>89</v>
      </c>
      <c r="R17" s="8">
        <v>100</v>
      </c>
      <c r="S17" s="25" t="s">
        <v>64</v>
      </c>
    </row>
    <row r="18" spans="1:19" ht="42" customHeight="1">
      <c r="A18" s="23">
        <v>16</v>
      </c>
      <c r="B18" s="13">
        <v>-2</v>
      </c>
      <c r="C18" s="12">
        <v>2</v>
      </c>
      <c r="D18" s="4" t="s">
        <v>99</v>
      </c>
      <c r="E18" s="10">
        <v>1.1</v>
      </c>
      <c r="F18" s="39">
        <v>5</v>
      </c>
      <c r="G18" s="41" t="s">
        <v>70</v>
      </c>
      <c r="H18" s="15">
        <v>43.7</v>
      </c>
      <c r="I18" s="4" t="s">
        <v>59</v>
      </c>
      <c r="J18" s="5" t="s">
        <v>60</v>
      </c>
      <c r="K18" s="6"/>
      <c r="L18" s="1">
        <v>989</v>
      </c>
      <c r="M18" s="7" t="s">
        <v>100</v>
      </c>
      <c r="N18" s="8"/>
      <c r="O18" s="8">
        <v>0.5</v>
      </c>
      <c r="P18" s="9">
        <v>-3</v>
      </c>
      <c r="Q18" s="8">
        <v>77</v>
      </c>
      <c r="R18" s="8">
        <v>92</v>
      </c>
      <c r="S18" s="25" t="s">
        <v>64</v>
      </c>
    </row>
    <row r="19" spans="1:19" ht="42" customHeight="1">
      <c r="A19" s="23">
        <v>17</v>
      </c>
      <c r="B19" s="13">
        <v>-1</v>
      </c>
      <c r="C19" s="12">
        <v>2</v>
      </c>
      <c r="D19" s="4" t="s">
        <v>101</v>
      </c>
      <c r="E19" s="10">
        <v>1.2</v>
      </c>
      <c r="F19" s="39">
        <v>4</v>
      </c>
      <c r="G19" s="41" t="s">
        <v>70</v>
      </c>
      <c r="H19" s="15">
        <v>45.9</v>
      </c>
      <c r="I19" s="4" t="s">
        <v>59</v>
      </c>
      <c r="J19" s="5" t="s">
        <v>60</v>
      </c>
      <c r="K19" s="6"/>
      <c r="L19" s="1">
        <v>989</v>
      </c>
      <c r="M19" s="7" t="s">
        <v>102</v>
      </c>
      <c r="N19" s="8"/>
      <c r="O19" s="8">
        <v>1.5</v>
      </c>
      <c r="P19" s="9">
        <v>-2</v>
      </c>
      <c r="Q19" s="8">
        <v>74</v>
      </c>
      <c r="R19" s="8">
        <v>75</v>
      </c>
      <c r="S19" s="25" t="s">
        <v>64</v>
      </c>
    </row>
    <row r="20" spans="1:19" ht="42" customHeight="1">
      <c r="A20" s="23">
        <v>18</v>
      </c>
      <c r="B20" s="13">
        <v>-6</v>
      </c>
      <c r="C20" s="12">
        <v>0</v>
      </c>
      <c r="D20" s="4" t="s">
        <v>103</v>
      </c>
      <c r="E20" s="10">
        <v>2.8</v>
      </c>
      <c r="F20" s="39">
        <v>3</v>
      </c>
      <c r="G20" s="41" t="s">
        <v>73</v>
      </c>
      <c r="H20" s="15">
        <v>30.3</v>
      </c>
      <c r="I20" s="4" t="s">
        <v>59</v>
      </c>
      <c r="J20" s="5" t="s">
        <v>59</v>
      </c>
      <c r="K20" s="6"/>
      <c r="L20" s="1">
        <v>1018</v>
      </c>
      <c r="M20" s="7" t="s">
        <v>104</v>
      </c>
      <c r="N20" s="8"/>
      <c r="O20" s="8"/>
      <c r="P20" s="9">
        <v>-8</v>
      </c>
      <c r="Q20" s="8">
        <v>81</v>
      </c>
      <c r="R20" s="8">
        <v>96</v>
      </c>
      <c r="S20" s="25" t="s">
        <v>64</v>
      </c>
    </row>
    <row r="21" spans="1:19" ht="42" customHeight="1">
      <c r="A21" s="23">
        <v>19</v>
      </c>
      <c r="B21" s="13">
        <v>-10</v>
      </c>
      <c r="C21" s="12">
        <v>-1</v>
      </c>
      <c r="D21" s="4" t="s">
        <v>105</v>
      </c>
      <c r="E21" s="10">
        <v>10.5</v>
      </c>
      <c r="F21" s="39">
        <v>5</v>
      </c>
      <c r="G21" s="41" t="s">
        <v>87</v>
      </c>
      <c r="H21" s="15">
        <v>44.2</v>
      </c>
      <c r="I21" s="4" t="s">
        <v>67</v>
      </c>
      <c r="J21" s="5" t="s">
        <v>59</v>
      </c>
      <c r="K21" s="6"/>
      <c r="L21" s="1">
        <v>1000</v>
      </c>
      <c r="M21" s="7" t="s">
        <v>106</v>
      </c>
      <c r="N21" s="8"/>
      <c r="O21" s="8"/>
      <c r="P21" s="9">
        <v>-12</v>
      </c>
      <c r="Q21" s="8">
        <v>85</v>
      </c>
      <c r="R21" s="8">
        <v>96</v>
      </c>
      <c r="S21" s="25" t="s">
        <v>64</v>
      </c>
    </row>
    <row r="22" spans="1:19" ht="42" customHeight="1">
      <c r="A22" s="23">
        <v>20</v>
      </c>
      <c r="B22" s="13">
        <v>-4</v>
      </c>
      <c r="C22" s="12">
        <v>-1</v>
      </c>
      <c r="D22" s="4" t="s">
        <v>107</v>
      </c>
      <c r="E22" s="10">
        <v>1.9</v>
      </c>
      <c r="F22" s="39">
        <v>4</v>
      </c>
      <c r="G22" s="41" t="s">
        <v>73</v>
      </c>
      <c r="H22" s="15">
        <v>37.6</v>
      </c>
      <c r="I22" s="4" t="s">
        <v>59</v>
      </c>
      <c r="J22" s="5" t="s">
        <v>59</v>
      </c>
      <c r="K22" s="6"/>
      <c r="L22" s="1">
        <v>993</v>
      </c>
      <c r="M22" s="7" t="s">
        <v>108</v>
      </c>
      <c r="N22" s="8"/>
      <c r="O22" s="8"/>
      <c r="P22" s="9">
        <v>-5</v>
      </c>
      <c r="Q22" s="8">
        <v>89</v>
      </c>
      <c r="R22" s="8">
        <v>99</v>
      </c>
      <c r="S22" s="25" t="s">
        <v>64</v>
      </c>
    </row>
    <row r="23" spans="1:19" ht="42" customHeight="1">
      <c r="A23" s="23">
        <v>21</v>
      </c>
      <c r="B23" s="13">
        <v>-6</v>
      </c>
      <c r="C23" s="12">
        <v>-3</v>
      </c>
      <c r="D23" s="4" t="s">
        <v>109</v>
      </c>
      <c r="E23" s="10">
        <v>3</v>
      </c>
      <c r="F23" s="39">
        <v>3</v>
      </c>
      <c r="G23" s="41" t="s">
        <v>73</v>
      </c>
      <c r="H23" s="15">
        <v>21</v>
      </c>
      <c r="I23" s="4" t="s">
        <v>59</v>
      </c>
      <c r="J23" s="5" t="s">
        <v>59</v>
      </c>
      <c r="K23" s="6"/>
      <c r="L23" s="1">
        <v>1009</v>
      </c>
      <c r="M23" s="7" t="s">
        <v>110</v>
      </c>
      <c r="N23" s="8"/>
      <c r="O23" s="8"/>
      <c r="P23" s="9">
        <v>-7</v>
      </c>
      <c r="Q23" s="8">
        <v>83</v>
      </c>
      <c r="R23" s="8">
        <v>96</v>
      </c>
      <c r="S23" s="25" t="s">
        <v>64</v>
      </c>
    </row>
    <row r="24" spans="1:19" ht="42" customHeight="1">
      <c r="A24" s="23">
        <v>22</v>
      </c>
      <c r="B24" s="13">
        <v>-18</v>
      </c>
      <c r="C24" s="12">
        <v>-6</v>
      </c>
      <c r="D24" s="4"/>
      <c r="E24" s="10">
        <v>0</v>
      </c>
      <c r="F24" s="39">
        <v>2</v>
      </c>
      <c r="G24" s="41" t="s">
        <v>73</v>
      </c>
      <c r="H24" s="15">
        <v>20.2</v>
      </c>
      <c r="I24" s="4" t="s">
        <v>67</v>
      </c>
      <c r="J24" s="5" t="s">
        <v>67</v>
      </c>
      <c r="K24" s="6"/>
      <c r="L24" s="1">
        <v>1017</v>
      </c>
      <c r="M24" s="7" t="s">
        <v>111</v>
      </c>
      <c r="N24" s="8"/>
      <c r="O24" s="8">
        <v>4.5</v>
      </c>
      <c r="P24" s="9">
        <v>-19</v>
      </c>
      <c r="Q24" s="8">
        <v>65</v>
      </c>
      <c r="R24" s="8">
        <v>40</v>
      </c>
      <c r="S24" s="25"/>
    </row>
    <row r="25" spans="1:19" ht="42" customHeight="1">
      <c r="A25" s="23">
        <v>23</v>
      </c>
      <c r="B25" s="13">
        <v>-17</v>
      </c>
      <c r="C25" s="12">
        <v>-6</v>
      </c>
      <c r="D25" s="4"/>
      <c r="E25" s="10">
        <v>0</v>
      </c>
      <c r="F25" s="39">
        <v>2</v>
      </c>
      <c r="G25" s="41" t="s">
        <v>64</v>
      </c>
      <c r="H25" s="15">
        <v>19</v>
      </c>
      <c r="I25" s="4" t="s">
        <v>77</v>
      </c>
      <c r="J25" s="5" t="s">
        <v>82</v>
      </c>
      <c r="K25" s="6"/>
      <c r="L25" s="1">
        <v>1016</v>
      </c>
      <c r="M25" s="7" t="s">
        <v>112</v>
      </c>
      <c r="N25" s="8"/>
      <c r="O25" s="8">
        <v>8.5</v>
      </c>
      <c r="P25" s="9">
        <v>-19</v>
      </c>
      <c r="Q25" s="8">
        <v>62</v>
      </c>
      <c r="R25" s="8">
        <v>2</v>
      </c>
      <c r="S25" s="25"/>
    </row>
    <row r="26" spans="1:19" ht="42" customHeight="1">
      <c r="A26" s="23">
        <v>24</v>
      </c>
      <c r="B26" s="13">
        <v>-22</v>
      </c>
      <c r="C26" s="12">
        <v>-4</v>
      </c>
      <c r="D26" s="4"/>
      <c r="E26" s="10">
        <v>0</v>
      </c>
      <c r="F26" s="39">
        <v>2</v>
      </c>
      <c r="G26" s="41" t="s">
        <v>64</v>
      </c>
      <c r="H26" s="15">
        <v>17</v>
      </c>
      <c r="I26" s="4" t="s">
        <v>77</v>
      </c>
      <c r="J26" s="5" t="s">
        <v>82</v>
      </c>
      <c r="K26" s="6"/>
      <c r="L26" s="1">
        <v>1015</v>
      </c>
      <c r="M26" s="7" t="s">
        <v>113</v>
      </c>
      <c r="N26" s="8"/>
      <c r="O26" s="8">
        <v>8.5</v>
      </c>
      <c r="P26" s="9">
        <v>-24</v>
      </c>
      <c r="Q26" s="8">
        <v>50</v>
      </c>
      <c r="R26" s="8">
        <v>4</v>
      </c>
      <c r="S26" s="25"/>
    </row>
    <row r="27" spans="1:19" ht="42" customHeight="1">
      <c r="A27" s="23">
        <v>25</v>
      </c>
      <c r="B27" s="13">
        <v>-8</v>
      </c>
      <c r="C27" s="12">
        <v>0</v>
      </c>
      <c r="D27" s="4" t="s">
        <v>114</v>
      </c>
      <c r="E27" s="10">
        <v>4.8</v>
      </c>
      <c r="F27" s="39">
        <v>2</v>
      </c>
      <c r="G27" s="41" t="s">
        <v>87</v>
      </c>
      <c r="H27" s="15">
        <v>18.6</v>
      </c>
      <c r="I27" s="4" t="s">
        <v>67</v>
      </c>
      <c r="J27" s="5" t="s">
        <v>59</v>
      </c>
      <c r="K27" s="6"/>
      <c r="L27" s="1">
        <v>1006</v>
      </c>
      <c r="M27" s="7" t="s">
        <v>115</v>
      </c>
      <c r="N27" s="8"/>
      <c r="O27" s="8"/>
      <c r="P27" s="9">
        <v>-10</v>
      </c>
      <c r="Q27" s="8">
        <v>86</v>
      </c>
      <c r="R27" s="8">
        <v>99</v>
      </c>
      <c r="S27" s="25" t="s">
        <v>64</v>
      </c>
    </row>
    <row r="28" spans="1:19" ht="42" customHeight="1">
      <c r="A28" s="23">
        <v>26</v>
      </c>
      <c r="B28" s="13">
        <v>-6</v>
      </c>
      <c r="C28" s="12">
        <v>1</v>
      </c>
      <c r="D28" s="4"/>
      <c r="E28" s="10">
        <v>0</v>
      </c>
      <c r="F28" s="39">
        <v>2</v>
      </c>
      <c r="G28" s="41" t="s">
        <v>64</v>
      </c>
      <c r="H28" s="15">
        <v>19.8</v>
      </c>
      <c r="I28" s="4" t="s">
        <v>67</v>
      </c>
      <c r="J28" s="5" t="s">
        <v>116</v>
      </c>
      <c r="K28" s="6"/>
      <c r="L28" s="1">
        <v>1002</v>
      </c>
      <c r="M28" s="7" t="s">
        <v>117</v>
      </c>
      <c r="N28" s="8"/>
      <c r="O28" s="8">
        <v>6</v>
      </c>
      <c r="P28" s="9">
        <v>-8</v>
      </c>
      <c r="Q28" s="8">
        <v>71</v>
      </c>
      <c r="R28" s="8">
        <v>21</v>
      </c>
      <c r="S28" s="25"/>
    </row>
    <row r="29" spans="1:19" ht="42" customHeight="1">
      <c r="A29" s="23">
        <v>27</v>
      </c>
      <c r="B29" s="13">
        <v>-6</v>
      </c>
      <c r="C29" s="12">
        <v>-3</v>
      </c>
      <c r="D29" s="4" t="s">
        <v>118</v>
      </c>
      <c r="E29" s="10">
        <v>1.1</v>
      </c>
      <c r="F29" s="39">
        <v>3</v>
      </c>
      <c r="G29" s="41" t="s">
        <v>64</v>
      </c>
      <c r="H29" s="15">
        <v>37.1</v>
      </c>
      <c r="I29" s="4" t="s">
        <v>59</v>
      </c>
      <c r="J29" s="5" t="s">
        <v>59</v>
      </c>
      <c r="K29" s="6"/>
      <c r="L29" s="1">
        <v>994</v>
      </c>
      <c r="M29" s="7" t="s">
        <v>119</v>
      </c>
      <c r="N29" s="8"/>
      <c r="O29" s="8"/>
      <c r="P29" s="9">
        <v>-7</v>
      </c>
      <c r="Q29" s="8">
        <v>78</v>
      </c>
      <c r="R29" s="8">
        <v>100</v>
      </c>
      <c r="S29" s="25" t="s">
        <v>64</v>
      </c>
    </row>
    <row r="30" spans="1:19" ht="42" customHeight="1">
      <c r="A30" s="23">
        <v>28</v>
      </c>
      <c r="B30" s="13">
        <v>-7</v>
      </c>
      <c r="C30" s="12">
        <v>-2</v>
      </c>
      <c r="D30" s="4"/>
      <c r="E30" s="10">
        <v>0</v>
      </c>
      <c r="F30" s="39">
        <v>3</v>
      </c>
      <c r="G30" s="41" t="s">
        <v>87</v>
      </c>
      <c r="H30" s="15">
        <v>21.3</v>
      </c>
      <c r="I30" s="4" t="s">
        <v>59</v>
      </c>
      <c r="J30" s="5" t="s">
        <v>67</v>
      </c>
      <c r="K30" s="6"/>
      <c r="L30" s="1">
        <v>993</v>
      </c>
      <c r="M30" s="7" t="s">
        <v>120</v>
      </c>
      <c r="N30" s="8"/>
      <c r="O30" s="8">
        <v>4</v>
      </c>
      <c r="P30" s="9">
        <v>-9</v>
      </c>
      <c r="Q30" s="8">
        <v>72</v>
      </c>
      <c r="R30" s="8">
        <v>43</v>
      </c>
      <c r="S30" s="25"/>
    </row>
    <row r="31" spans="1:19" ht="42" customHeight="1">
      <c r="A31" s="23">
        <v>29</v>
      </c>
      <c r="B31" s="13">
        <v>-10</v>
      </c>
      <c r="C31" s="12">
        <v>-1</v>
      </c>
      <c r="D31" s="4" t="s">
        <v>121</v>
      </c>
      <c r="E31" s="10">
        <v>2.1</v>
      </c>
      <c r="F31" s="39">
        <v>4</v>
      </c>
      <c r="G31" s="41" t="s">
        <v>122</v>
      </c>
      <c r="H31" s="15">
        <v>35.5</v>
      </c>
      <c r="I31" s="4" t="s">
        <v>67</v>
      </c>
      <c r="J31" s="5" t="s">
        <v>67</v>
      </c>
      <c r="K31" s="6"/>
      <c r="L31" s="1">
        <v>990</v>
      </c>
      <c r="M31" s="7" t="s">
        <v>123</v>
      </c>
      <c r="N31" s="8"/>
      <c r="O31" s="8">
        <v>3.5</v>
      </c>
      <c r="P31" s="9">
        <v>-11</v>
      </c>
      <c r="Q31" s="8">
        <v>71</v>
      </c>
      <c r="R31" s="8">
        <v>54</v>
      </c>
      <c r="S31" s="25" t="s">
        <v>64</v>
      </c>
    </row>
    <row r="32" spans="1:19" ht="42" customHeight="1">
      <c r="A32" s="23">
        <v>30</v>
      </c>
      <c r="B32" s="13">
        <v>-4</v>
      </c>
      <c r="C32" s="12">
        <v>0</v>
      </c>
      <c r="D32" s="4" t="s">
        <v>124</v>
      </c>
      <c r="E32" s="10">
        <v>6.5</v>
      </c>
      <c r="F32" s="39">
        <v>5</v>
      </c>
      <c r="G32" s="41" t="s">
        <v>87</v>
      </c>
      <c r="H32" s="15">
        <v>47.4</v>
      </c>
      <c r="I32" s="4" t="s">
        <v>59</v>
      </c>
      <c r="J32" s="5" t="s">
        <v>60</v>
      </c>
      <c r="K32" s="6"/>
      <c r="L32" s="1">
        <v>996</v>
      </c>
      <c r="M32" s="7" t="s">
        <v>125</v>
      </c>
      <c r="N32" s="8"/>
      <c r="O32" s="8">
        <v>1.5</v>
      </c>
      <c r="P32" s="9">
        <v>-6</v>
      </c>
      <c r="Q32" s="8">
        <v>91</v>
      </c>
      <c r="R32" s="8">
        <v>80</v>
      </c>
      <c r="S32" s="25" t="s">
        <v>64</v>
      </c>
    </row>
    <row r="33" spans="1:19" ht="42" customHeight="1">
      <c r="A33" s="26">
        <v>31</v>
      </c>
      <c r="B33" s="27">
        <v>-5</v>
      </c>
      <c r="C33" s="28">
        <v>5</v>
      </c>
      <c r="D33" s="29"/>
      <c r="E33" s="30">
        <v>0</v>
      </c>
      <c r="F33" s="40">
        <v>5</v>
      </c>
      <c r="G33" s="42" t="s">
        <v>70</v>
      </c>
      <c r="H33" s="31">
        <v>47.6</v>
      </c>
      <c r="I33" s="29" t="s">
        <v>59</v>
      </c>
      <c r="J33" s="32" t="s">
        <v>60</v>
      </c>
      <c r="K33" s="33"/>
      <c r="L33" s="34">
        <v>1006</v>
      </c>
      <c r="M33" s="35" t="s">
        <v>126</v>
      </c>
      <c r="N33" s="36"/>
      <c r="O33" s="36">
        <v>2</v>
      </c>
      <c r="P33" s="37">
        <v>-7</v>
      </c>
      <c r="Q33" s="36">
        <v>69</v>
      </c>
      <c r="R33" s="36">
        <v>75</v>
      </c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76" t="s">
        <v>22</v>
      </c>
      <c r="B100" s="76"/>
      <c r="C100" s="76"/>
      <c r="D100" s="16">
        <f>AVERAGE(B3:B33,C3:C33)</f>
        <v>-3.9838709677419355</v>
      </c>
      <c r="E100" s="76" t="s">
        <v>31</v>
      </c>
      <c r="F100" s="76"/>
      <c r="G100" s="76"/>
      <c r="H100" s="76"/>
      <c r="I100" s="17">
        <f>SUM(E3:E33)</f>
        <v>109.39999999999998</v>
      </c>
      <c r="J100" s="76" t="s">
        <v>38</v>
      </c>
      <c r="K100" s="76"/>
      <c r="L100" s="18">
        <f>SUM(O3:O33)</f>
        <v>62</v>
      </c>
    </row>
    <row r="101" spans="1:12" ht="30" customHeight="1">
      <c r="A101" s="76" t="s">
        <v>27</v>
      </c>
      <c r="B101" s="76"/>
      <c r="C101" s="76"/>
      <c r="D101" s="16">
        <f>AVERAGE(B3:B33)</f>
        <v>-7.419354838709677</v>
      </c>
      <c r="E101" s="76" t="s">
        <v>32</v>
      </c>
      <c r="F101" s="76"/>
      <c r="G101" s="76"/>
      <c r="H101" s="76"/>
      <c r="I101" s="17">
        <f>AVERAGE(E3:E33)</f>
        <v>3.5290322580645155</v>
      </c>
      <c r="J101" s="76" t="s">
        <v>39</v>
      </c>
      <c r="K101" s="76"/>
      <c r="L101" s="18">
        <f>COUNTIF(R3:R33,"&lt;31")</f>
        <v>4</v>
      </c>
    </row>
    <row r="102" spans="1:12" ht="30" customHeight="1">
      <c r="A102" s="76" t="s">
        <v>28</v>
      </c>
      <c r="B102" s="76"/>
      <c r="C102" s="76"/>
      <c r="D102" s="16">
        <f>AVERAGE(C3:C33)</f>
        <v>-0.5483870967741935</v>
      </c>
      <c r="E102" s="76" t="s">
        <v>33</v>
      </c>
      <c r="F102" s="76"/>
      <c r="G102" s="76"/>
      <c r="H102" s="76"/>
      <c r="I102" s="17">
        <f>MAX(E3:E33)</f>
        <v>13.5</v>
      </c>
      <c r="J102" s="76" t="s">
        <v>41</v>
      </c>
      <c r="K102" s="76"/>
      <c r="L102" s="18">
        <f>COUNTIF(C3:C33,"&gt;19")</f>
        <v>0</v>
      </c>
    </row>
    <row r="103" spans="1:12" ht="30" customHeight="1">
      <c r="A103" s="76" t="s">
        <v>23</v>
      </c>
      <c r="B103" s="76"/>
      <c r="C103" s="76"/>
      <c r="D103" s="18">
        <f>MAX(B3:B33,C3:C33)</f>
        <v>5</v>
      </c>
      <c r="E103" s="76" t="s">
        <v>34</v>
      </c>
      <c r="F103" s="76"/>
      <c r="G103" s="76"/>
      <c r="H103" s="76"/>
      <c r="I103" s="18">
        <f>COUNTA(S3:S33)</f>
        <v>23</v>
      </c>
      <c r="J103" s="76" t="s">
        <v>37</v>
      </c>
      <c r="K103" s="76"/>
      <c r="L103" s="18">
        <f>COUNTA(N3:N33)</f>
        <v>0</v>
      </c>
    </row>
    <row r="104" spans="1:12" ht="30" customHeight="1">
      <c r="A104" s="76" t="s">
        <v>24</v>
      </c>
      <c r="B104" s="76"/>
      <c r="C104" s="76"/>
      <c r="D104" s="18">
        <f>MIN(B3:B33,C3:C33)</f>
        <v>-22</v>
      </c>
      <c r="E104" s="76" t="s">
        <v>35</v>
      </c>
      <c r="F104" s="76"/>
      <c r="G104" s="76"/>
      <c r="H104" s="76"/>
      <c r="I104" s="18">
        <f>COUNTIF(S3:S33,"R")</f>
        <v>5</v>
      </c>
      <c r="J104" s="76" t="s">
        <v>47</v>
      </c>
      <c r="K104" s="76"/>
      <c r="L104" s="43">
        <f>AVERAGE(F3:F33)</f>
        <v>3.3548387096774195</v>
      </c>
    </row>
    <row r="105" spans="1:12" ht="30" customHeight="1">
      <c r="A105" s="76" t="s">
        <v>26</v>
      </c>
      <c r="B105" s="76"/>
      <c r="C105" s="76"/>
      <c r="D105" s="18">
        <f>MAX(B3:B33)</f>
        <v>1</v>
      </c>
      <c r="E105" s="76" t="s">
        <v>36</v>
      </c>
      <c r="F105" s="76"/>
      <c r="G105" s="76"/>
      <c r="H105" s="76"/>
      <c r="I105" s="18">
        <f>COUNTIF(S3:S33,"S")</f>
        <v>18</v>
      </c>
      <c r="J105" s="76" t="s">
        <v>48</v>
      </c>
      <c r="K105" s="76"/>
      <c r="L105" s="43">
        <f>AVERAGE(H3:H33)</f>
        <v>31.39354838709677</v>
      </c>
    </row>
    <row r="106" spans="1:12" ht="30" customHeight="1">
      <c r="A106" s="76" t="s">
        <v>25</v>
      </c>
      <c r="B106" s="76"/>
      <c r="C106" s="76"/>
      <c r="D106" s="18">
        <f>MIN(C3:C33)</f>
        <v>-6</v>
      </c>
      <c r="E106" s="76" t="s">
        <v>52</v>
      </c>
      <c r="F106" s="76"/>
      <c r="G106" s="76"/>
      <c r="H106" s="76"/>
      <c r="I106" s="18">
        <f>COUNTIF(F3:F33,"&gt;5")</f>
        <v>1</v>
      </c>
      <c r="J106" s="76" t="s">
        <v>49</v>
      </c>
      <c r="K106" s="76"/>
      <c r="L106" s="19">
        <v>31</v>
      </c>
    </row>
    <row r="107" spans="1:12" ht="30" customHeight="1">
      <c r="A107" s="76" t="s">
        <v>29</v>
      </c>
      <c r="B107" s="76"/>
      <c r="C107" s="76"/>
      <c r="D107" s="18">
        <f>COUNTIF(B3:B33,"&lt;1")</f>
        <v>30</v>
      </c>
      <c r="E107" s="76" t="s">
        <v>43</v>
      </c>
      <c r="F107" s="76"/>
      <c r="G107" s="76"/>
      <c r="H107" s="76"/>
      <c r="I107" s="17">
        <f>MAX(H3:H33)</f>
        <v>50.3</v>
      </c>
      <c r="J107" s="76" t="s">
        <v>50</v>
      </c>
      <c r="K107" s="76"/>
      <c r="L107" s="19">
        <v>33.5</v>
      </c>
    </row>
    <row r="108" spans="1:12" ht="30" customHeight="1">
      <c r="A108" s="76" t="s">
        <v>30</v>
      </c>
      <c r="B108" s="76"/>
      <c r="C108" s="76"/>
      <c r="D108" s="18">
        <f>COUNTIF(C3:C33,"&lt;1")</f>
        <v>18</v>
      </c>
      <c r="E108" s="76" t="s">
        <v>44</v>
      </c>
      <c r="F108" s="76"/>
      <c r="G108" s="76"/>
      <c r="H108" s="76"/>
      <c r="I108" s="18">
        <f>MAX(L3:L33)</f>
        <v>1020</v>
      </c>
      <c r="J108" s="76" t="s">
        <v>51</v>
      </c>
      <c r="K108" s="76"/>
      <c r="L108" s="19">
        <v>75.9</v>
      </c>
    </row>
    <row r="109" spans="1:12" ht="30" customHeight="1">
      <c r="A109" s="76" t="s">
        <v>40</v>
      </c>
      <c r="B109" s="76"/>
      <c r="C109" s="76"/>
      <c r="D109" s="18">
        <f>MIN(P3:P33)</f>
        <v>-24</v>
      </c>
      <c r="E109" s="76" t="s">
        <v>45</v>
      </c>
      <c r="F109" s="76"/>
      <c r="G109" s="76"/>
      <c r="H109" s="76"/>
      <c r="I109" s="18">
        <f>MIN(L3:L33)</f>
        <v>982</v>
      </c>
      <c r="J109" s="76"/>
      <c r="K109" s="76"/>
      <c r="L109" s="19"/>
    </row>
  </sheetData>
  <sheetProtection password="CF17" sheet="1" objects="1" scenarios="1"/>
  <mergeCells count="43"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2004</oddHeader>
    <oddFooter>&amp;CSt.Nitzsche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63" t="s">
        <v>16</v>
      </c>
      <c r="C1" s="64"/>
      <c r="D1" s="63" t="s">
        <v>17</v>
      </c>
      <c r="E1" s="64"/>
      <c r="F1" s="63" t="s">
        <v>15</v>
      </c>
      <c r="G1" s="73"/>
      <c r="H1" s="74"/>
      <c r="I1" s="63" t="s">
        <v>1</v>
      </c>
      <c r="J1" s="64"/>
      <c r="K1" s="69" t="s">
        <v>8</v>
      </c>
      <c r="L1" s="67" t="s">
        <v>10</v>
      </c>
      <c r="M1" s="71" t="s">
        <v>2</v>
      </c>
      <c r="N1" s="58" t="s">
        <v>19</v>
      </c>
      <c r="O1" s="58" t="s">
        <v>20</v>
      </c>
      <c r="P1" s="65" t="s">
        <v>21</v>
      </c>
      <c r="Q1" s="58" t="s">
        <v>14</v>
      </c>
      <c r="R1" s="58" t="s">
        <v>42</v>
      </c>
      <c r="S1" s="60" t="s">
        <v>46</v>
      </c>
    </row>
    <row r="2" spans="1:19" ht="42" customHeight="1">
      <c r="A2" s="22" t="s">
        <v>54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0"/>
      <c r="L2" s="68"/>
      <c r="M2" s="72"/>
      <c r="N2" s="75"/>
      <c r="O2" s="75"/>
      <c r="P2" s="66"/>
      <c r="Q2" s="62"/>
      <c r="R2" s="59"/>
      <c r="S2" s="61"/>
    </row>
    <row r="3" spans="1:19" ht="42" customHeight="1">
      <c r="A3" s="23">
        <v>37288</v>
      </c>
      <c r="B3" s="13">
        <v>3</v>
      </c>
      <c r="C3" s="12">
        <v>8</v>
      </c>
      <c r="D3" s="4" t="s">
        <v>127</v>
      </c>
      <c r="E3" s="10">
        <v>3.6</v>
      </c>
      <c r="F3" s="39">
        <v>7</v>
      </c>
      <c r="G3" s="41" t="s">
        <v>70</v>
      </c>
      <c r="H3" s="15">
        <v>59.8</v>
      </c>
      <c r="I3" s="4" t="s">
        <v>128</v>
      </c>
      <c r="J3" s="5" t="s">
        <v>60</v>
      </c>
      <c r="K3" s="6"/>
      <c r="L3" s="1">
        <v>1002</v>
      </c>
      <c r="M3" s="7" t="s">
        <v>129</v>
      </c>
      <c r="N3" s="8"/>
      <c r="O3" s="8">
        <v>1.5</v>
      </c>
      <c r="P3" s="9">
        <v>2</v>
      </c>
      <c r="Q3" s="8">
        <v>67</v>
      </c>
      <c r="R3" s="20">
        <v>82</v>
      </c>
      <c r="S3" s="24" t="s">
        <v>81</v>
      </c>
    </row>
    <row r="4" spans="1:19" ht="42" customHeight="1">
      <c r="A4" s="23">
        <v>37289</v>
      </c>
      <c r="B4" s="13">
        <v>3</v>
      </c>
      <c r="C4" s="12">
        <v>8</v>
      </c>
      <c r="D4" s="4" t="s">
        <v>130</v>
      </c>
      <c r="E4" s="10">
        <v>22</v>
      </c>
      <c r="F4" s="39">
        <v>5</v>
      </c>
      <c r="G4" s="41" t="s">
        <v>87</v>
      </c>
      <c r="H4" s="15">
        <v>45.5</v>
      </c>
      <c r="I4" s="4" t="s">
        <v>59</v>
      </c>
      <c r="J4" s="5" t="s">
        <v>59</v>
      </c>
      <c r="K4" s="6"/>
      <c r="L4" s="1">
        <v>1012</v>
      </c>
      <c r="M4" s="7" t="s">
        <v>131</v>
      </c>
      <c r="N4" s="8"/>
      <c r="O4" s="8"/>
      <c r="P4" s="9">
        <v>2</v>
      </c>
      <c r="Q4" s="8">
        <v>79</v>
      </c>
      <c r="R4" s="8">
        <v>99</v>
      </c>
      <c r="S4" s="25" t="s">
        <v>81</v>
      </c>
    </row>
    <row r="5" spans="1:19" ht="42" customHeight="1">
      <c r="A5" s="23">
        <v>37290</v>
      </c>
      <c r="B5" s="13">
        <v>5</v>
      </c>
      <c r="C5" s="12">
        <v>9</v>
      </c>
      <c r="D5" s="4" t="s">
        <v>132</v>
      </c>
      <c r="E5" s="10">
        <v>13</v>
      </c>
      <c r="F5" s="39">
        <v>3</v>
      </c>
      <c r="G5" s="41" t="s">
        <v>87</v>
      </c>
      <c r="H5" s="15">
        <v>28</v>
      </c>
      <c r="I5" s="4" t="s">
        <v>59</v>
      </c>
      <c r="J5" s="5" t="s">
        <v>59</v>
      </c>
      <c r="K5" s="6"/>
      <c r="L5" s="1">
        <v>1023</v>
      </c>
      <c r="M5" s="7" t="s">
        <v>133</v>
      </c>
      <c r="N5" s="8"/>
      <c r="O5" s="8"/>
      <c r="P5" s="9">
        <v>4</v>
      </c>
      <c r="Q5" s="8">
        <v>81</v>
      </c>
      <c r="R5" s="8">
        <v>100</v>
      </c>
      <c r="S5" s="25" t="s">
        <v>81</v>
      </c>
    </row>
    <row r="6" spans="1:19" ht="42" customHeight="1">
      <c r="A6" s="23">
        <v>37291</v>
      </c>
      <c r="B6" s="13">
        <v>8</v>
      </c>
      <c r="C6" s="12">
        <v>12</v>
      </c>
      <c r="D6" s="4" t="s">
        <v>134</v>
      </c>
      <c r="E6" s="10">
        <v>0.4</v>
      </c>
      <c r="F6" s="39">
        <v>4</v>
      </c>
      <c r="G6" s="41" t="s">
        <v>70</v>
      </c>
      <c r="H6" s="15">
        <v>37.7</v>
      </c>
      <c r="I6" s="4" t="s">
        <v>128</v>
      </c>
      <c r="J6" s="5" t="s">
        <v>60</v>
      </c>
      <c r="K6" s="6"/>
      <c r="L6" s="1">
        <v>1023</v>
      </c>
      <c r="M6" s="7" t="s">
        <v>135</v>
      </c>
      <c r="N6" s="8"/>
      <c r="O6" s="8">
        <v>1.5</v>
      </c>
      <c r="P6" s="9">
        <v>6</v>
      </c>
      <c r="Q6" s="8">
        <v>62</v>
      </c>
      <c r="R6" s="8">
        <v>79</v>
      </c>
      <c r="S6" s="25"/>
    </row>
    <row r="7" spans="1:19" ht="42" customHeight="1">
      <c r="A7" s="23">
        <v>37292</v>
      </c>
      <c r="B7" s="13">
        <v>9</v>
      </c>
      <c r="C7" s="12">
        <v>12</v>
      </c>
      <c r="D7" s="4"/>
      <c r="E7" s="10">
        <v>0</v>
      </c>
      <c r="F7" s="39">
        <v>5</v>
      </c>
      <c r="G7" s="41" t="s">
        <v>70</v>
      </c>
      <c r="H7" s="15">
        <v>45.4</v>
      </c>
      <c r="I7" s="4" t="s">
        <v>128</v>
      </c>
      <c r="J7" s="5" t="s">
        <v>59</v>
      </c>
      <c r="K7" s="6"/>
      <c r="L7" s="1">
        <v>1019</v>
      </c>
      <c r="M7" s="7" t="s">
        <v>136</v>
      </c>
      <c r="N7" s="8"/>
      <c r="O7" s="8"/>
      <c r="P7" s="9">
        <v>7</v>
      </c>
      <c r="Q7" s="8">
        <v>55</v>
      </c>
      <c r="R7" s="8">
        <v>99</v>
      </c>
      <c r="S7" s="25"/>
    </row>
    <row r="8" spans="1:19" ht="42" customHeight="1">
      <c r="A8" s="23">
        <v>37293</v>
      </c>
      <c r="B8" s="13">
        <v>8</v>
      </c>
      <c r="C8" s="12">
        <v>12</v>
      </c>
      <c r="D8" s="4"/>
      <c r="E8" s="10">
        <v>0</v>
      </c>
      <c r="F8" s="39">
        <v>4</v>
      </c>
      <c r="G8" s="41" t="s">
        <v>70</v>
      </c>
      <c r="H8" s="15">
        <v>35.9</v>
      </c>
      <c r="I8" s="4" t="s">
        <v>59</v>
      </c>
      <c r="J8" s="5" t="s">
        <v>60</v>
      </c>
      <c r="K8" s="6"/>
      <c r="L8" s="1">
        <v>1017</v>
      </c>
      <c r="M8" s="7" t="s">
        <v>137</v>
      </c>
      <c r="N8" s="8"/>
      <c r="O8" s="8">
        <v>1.5</v>
      </c>
      <c r="P8" s="9">
        <v>7</v>
      </c>
      <c r="Q8" s="8">
        <v>54</v>
      </c>
      <c r="R8" s="8">
        <v>85</v>
      </c>
      <c r="S8" s="25"/>
    </row>
    <row r="9" spans="1:19" ht="42" customHeight="1">
      <c r="A9" s="23">
        <v>37294</v>
      </c>
      <c r="B9" s="13">
        <v>3</v>
      </c>
      <c r="C9" s="12">
        <v>12</v>
      </c>
      <c r="D9" s="4" t="s">
        <v>138</v>
      </c>
      <c r="E9" s="10">
        <v>2</v>
      </c>
      <c r="F9" s="39">
        <v>6</v>
      </c>
      <c r="G9" s="41" t="s">
        <v>87</v>
      </c>
      <c r="H9" s="15">
        <v>56.9</v>
      </c>
      <c r="I9" s="4" t="s">
        <v>59</v>
      </c>
      <c r="J9" s="5" t="s">
        <v>60</v>
      </c>
      <c r="K9" s="6"/>
      <c r="L9" s="1">
        <v>1002</v>
      </c>
      <c r="M9" s="7" t="s">
        <v>139</v>
      </c>
      <c r="N9" s="8"/>
      <c r="O9" s="8">
        <v>1.5</v>
      </c>
      <c r="P9" s="9">
        <v>2</v>
      </c>
      <c r="Q9" s="8">
        <v>56</v>
      </c>
      <c r="R9" s="8">
        <v>82</v>
      </c>
      <c r="S9" s="25" t="s">
        <v>81</v>
      </c>
    </row>
    <row r="10" spans="1:19" ht="42" customHeight="1">
      <c r="A10" s="23">
        <v>37295</v>
      </c>
      <c r="B10" s="13">
        <v>-2</v>
      </c>
      <c r="C10" s="12">
        <v>4</v>
      </c>
      <c r="D10" s="4" t="s">
        <v>140</v>
      </c>
      <c r="E10" s="10">
        <v>3.1</v>
      </c>
      <c r="F10" s="39">
        <v>6</v>
      </c>
      <c r="G10" s="41" t="s">
        <v>87</v>
      </c>
      <c r="H10" s="15">
        <v>55.9</v>
      </c>
      <c r="I10" s="4" t="s">
        <v>59</v>
      </c>
      <c r="J10" s="5" t="s">
        <v>141</v>
      </c>
      <c r="K10" s="6"/>
      <c r="L10" s="1">
        <v>996</v>
      </c>
      <c r="M10" s="7" t="s">
        <v>142</v>
      </c>
      <c r="N10" s="8" t="s">
        <v>176</v>
      </c>
      <c r="O10" s="8"/>
      <c r="P10" s="9">
        <v>-3</v>
      </c>
      <c r="Q10" s="8">
        <v>70</v>
      </c>
      <c r="R10" s="8">
        <v>98</v>
      </c>
      <c r="S10" s="25" t="s">
        <v>64</v>
      </c>
    </row>
    <row r="11" spans="1:19" ht="42" customHeight="1">
      <c r="A11" s="23">
        <v>37296</v>
      </c>
      <c r="B11" s="13">
        <v>-4</v>
      </c>
      <c r="C11" s="12">
        <v>-1</v>
      </c>
      <c r="D11" s="4" t="s">
        <v>143</v>
      </c>
      <c r="E11" s="10">
        <v>5.6</v>
      </c>
      <c r="F11" s="39">
        <v>5</v>
      </c>
      <c r="G11" s="41" t="s">
        <v>122</v>
      </c>
      <c r="H11" s="15">
        <v>42.5</v>
      </c>
      <c r="I11" s="4" t="s">
        <v>59</v>
      </c>
      <c r="J11" s="5" t="s">
        <v>59</v>
      </c>
      <c r="K11" s="6"/>
      <c r="L11" s="1">
        <v>1005</v>
      </c>
      <c r="M11" s="7" t="s">
        <v>144</v>
      </c>
      <c r="N11" s="8" t="s">
        <v>176</v>
      </c>
      <c r="O11" s="8"/>
      <c r="P11" s="9">
        <v>-4</v>
      </c>
      <c r="Q11" s="8">
        <v>89</v>
      </c>
      <c r="R11" s="8">
        <v>98</v>
      </c>
      <c r="S11" s="25" t="s">
        <v>64</v>
      </c>
    </row>
    <row r="12" spans="1:19" ht="42" customHeight="1">
      <c r="A12" s="23">
        <v>37297</v>
      </c>
      <c r="B12" s="13">
        <v>-4</v>
      </c>
      <c r="C12" s="12">
        <v>1</v>
      </c>
      <c r="D12" s="4" t="s">
        <v>99</v>
      </c>
      <c r="E12" s="10">
        <v>0.9</v>
      </c>
      <c r="F12" s="39">
        <v>4</v>
      </c>
      <c r="G12" s="41" t="s">
        <v>122</v>
      </c>
      <c r="H12" s="15">
        <v>35</v>
      </c>
      <c r="I12" s="4" t="s">
        <v>59</v>
      </c>
      <c r="J12" s="5" t="s">
        <v>59</v>
      </c>
      <c r="K12" s="6"/>
      <c r="L12" s="1">
        <v>1023</v>
      </c>
      <c r="M12" s="7" t="s">
        <v>145</v>
      </c>
      <c r="N12" s="8"/>
      <c r="O12" s="8"/>
      <c r="P12" s="9">
        <v>-4</v>
      </c>
      <c r="Q12" s="8">
        <v>79</v>
      </c>
      <c r="R12" s="8">
        <v>100</v>
      </c>
      <c r="S12" s="25" t="s">
        <v>64</v>
      </c>
    </row>
    <row r="13" spans="1:19" ht="42" customHeight="1">
      <c r="A13" s="23">
        <v>37298</v>
      </c>
      <c r="B13" s="13">
        <v>-3</v>
      </c>
      <c r="C13" s="12">
        <v>0</v>
      </c>
      <c r="D13" s="4" t="s">
        <v>146</v>
      </c>
      <c r="E13" s="10">
        <v>13</v>
      </c>
      <c r="F13" s="39">
        <v>4</v>
      </c>
      <c r="G13" s="41" t="s">
        <v>122</v>
      </c>
      <c r="H13" s="15">
        <v>34</v>
      </c>
      <c r="I13" s="4" t="s">
        <v>59</v>
      </c>
      <c r="J13" s="5" t="s">
        <v>59</v>
      </c>
      <c r="K13" s="6"/>
      <c r="L13" s="1">
        <v>1007</v>
      </c>
      <c r="M13" s="7" t="s">
        <v>147</v>
      </c>
      <c r="N13" s="8"/>
      <c r="O13" s="8"/>
      <c r="P13" s="9">
        <v>-4</v>
      </c>
      <c r="Q13" s="8">
        <v>91</v>
      </c>
      <c r="R13" s="8">
        <v>98</v>
      </c>
      <c r="S13" s="25" t="s">
        <v>64</v>
      </c>
    </row>
    <row r="14" spans="1:19" ht="42" customHeight="1">
      <c r="A14" s="23">
        <v>37299</v>
      </c>
      <c r="B14" s="13">
        <v>-12</v>
      </c>
      <c r="C14" s="12">
        <v>-3</v>
      </c>
      <c r="D14" s="4"/>
      <c r="E14" s="10">
        <v>0</v>
      </c>
      <c r="F14" s="39">
        <v>1</v>
      </c>
      <c r="G14" s="41" t="s">
        <v>122</v>
      </c>
      <c r="H14" s="15">
        <v>9</v>
      </c>
      <c r="I14" s="4" t="s">
        <v>128</v>
      </c>
      <c r="J14" s="5" t="s">
        <v>60</v>
      </c>
      <c r="K14" s="6"/>
      <c r="L14" s="1">
        <v>1025</v>
      </c>
      <c r="M14" s="7" t="s">
        <v>148</v>
      </c>
      <c r="N14" s="8"/>
      <c r="O14" s="8">
        <v>1.5</v>
      </c>
      <c r="P14" s="9">
        <v>-13</v>
      </c>
      <c r="Q14" s="8">
        <v>68</v>
      </c>
      <c r="R14" s="8">
        <v>82</v>
      </c>
      <c r="S14" s="25"/>
    </row>
    <row r="15" spans="1:19" ht="42" customHeight="1">
      <c r="A15" s="23">
        <v>37300</v>
      </c>
      <c r="B15" s="13">
        <v>-5</v>
      </c>
      <c r="C15" s="12">
        <v>2</v>
      </c>
      <c r="D15" s="4" t="s">
        <v>149</v>
      </c>
      <c r="E15" s="10">
        <v>1.1</v>
      </c>
      <c r="F15" s="39">
        <v>3</v>
      </c>
      <c r="G15" s="41" t="s">
        <v>87</v>
      </c>
      <c r="H15" s="15">
        <v>23.5</v>
      </c>
      <c r="I15" s="4" t="s">
        <v>59</v>
      </c>
      <c r="J15" s="5" t="s">
        <v>150</v>
      </c>
      <c r="K15" s="6"/>
      <c r="L15" s="1">
        <v>1022</v>
      </c>
      <c r="M15" s="7" t="s">
        <v>151</v>
      </c>
      <c r="N15" s="8"/>
      <c r="O15" s="8"/>
      <c r="P15" s="9">
        <v>-6</v>
      </c>
      <c r="Q15" s="8">
        <v>93</v>
      </c>
      <c r="R15" s="8">
        <v>100</v>
      </c>
      <c r="S15" s="25" t="s">
        <v>81</v>
      </c>
    </row>
    <row r="16" spans="1:19" ht="42" customHeight="1">
      <c r="A16" s="23">
        <v>37301</v>
      </c>
      <c r="B16" s="13">
        <v>1</v>
      </c>
      <c r="C16" s="12">
        <v>3</v>
      </c>
      <c r="D16" s="4"/>
      <c r="E16" s="10">
        <v>0</v>
      </c>
      <c r="F16" s="39">
        <v>2</v>
      </c>
      <c r="G16" s="41" t="s">
        <v>122</v>
      </c>
      <c r="H16" s="15">
        <v>17.3</v>
      </c>
      <c r="I16" s="4" t="s">
        <v>59</v>
      </c>
      <c r="J16" s="5" t="s">
        <v>59</v>
      </c>
      <c r="K16" s="6"/>
      <c r="L16" s="1">
        <v>1016</v>
      </c>
      <c r="M16" s="7" t="s">
        <v>152</v>
      </c>
      <c r="N16" s="8"/>
      <c r="O16" s="8"/>
      <c r="P16" s="9">
        <v>1</v>
      </c>
      <c r="Q16" s="8">
        <v>90</v>
      </c>
      <c r="R16" s="8">
        <v>100</v>
      </c>
      <c r="S16" s="25"/>
    </row>
    <row r="17" spans="1:19" ht="42" customHeight="1">
      <c r="A17" s="23">
        <v>37302</v>
      </c>
      <c r="B17" s="13">
        <v>1</v>
      </c>
      <c r="C17" s="12">
        <v>3</v>
      </c>
      <c r="D17" s="4" t="s">
        <v>153</v>
      </c>
      <c r="E17" s="10">
        <v>1.1</v>
      </c>
      <c r="F17" s="39">
        <v>3</v>
      </c>
      <c r="G17" s="41" t="s">
        <v>66</v>
      </c>
      <c r="H17" s="15">
        <v>26.8</v>
      </c>
      <c r="I17" s="4" t="s">
        <v>59</v>
      </c>
      <c r="J17" s="5" t="s">
        <v>60</v>
      </c>
      <c r="K17" s="6"/>
      <c r="L17" s="1">
        <v>1014</v>
      </c>
      <c r="M17" s="7" t="s">
        <v>154</v>
      </c>
      <c r="N17" s="8"/>
      <c r="O17" s="8">
        <v>1</v>
      </c>
      <c r="P17" s="9">
        <v>0</v>
      </c>
      <c r="Q17" s="8">
        <v>85</v>
      </c>
      <c r="R17" s="8">
        <v>90</v>
      </c>
      <c r="S17" s="25" t="s">
        <v>81</v>
      </c>
    </row>
    <row r="18" spans="1:19" ht="42" customHeight="1">
      <c r="A18" s="23">
        <v>37303</v>
      </c>
      <c r="B18" s="13">
        <v>-1</v>
      </c>
      <c r="C18" s="12">
        <v>3</v>
      </c>
      <c r="D18" s="4"/>
      <c r="E18" s="10">
        <v>0</v>
      </c>
      <c r="F18" s="39">
        <v>2</v>
      </c>
      <c r="G18" s="41" t="s">
        <v>122</v>
      </c>
      <c r="H18" s="15">
        <v>20.5</v>
      </c>
      <c r="I18" s="4" t="s">
        <v>59</v>
      </c>
      <c r="J18" s="5" t="s">
        <v>60</v>
      </c>
      <c r="K18" s="6"/>
      <c r="L18" s="1">
        <v>1021</v>
      </c>
      <c r="M18" s="7" t="s">
        <v>155</v>
      </c>
      <c r="N18" s="8"/>
      <c r="O18" s="8">
        <v>1</v>
      </c>
      <c r="P18" s="9">
        <v>-2</v>
      </c>
      <c r="Q18" s="8">
        <v>78</v>
      </c>
      <c r="R18" s="8">
        <v>91</v>
      </c>
      <c r="S18" s="25"/>
    </row>
    <row r="19" spans="1:19" ht="42" customHeight="1">
      <c r="A19" s="23">
        <v>37304</v>
      </c>
      <c r="B19" s="13">
        <v>-5</v>
      </c>
      <c r="C19" s="12">
        <v>2</v>
      </c>
      <c r="D19" s="4"/>
      <c r="E19" s="10">
        <v>0</v>
      </c>
      <c r="F19" s="39">
        <v>2</v>
      </c>
      <c r="G19" s="41" t="s">
        <v>122</v>
      </c>
      <c r="H19" s="15">
        <v>20.5</v>
      </c>
      <c r="I19" s="4" t="s">
        <v>156</v>
      </c>
      <c r="J19" s="5" t="s">
        <v>67</v>
      </c>
      <c r="K19" s="6"/>
      <c r="L19" s="1">
        <v>1023</v>
      </c>
      <c r="M19" s="7" t="s">
        <v>157</v>
      </c>
      <c r="N19" s="8"/>
      <c r="O19" s="8">
        <v>3.5</v>
      </c>
      <c r="P19" s="9">
        <v>-7</v>
      </c>
      <c r="Q19" s="8">
        <v>71</v>
      </c>
      <c r="R19" s="8">
        <v>56</v>
      </c>
      <c r="S19" s="25"/>
    </row>
    <row r="20" spans="1:19" ht="42" customHeight="1">
      <c r="A20" s="23">
        <v>37305</v>
      </c>
      <c r="B20" s="13">
        <v>-2</v>
      </c>
      <c r="C20" s="12">
        <v>1</v>
      </c>
      <c r="D20" s="4" t="s">
        <v>99</v>
      </c>
      <c r="E20" s="10">
        <v>1.1</v>
      </c>
      <c r="F20" s="39">
        <v>3</v>
      </c>
      <c r="G20" s="41" t="s">
        <v>66</v>
      </c>
      <c r="H20" s="15">
        <v>29.8</v>
      </c>
      <c r="I20" s="4" t="s">
        <v>59</v>
      </c>
      <c r="J20" s="5" t="s">
        <v>59</v>
      </c>
      <c r="K20" s="6"/>
      <c r="L20" s="1">
        <v>1012</v>
      </c>
      <c r="M20" s="7" t="s">
        <v>158</v>
      </c>
      <c r="N20" s="8"/>
      <c r="O20" s="8"/>
      <c r="P20" s="9">
        <v>-3</v>
      </c>
      <c r="Q20" s="8">
        <v>84</v>
      </c>
      <c r="R20" s="8">
        <v>98</v>
      </c>
      <c r="S20" s="25" t="s">
        <v>64</v>
      </c>
    </row>
    <row r="21" spans="1:19" ht="42" customHeight="1">
      <c r="A21" s="23">
        <v>37306</v>
      </c>
      <c r="B21" s="13">
        <v>-5</v>
      </c>
      <c r="C21" s="12">
        <v>-2</v>
      </c>
      <c r="D21" s="4" t="s">
        <v>99</v>
      </c>
      <c r="E21" s="10">
        <v>1.2</v>
      </c>
      <c r="F21" s="39">
        <v>3</v>
      </c>
      <c r="G21" s="41" t="s">
        <v>58</v>
      </c>
      <c r="H21" s="15">
        <v>25.1</v>
      </c>
      <c r="I21" s="4" t="s">
        <v>128</v>
      </c>
      <c r="J21" s="5" t="s">
        <v>59</v>
      </c>
      <c r="K21" s="6"/>
      <c r="L21" s="1">
        <v>1020</v>
      </c>
      <c r="M21" s="7" t="s">
        <v>159</v>
      </c>
      <c r="N21" s="8"/>
      <c r="O21" s="8"/>
      <c r="P21" s="9">
        <v>-6</v>
      </c>
      <c r="Q21" s="8">
        <v>80</v>
      </c>
      <c r="R21" s="8">
        <v>97</v>
      </c>
      <c r="S21" s="25" t="s">
        <v>64</v>
      </c>
    </row>
    <row r="22" spans="1:19" ht="42" customHeight="1">
      <c r="A22" s="23">
        <v>37307</v>
      </c>
      <c r="B22" s="13">
        <v>-8</v>
      </c>
      <c r="C22" s="12">
        <v>1</v>
      </c>
      <c r="D22" s="4"/>
      <c r="E22" s="10">
        <v>0</v>
      </c>
      <c r="F22" s="39">
        <v>4</v>
      </c>
      <c r="G22" s="41" t="s">
        <v>160</v>
      </c>
      <c r="H22" s="15">
        <v>36.5</v>
      </c>
      <c r="I22" s="4" t="s">
        <v>128</v>
      </c>
      <c r="J22" s="5" t="s">
        <v>82</v>
      </c>
      <c r="K22" s="6"/>
      <c r="L22" s="1">
        <v>1023</v>
      </c>
      <c r="M22" s="7" t="s">
        <v>161</v>
      </c>
      <c r="N22" s="8"/>
      <c r="O22" s="8">
        <v>9</v>
      </c>
      <c r="P22" s="9">
        <v>-10</v>
      </c>
      <c r="Q22" s="8">
        <v>45</v>
      </c>
      <c r="R22" s="8">
        <v>5</v>
      </c>
      <c r="S22" s="25"/>
    </row>
    <row r="23" spans="1:19" ht="42" customHeight="1">
      <c r="A23" s="23">
        <v>37308</v>
      </c>
      <c r="B23" s="13">
        <v>-4</v>
      </c>
      <c r="C23" s="12">
        <v>2</v>
      </c>
      <c r="D23" s="4"/>
      <c r="E23" s="10">
        <v>0</v>
      </c>
      <c r="F23" s="39">
        <v>6</v>
      </c>
      <c r="G23" s="41" t="s">
        <v>162</v>
      </c>
      <c r="H23" s="15">
        <v>50.2</v>
      </c>
      <c r="I23" s="4" t="s">
        <v>77</v>
      </c>
      <c r="J23" s="5" t="s">
        <v>116</v>
      </c>
      <c r="K23" s="6"/>
      <c r="L23" s="1">
        <v>1020</v>
      </c>
      <c r="M23" s="7" t="s">
        <v>163</v>
      </c>
      <c r="N23" s="8"/>
      <c r="O23" s="8">
        <v>7</v>
      </c>
      <c r="P23" s="9">
        <v>-6</v>
      </c>
      <c r="Q23" s="8">
        <v>39</v>
      </c>
      <c r="R23" s="8">
        <v>26</v>
      </c>
      <c r="S23" s="25"/>
    </row>
    <row r="24" spans="1:19" ht="42" customHeight="1">
      <c r="A24" s="23">
        <v>37309</v>
      </c>
      <c r="B24" s="13">
        <v>-2</v>
      </c>
      <c r="C24" s="12">
        <v>2</v>
      </c>
      <c r="D24" s="4" t="s">
        <v>164</v>
      </c>
      <c r="E24" s="10">
        <v>0.4</v>
      </c>
      <c r="F24" s="39">
        <v>3</v>
      </c>
      <c r="G24" s="41" t="s">
        <v>70</v>
      </c>
      <c r="H24" s="15">
        <v>27.3</v>
      </c>
      <c r="I24" s="4" t="s">
        <v>59</v>
      </c>
      <c r="J24" s="5" t="s">
        <v>59</v>
      </c>
      <c r="K24" s="6"/>
      <c r="L24" s="1">
        <v>999</v>
      </c>
      <c r="M24" s="7" t="s">
        <v>165</v>
      </c>
      <c r="N24" s="8"/>
      <c r="O24" s="8"/>
      <c r="P24" s="9">
        <v>-3</v>
      </c>
      <c r="Q24" s="8">
        <v>69</v>
      </c>
      <c r="R24" s="8">
        <v>100</v>
      </c>
      <c r="S24" s="25" t="s">
        <v>81</v>
      </c>
    </row>
    <row r="25" spans="1:19" ht="42" customHeight="1">
      <c r="A25" s="23">
        <v>37310</v>
      </c>
      <c r="B25" s="13">
        <v>-4</v>
      </c>
      <c r="C25" s="12">
        <v>-1</v>
      </c>
      <c r="D25" s="4" t="s">
        <v>166</v>
      </c>
      <c r="E25" s="10">
        <v>0.8</v>
      </c>
      <c r="F25" s="39">
        <v>3</v>
      </c>
      <c r="G25" s="41" t="s">
        <v>73</v>
      </c>
      <c r="H25" s="15">
        <v>22</v>
      </c>
      <c r="I25" s="4" t="s">
        <v>59</v>
      </c>
      <c r="J25" s="5" t="s">
        <v>59</v>
      </c>
      <c r="K25" s="6"/>
      <c r="L25" s="1">
        <v>1002</v>
      </c>
      <c r="M25" s="7" t="s">
        <v>167</v>
      </c>
      <c r="N25" s="8"/>
      <c r="O25" s="8"/>
      <c r="P25" s="9">
        <v>-4</v>
      </c>
      <c r="Q25" s="8">
        <v>74</v>
      </c>
      <c r="R25" s="8">
        <v>100</v>
      </c>
      <c r="S25" s="25" t="s">
        <v>64</v>
      </c>
    </row>
    <row r="26" spans="1:19" ht="42" customHeight="1">
      <c r="A26" s="23">
        <v>37311</v>
      </c>
      <c r="B26" s="13">
        <v>-6</v>
      </c>
      <c r="C26" s="12">
        <v>1</v>
      </c>
      <c r="D26" s="4"/>
      <c r="E26" s="10">
        <v>0</v>
      </c>
      <c r="F26" s="39">
        <v>2</v>
      </c>
      <c r="G26" s="41" t="s">
        <v>122</v>
      </c>
      <c r="H26" s="15">
        <v>20</v>
      </c>
      <c r="I26" s="4" t="s">
        <v>128</v>
      </c>
      <c r="J26" s="5" t="s">
        <v>116</v>
      </c>
      <c r="K26" s="6"/>
      <c r="L26" s="1">
        <v>1010</v>
      </c>
      <c r="M26" s="7" t="s">
        <v>168</v>
      </c>
      <c r="N26" s="8"/>
      <c r="O26" s="8">
        <v>7</v>
      </c>
      <c r="P26" s="9">
        <v>-8</v>
      </c>
      <c r="Q26" s="8">
        <v>48</v>
      </c>
      <c r="R26" s="8">
        <v>18</v>
      </c>
      <c r="S26" s="25"/>
    </row>
    <row r="27" spans="1:19" ht="42" customHeight="1">
      <c r="A27" s="23">
        <v>37312</v>
      </c>
      <c r="B27" s="13">
        <v>-6</v>
      </c>
      <c r="C27" s="12">
        <v>0</v>
      </c>
      <c r="D27" s="4" t="s">
        <v>118</v>
      </c>
      <c r="E27" s="10">
        <v>0.6</v>
      </c>
      <c r="F27" s="39">
        <v>4</v>
      </c>
      <c r="G27" s="41" t="s">
        <v>70</v>
      </c>
      <c r="H27" s="15">
        <v>35.5</v>
      </c>
      <c r="I27" s="4" t="s">
        <v>128</v>
      </c>
      <c r="J27" s="5" t="s">
        <v>59</v>
      </c>
      <c r="K27" s="6"/>
      <c r="L27" s="1">
        <v>999</v>
      </c>
      <c r="M27" s="7" t="s">
        <v>169</v>
      </c>
      <c r="N27" s="8"/>
      <c r="O27" s="8"/>
      <c r="P27" s="9">
        <v>-8</v>
      </c>
      <c r="Q27" s="8">
        <v>70</v>
      </c>
      <c r="R27" s="8">
        <v>96</v>
      </c>
      <c r="S27" s="25" t="s">
        <v>64</v>
      </c>
    </row>
    <row r="28" spans="1:19" ht="42" customHeight="1">
      <c r="A28" s="23">
        <v>37313</v>
      </c>
      <c r="B28" s="13">
        <v>-8</v>
      </c>
      <c r="C28" s="12">
        <v>2</v>
      </c>
      <c r="D28" s="4" t="s">
        <v>170</v>
      </c>
      <c r="E28" s="10">
        <v>1</v>
      </c>
      <c r="F28" s="39">
        <v>2</v>
      </c>
      <c r="G28" s="41" t="s">
        <v>70</v>
      </c>
      <c r="H28" s="15">
        <v>24.7</v>
      </c>
      <c r="I28" s="4" t="s">
        <v>156</v>
      </c>
      <c r="J28" s="5" t="s">
        <v>60</v>
      </c>
      <c r="K28" s="6"/>
      <c r="L28" s="1">
        <v>1000</v>
      </c>
      <c r="M28" s="7" t="s">
        <v>171</v>
      </c>
      <c r="N28" s="8"/>
      <c r="O28" s="8">
        <v>1</v>
      </c>
      <c r="P28" s="9">
        <v>-10</v>
      </c>
      <c r="Q28" s="8">
        <v>58</v>
      </c>
      <c r="R28" s="8">
        <v>86</v>
      </c>
      <c r="S28" s="25" t="s">
        <v>64</v>
      </c>
    </row>
    <row r="29" spans="1:19" ht="42" customHeight="1">
      <c r="A29" s="23">
        <v>37314</v>
      </c>
      <c r="B29" s="13">
        <v>-9</v>
      </c>
      <c r="C29" s="12">
        <v>1</v>
      </c>
      <c r="D29" s="4"/>
      <c r="E29" s="10">
        <v>0</v>
      </c>
      <c r="F29" s="39">
        <v>2</v>
      </c>
      <c r="G29" s="41" t="s">
        <v>87</v>
      </c>
      <c r="H29" s="15">
        <v>20.4</v>
      </c>
      <c r="I29" s="4" t="s">
        <v>128</v>
      </c>
      <c r="J29" s="5" t="s">
        <v>67</v>
      </c>
      <c r="K29" s="6"/>
      <c r="L29" s="1">
        <v>993</v>
      </c>
      <c r="M29" s="7" t="s">
        <v>172</v>
      </c>
      <c r="N29" s="8"/>
      <c r="O29" s="8">
        <v>3.5</v>
      </c>
      <c r="P29" s="9">
        <v>-11</v>
      </c>
      <c r="Q29" s="8">
        <v>68</v>
      </c>
      <c r="R29" s="8">
        <v>55</v>
      </c>
      <c r="S29" s="25"/>
    </row>
    <row r="30" spans="1:19" ht="42" customHeight="1">
      <c r="A30" s="23">
        <v>37315</v>
      </c>
      <c r="B30" s="13">
        <v>-10</v>
      </c>
      <c r="C30" s="12">
        <v>1</v>
      </c>
      <c r="D30" s="4" t="s">
        <v>173</v>
      </c>
      <c r="E30" s="10">
        <v>0.4</v>
      </c>
      <c r="F30" s="39">
        <v>2</v>
      </c>
      <c r="G30" s="41" t="s">
        <v>64</v>
      </c>
      <c r="H30" s="15">
        <v>19.3</v>
      </c>
      <c r="I30" s="4" t="s">
        <v>128</v>
      </c>
      <c r="J30" s="5" t="s">
        <v>60</v>
      </c>
      <c r="K30" s="6"/>
      <c r="L30" s="1">
        <v>994</v>
      </c>
      <c r="M30" s="7" t="s">
        <v>174</v>
      </c>
      <c r="N30" s="8"/>
      <c r="O30" s="8">
        <v>3</v>
      </c>
      <c r="P30" s="9">
        <v>-12</v>
      </c>
      <c r="Q30" s="8">
        <v>61</v>
      </c>
      <c r="R30" s="8">
        <v>67</v>
      </c>
      <c r="S30" s="25" t="s">
        <v>64</v>
      </c>
    </row>
    <row r="31" spans="1:19" ht="42" customHeight="1">
      <c r="A31" s="23" t="s">
        <v>57</v>
      </c>
      <c r="B31" s="13">
        <v>-11</v>
      </c>
      <c r="C31" s="12">
        <v>-3</v>
      </c>
      <c r="D31" s="4" t="s">
        <v>173</v>
      </c>
      <c r="E31" s="10">
        <v>0.6</v>
      </c>
      <c r="F31" s="39">
        <v>3</v>
      </c>
      <c r="G31" s="41" t="s">
        <v>73</v>
      </c>
      <c r="H31" s="15">
        <v>27.3</v>
      </c>
      <c r="I31" s="4" t="s">
        <v>128</v>
      </c>
      <c r="J31" s="5" t="s">
        <v>59</v>
      </c>
      <c r="K31" s="6"/>
      <c r="L31" s="1">
        <v>1014</v>
      </c>
      <c r="M31" s="7" t="s">
        <v>175</v>
      </c>
      <c r="N31" s="8"/>
      <c r="O31" s="8">
        <v>0.5</v>
      </c>
      <c r="P31" s="9">
        <v>-13</v>
      </c>
      <c r="Q31" s="8">
        <v>75</v>
      </c>
      <c r="R31" s="8">
        <v>92</v>
      </c>
      <c r="S31" s="25" t="s">
        <v>64</v>
      </c>
    </row>
    <row r="32" spans="1:19" ht="42" customHeight="1">
      <c r="A32" s="23"/>
      <c r="B32" s="13"/>
      <c r="C32" s="12"/>
      <c r="D32" s="4"/>
      <c r="E32" s="10"/>
      <c r="F32" s="39"/>
      <c r="G32" s="41"/>
      <c r="H32" s="15"/>
      <c r="I32" s="4"/>
      <c r="J32" s="5"/>
      <c r="K32" s="6"/>
      <c r="L32" s="1"/>
      <c r="M32" s="7"/>
      <c r="N32" s="8"/>
      <c r="O32" s="8"/>
      <c r="P32" s="9"/>
      <c r="Q32" s="8"/>
      <c r="R32" s="8"/>
      <c r="S32" s="25"/>
    </row>
    <row r="33" spans="1:19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76" t="s">
        <v>22</v>
      </c>
      <c r="B100" s="76"/>
      <c r="C100" s="76"/>
      <c r="D100" s="16">
        <f>AVERAGE(B3:B33,C3:C33)</f>
        <v>0.3793103448275862</v>
      </c>
      <c r="E100" s="76" t="s">
        <v>31</v>
      </c>
      <c r="F100" s="76"/>
      <c r="G100" s="76"/>
      <c r="H100" s="76"/>
      <c r="I100" s="17">
        <f>SUM(E3:E33)</f>
        <v>71.89999999999999</v>
      </c>
      <c r="J100" s="76" t="s">
        <v>38</v>
      </c>
      <c r="K100" s="76"/>
      <c r="L100" s="18">
        <f>SUM(O3:O33)</f>
        <v>44</v>
      </c>
    </row>
    <row r="101" spans="1:12" ht="30" customHeight="1">
      <c r="A101" s="76" t="s">
        <v>27</v>
      </c>
      <c r="B101" s="76"/>
      <c r="C101" s="76"/>
      <c r="D101" s="16">
        <f>AVERAGE(B3:B33)</f>
        <v>-2.413793103448276</v>
      </c>
      <c r="E101" s="76" t="s">
        <v>32</v>
      </c>
      <c r="F101" s="76"/>
      <c r="G101" s="76"/>
      <c r="H101" s="76"/>
      <c r="I101" s="17">
        <f>AVERAGE(E3:E33)</f>
        <v>2.479310344827586</v>
      </c>
      <c r="J101" s="76" t="s">
        <v>39</v>
      </c>
      <c r="K101" s="76"/>
      <c r="L101" s="18">
        <f>COUNTIF(R3:R33,"&lt;31")</f>
        <v>3</v>
      </c>
    </row>
    <row r="102" spans="1:12" ht="30" customHeight="1">
      <c r="A102" s="76" t="s">
        <v>28</v>
      </c>
      <c r="B102" s="76"/>
      <c r="C102" s="76"/>
      <c r="D102" s="16">
        <f>AVERAGE(C3:C33)</f>
        <v>3.1724137931034484</v>
      </c>
      <c r="E102" s="76" t="s">
        <v>33</v>
      </c>
      <c r="F102" s="76"/>
      <c r="G102" s="76"/>
      <c r="H102" s="76"/>
      <c r="I102" s="17">
        <f>MAX(E3:E33)</f>
        <v>22</v>
      </c>
      <c r="J102" s="76" t="s">
        <v>41</v>
      </c>
      <c r="K102" s="76"/>
      <c r="L102" s="18">
        <f>COUNTIF(C3:C33,"&gt;19")</f>
        <v>0</v>
      </c>
    </row>
    <row r="103" spans="1:12" ht="30" customHeight="1">
      <c r="A103" s="76" t="s">
        <v>23</v>
      </c>
      <c r="B103" s="76"/>
      <c r="C103" s="76"/>
      <c r="D103" s="18">
        <f>MAX(B3:B33,C3:C33)</f>
        <v>12</v>
      </c>
      <c r="E103" s="76" t="s">
        <v>34</v>
      </c>
      <c r="F103" s="76"/>
      <c r="G103" s="76"/>
      <c r="H103" s="76"/>
      <c r="I103" s="18">
        <f>COUNTA(S3:S33)</f>
        <v>18</v>
      </c>
      <c r="J103" s="76" t="s">
        <v>37</v>
      </c>
      <c r="K103" s="76"/>
      <c r="L103" s="18">
        <f>COUNTA(N3:N33)</f>
        <v>2</v>
      </c>
    </row>
    <row r="104" spans="1:12" ht="30" customHeight="1">
      <c r="A104" s="76" t="s">
        <v>24</v>
      </c>
      <c r="B104" s="76"/>
      <c r="C104" s="76"/>
      <c r="D104" s="18">
        <f>MIN(B3:B33,C3:C33)</f>
        <v>-12</v>
      </c>
      <c r="E104" s="76" t="s">
        <v>35</v>
      </c>
      <c r="F104" s="76"/>
      <c r="G104" s="76"/>
      <c r="H104" s="76"/>
      <c r="I104" s="18">
        <f>COUNTIF(S3:S33,"R")</f>
        <v>7</v>
      </c>
      <c r="J104" s="76" t="s">
        <v>47</v>
      </c>
      <c r="K104" s="76"/>
      <c r="L104" s="43">
        <f>AVERAGE(F3:F33)</f>
        <v>3.5517241379310347</v>
      </c>
    </row>
    <row r="105" spans="1:12" ht="30" customHeight="1">
      <c r="A105" s="76" t="s">
        <v>26</v>
      </c>
      <c r="B105" s="76"/>
      <c r="C105" s="76"/>
      <c r="D105" s="18">
        <f>MAX(B3:B33)</f>
        <v>9</v>
      </c>
      <c r="E105" s="76" t="s">
        <v>36</v>
      </c>
      <c r="F105" s="76"/>
      <c r="G105" s="76"/>
      <c r="H105" s="76"/>
      <c r="I105" s="18">
        <f>COUNTIF(S3:S33,"S")</f>
        <v>11</v>
      </c>
      <c r="J105" s="76" t="s">
        <v>48</v>
      </c>
      <c r="K105" s="76"/>
      <c r="L105" s="43">
        <f>AVERAGE(H3:H33)</f>
        <v>32.14827586206896</v>
      </c>
    </row>
    <row r="106" spans="1:12" ht="30" customHeight="1">
      <c r="A106" s="76" t="s">
        <v>25</v>
      </c>
      <c r="B106" s="76"/>
      <c r="C106" s="76"/>
      <c r="D106" s="18">
        <f>MIN(C3:C33)</f>
        <v>-3</v>
      </c>
      <c r="E106" s="76" t="s">
        <v>52</v>
      </c>
      <c r="F106" s="76"/>
      <c r="G106" s="76"/>
      <c r="H106" s="76"/>
      <c r="I106" s="18">
        <f>COUNTIF(F3:F33,"&gt;5")</f>
        <v>4</v>
      </c>
      <c r="J106" s="76" t="s">
        <v>49</v>
      </c>
      <c r="K106" s="76"/>
      <c r="L106" s="19">
        <v>20</v>
      </c>
    </row>
    <row r="107" spans="1:12" ht="30" customHeight="1">
      <c r="A107" s="76" t="s">
        <v>29</v>
      </c>
      <c r="B107" s="76"/>
      <c r="C107" s="76"/>
      <c r="D107" s="18">
        <f>COUNTIF(B3:B33,"&lt;1")</f>
        <v>20</v>
      </c>
      <c r="E107" s="76" t="s">
        <v>43</v>
      </c>
      <c r="F107" s="76"/>
      <c r="G107" s="76"/>
      <c r="H107" s="76"/>
      <c r="I107" s="17">
        <f>MAX(H3:H33)</f>
        <v>59.8</v>
      </c>
      <c r="J107" s="76" t="s">
        <v>50</v>
      </c>
      <c r="K107" s="76"/>
      <c r="L107" s="17">
        <v>43.6</v>
      </c>
    </row>
    <row r="108" spans="1:12" ht="30" customHeight="1">
      <c r="A108" s="76" t="s">
        <v>30</v>
      </c>
      <c r="B108" s="76"/>
      <c r="C108" s="76"/>
      <c r="D108" s="18">
        <f>COUNTIF(C3:C33,"&lt;1")</f>
        <v>7</v>
      </c>
      <c r="E108" s="76" t="s">
        <v>44</v>
      </c>
      <c r="F108" s="76"/>
      <c r="G108" s="76"/>
      <c r="H108" s="76"/>
      <c r="I108" s="18">
        <f>MAX(L3:L33)</f>
        <v>1025</v>
      </c>
      <c r="J108" s="76" t="s">
        <v>51</v>
      </c>
      <c r="K108" s="76"/>
      <c r="L108" s="17">
        <v>28.3</v>
      </c>
    </row>
    <row r="109" spans="1:12" ht="30" customHeight="1">
      <c r="A109" s="76" t="s">
        <v>40</v>
      </c>
      <c r="B109" s="76"/>
      <c r="C109" s="76"/>
      <c r="D109" s="18">
        <f>MIN(P3:P33)</f>
        <v>-13</v>
      </c>
      <c r="E109" s="76" t="s">
        <v>45</v>
      </c>
      <c r="F109" s="76"/>
      <c r="G109" s="76"/>
      <c r="H109" s="76"/>
      <c r="I109" s="18">
        <f>MIN(L3:L33)</f>
        <v>993</v>
      </c>
      <c r="J109" s="76"/>
      <c r="K109" s="76"/>
      <c r="L109" s="19"/>
    </row>
  </sheetData>
  <sheetProtection password="CF17" sheet="1" objects="1" scenarios="1"/>
  <mergeCells count="43"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63" t="s">
        <v>16</v>
      </c>
      <c r="C1" s="64"/>
      <c r="D1" s="63" t="s">
        <v>17</v>
      </c>
      <c r="E1" s="64"/>
      <c r="F1" s="63" t="s">
        <v>15</v>
      </c>
      <c r="G1" s="73"/>
      <c r="H1" s="74"/>
      <c r="I1" s="63" t="s">
        <v>1</v>
      </c>
      <c r="J1" s="64"/>
      <c r="K1" s="69" t="s">
        <v>8</v>
      </c>
      <c r="L1" s="67" t="s">
        <v>10</v>
      </c>
      <c r="M1" s="71" t="s">
        <v>2</v>
      </c>
      <c r="N1" s="58" t="s">
        <v>19</v>
      </c>
      <c r="O1" s="58" t="s">
        <v>20</v>
      </c>
      <c r="P1" s="65" t="s">
        <v>21</v>
      </c>
      <c r="Q1" s="58" t="s">
        <v>14</v>
      </c>
      <c r="R1" s="58" t="s">
        <v>42</v>
      </c>
      <c r="S1" s="60" t="s">
        <v>46</v>
      </c>
    </row>
    <row r="2" spans="1:19" ht="42" customHeight="1">
      <c r="A2" s="22" t="s">
        <v>53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0"/>
      <c r="L2" s="68"/>
      <c r="M2" s="72"/>
      <c r="N2" s="75"/>
      <c r="O2" s="75"/>
      <c r="P2" s="66"/>
      <c r="Q2" s="62"/>
      <c r="R2" s="59"/>
      <c r="S2" s="61"/>
    </row>
    <row r="3" spans="1:19" ht="42" customHeight="1">
      <c r="A3" s="23">
        <v>37316</v>
      </c>
      <c r="B3" s="13">
        <v>-6</v>
      </c>
      <c r="C3" s="12">
        <v>0</v>
      </c>
      <c r="D3" s="4" t="s">
        <v>177</v>
      </c>
      <c r="E3" s="10">
        <v>2.4</v>
      </c>
      <c r="F3" s="39">
        <v>3</v>
      </c>
      <c r="G3" s="41" t="s">
        <v>73</v>
      </c>
      <c r="H3" s="15">
        <v>27.3</v>
      </c>
      <c r="I3" s="4" t="s">
        <v>59</v>
      </c>
      <c r="J3" s="5" t="s">
        <v>59</v>
      </c>
      <c r="K3" s="6"/>
      <c r="L3" s="1">
        <v>1021</v>
      </c>
      <c r="M3" s="7" t="s">
        <v>178</v>
      </c>
      <c r="N3" s="8"/>
      <c r="O3" s="8">
        <v>0</v>
      </c>
      <c r="P3" s="9">
        <v>-7</v>
      </c>
      <c r="Q3" s="8">
        <v>74</v>
      </c>
      <c r="R3" s="20">
        <v>95</v>
      </c>
      <c r="S3" s="24" t="s">
        <v>64</v>
      </c>
    </row>
    <row r="4" spans="1:19" ht="42" customHeight="1">
      <c r="A4" s="23">
        <v>37317</v>
      </c>
      <c r="B4" s="13">
        <v>-4</v>
      </c>
      <c r="C4" s="12">
        <v>2</v>
      </c>
      <c r="D4" s="4" t="s">
        <v>179</v>
      </c>
      <c r="E4" s="10">
        <v>11.3</v>
      </c>
      <c r="F4" s="39">
        <v>3</v>
      </c>
      <c r="G4" s="41" t="s">
        <v>87</v>
      </c>
      <c r="H4" s="15">
        <v>25.5</v>
      </c>
      <c r="I4" s="4" t="s">
        <v>59</v>
      </c>
      <c r="J4" s="5" t="s">
        <v>59</v>
      </c>
      <c r="K4" s="6"/>
      <c r="L4" s="1">
        <v>1017</v>
      </c>
      <c r="M4" s="7" t="s">
        <v>180</v>
      </c>
      <c r="N4" s="8"/>
      <c r="O4" s="8">
        <v>0</v>
      </c>
      <c r="P4" s="9">
        <v>-5</v>
      </c>
      <c r="Q4" s="8">
        <v>86</v>
      </c>
      <c r="R4" s="8">
        <v>99</v>
      </c>
      <c r="S4" s="25" t="s">
        <v>64</v>
      </c>
    </row>
    <row r="5" spans="1:19" ht="42" customHeight="1">
      <c r="A5" s="23">
        <v>37318</v>
      </c>
      <c r="B5" s="13">
        <v>-3</v>
      </c>
      <c r="C5" s="12">
        <v>0</v>
      </c>
      <c r="D5" s="4" t="s">
        <v>103</v>
      </c>
      <c r="E5" s="10">
        <v>4.5</v>
      </c>
      <c r="F5" s="39">
        <v>2</v>
      </c>
      <c r="G5" s="41" t="s">
        <v>122</v>
      </c>
      <c r="H5" s="15"/>
      <c r="I5" s="4" t="s">
        <v>59</v>
      </c>
      <c r="J5" s="5" t="s">
        <v>59</v>
      </c>
      <c r="K5" s="6"/>
      <c r="L5" s="1">
        <v>1020</v>
      </c>
      <c r="M5" s="7" t="s">
        <v>181</v>
      </c>
      <c r="N5" s="8"/>
      <c r="O5" s="8">
        <v>0</v>
      </c>
      <c r="P5" s="9">
        <v>-4</v>
      </c>
      <c r="Q5" s="8">
        <v>87</v>
      </c>
      <c r="R5" s="8">
        <v>98</v>
      </c>
      <c r="S5" s="25" t="s">
        <v>64</v>
      </c>
    </row>
    <row r="6" spans="1:19" ht="42" customHeight="1">
      <c r="A6" s="23">
        <v>37319</v>
      </c>
      <c r="B6" s="13">
        <v>-16</v>
      </c>
      <c r="C6" s="12">
        <v>-2</v>
      </c>
      <c r="D6" s="4"/>
      <c r="E6" s="10">
        <v>0</v>
      </c>
      <c r="F6" s="39">
        <v>2</v>
      </c>
      <c r="G6" s="41" t="s">
        <v>160</v>
      </c>
      <c r="H6" s="15"/>
      <c r="I6" s="4" t="s">
        <v>77</v>
      </c>
      <c r="J6" s="5" t="s">
        <v>116</v>
      </c>
      <c r="K6" s="6"/>
      <c r="L6" s="1">
        <v>1022</v>
      </c>
      <c r="M6" s="7" t="s">
        <v>182</v>
      </c>
      <c r="N6" s="8"/>
      <c r="O6" s="8">
        <v>7</v>
      </c>
      <c r="P6" s="9">
        <v>-17</v>
      </c>
      <c r="Q6" s="8">
        <v>67</v>
      </c>
      <c r="R6" s="8">
        <v>20</v>
      </c>
      <c r="S6" s="25"/>
    </row>
    <row r="7" spans="1:19" ht="42" customHeight="1">
      <c r="A7" s="23">
        <v>37320</v>
      </c>
      <c r="B7" s="13">
        <v>-8</v>
      </c>
      <c r="C7" s="12">
        <v>-1</v>
      </c>
      <c r="D7" s="4"/>
      <c r="E7" s="10">
        <v>0</v>
      </c>
      <c r="F7" s="39">
        <v>3</v>
      </c>
      <c r="G7" s="41" t="s">
        <v>162</v>
      </c>
      <c r="H7" s="15">
        <v>22</v>
      </c>
      <c r="I7" s="4" t="s">
        <v>156</v>
      </c>
      <c r="J7" s="5" t="s">
        <v>82</v>
      </c>
      <c r="K7" s="6"/>
      <c r="L7" s="1">
        <v>1021</v>
      </c>
      <c r="M7" s="7" t="s">
        <v>183</v>
      </c>
      <c r="N7" s="8"/>
      <c r="O7" s="8">
        <v>10</v>
      </c>
      <c r="P7" s="9">
        <v>-9</v>
      </c>
      <c r="Q7" s="8">
        <v>50</v>
      </c>
      <c r="R7" s="8">
        <v>5</v>
      </c>
      <c r="S7" s="25"/>
    </row>
    <row r="8" spans="1:19" ht="42" customHeight="1">
      <c r="A8" s="23">
        <v>37321</v>
      </c>
      <c r="B8" s="13">
        <v>-7</v>
      </c>
      <c r="C8" s="12">
        <v>-2</v>
      </c>
      <c r="D8" s="4" t="s">
        <v>184</v>
      </c>
      <c r="E8" s="10">
        <v>0.6</v>
      </c>
      <c r="F8" s="39">
        <v>5</v>
      </c>
      <c r="G8" s="41" t="s">
        <v>76</v>
      </c>
      <c r="H8" s="15">
        <v>47.2</v>
      </c>
      <c r="I8" s="4" t="s">
        <v>156</v>
      </c>
      <c r="J8" s="5" t="s">
        <v>67</v>
      </c>
      <c r="K8" s="6"/>
      <c r="L8" s="1">
        <v>1012</v>
      </c>
      <c r="M8" s="7" t="s">
        <v>185</v>
      </c>
      <c r="N8" s="8"/>
      <c r="O8" s="8">
        <v>4</v>
      </c>
      <c r="P8" s="9">
        <v>-8</v>
      </c>
      <c r="Q8" s="8">
        <v>56</v>
      </c>
      <c r="R8" s="8">
        <v>57</v>
      </c>
      <c r="S8" s="25" t="s">
        <v>64</v>
      </c>
    </row>
    <row r="9" spans="1:19" ht="42" customHeight="1">
      <c r="A9" s="23">
        <v>37322</v>
      </c>
      <c r="B9" s="13">
        <v>-5</v>
      </c>
      <c r="C9" s="12">
        <v>4</v>
      </c>
      <c r="D9" s="4"/>
      <c r="E9" s="10">
        <v>0</v>
      </c>
      <c r="F9" s="39">
        <v>3</v>
      </c>
      <c r="G9" s="41" t="s">
        <v>70</v>
      </c>
      <c r="H9" s="15">
        <v>28.1</v>
      </c>
      <c r="I9" s="4" t="s">
        <v>67</v>
      </c>
      <c r="J9" s="5" t="s">
        <v>67</v>
      </c>
      <c r="K9" s="6"/>
      <c r="L9" s="1">
        <v>1014</v>
      </c>
      <c r="M9" s="7" t="s">
        <v>199</v>
      </c>
      <c r="N9" s="8"/>
      <c r="O9" s="8">
        <v>3</v>
      </c>
      <c r="P9" s="9">
        <v>-7</v>
      </c>
      <c r="Q9" s="8">
        <v>50</v>
      </c>
      <c r="R9" s="8"/>
      <c r="S9" s="25"/>
    </row>
    <row r="10" spans="1:19" ht="42" customHeight="1">
      <c r="A10" s="23">
        <v>37323</v>
      </c>
      <c r="B10" s="13">
        <v>-7</v>
      </c>
      <c r="C10" s="12">
        <v>0</v>
      </c>
      <c r="D10" s="4"/>
      <c r="E10" s="10">
        <v>0</v>
      </c>
      <c r="F10" s="39">
        <v>2</v>
      </c>
      <c r="G10" s="41" t="s">
        <v>73</v>
      </c>
      <c r="H10" s="15">
        <v>18.7</v>
      </c>
      <c r="I10" s="4" t="s">
        <v>59</v>
      </c>
      <c r="J10" s="5" t="s">
        <v>67</v>
      </c>
      <c r="K10" s="6"/>
      <c r="L10" s="1">
        <v>1019</v>
      </c>
      <c r="M10" s="7" t="s">
        <v>186</v>
      </c>
      <c r="N10" s="8"/>
      <c r="O10" s="8">
        <v>4</v>
      </c>
      <c r="P10" s="9">
        <v>-9</v>
      </c>
      <c r="Q10" s="8">
        <v>58</v>
      </c>
      <c r="R10" s="8">
        <v>62</v>
      </c>
      <c r="S10" s="25"/>
    </row>
    <row r="11" spans="1:19" ht="42" customHeight="1">
      <c r="A11" s="23">
        <v>37324</v>
      </c>
      <c r="B11" s="13">
        <v>-7</v>
      </c>
      <c r="C11" s="12">
        <v>-1</v>
      </c>
      <c r="D11" s="4" t="s">
        <v>187</v>
      </c>
      <c r="E11" s="10">
        <v>1.8</v>
      </c>
      <c r="F11" s="39">
        <v>3</v>
      </c>
      <c r="G11" s="41" t="s">
        <v>160</v>
      </c>
      <c r="H11" s="15">
        <v>23.2</v>
      </c>
      <c r="I11" s="4" t="s">
        <v>59</v>
      </c>
      <c r="J11" s="5" t="s">
        <v>59</v>
      </c>
      <c r="K11" s="6"/>
      <c r="L11" s="1">
        <v>1021</v>
      </c>
      <c r="M11" s="7" t="s">
        <v>188</v>
      </c>
      <c r="N11" s="8"/>
      <c r="O11" s="8">
        <v>0.5</v>
      </c>
      <c r="P11" s="9">
        <v>-9</v>
      </c>
      <c r="Q11" s="8">
        <v>69</v>
      </c>
      <c r="R11" s="8">
        <v>96</v>
      </c>
      <c r="S11" s="25" t="s">
        <v>64</v>
      </c>
    </row>
    <row r="12" spans="1:19" ht="42" customHeight="1">
      <c r="A12" s="23">
        <v>37325</v>
      </c>
      <c r="B12" s="13">
        <v>-2</v>
      </c>
      <c r="C12" s="12">
        <v>1</v>
      </c>
      <c r="D12" s="4" t="s">
        <v>189</v>
      </c>
      <c r="E12" s="10">
        <v>3.9</v>
      </c>
      <c r="F12" s="39">
        <v>2</v>
      </c>
      <c r="G12" s="41" t="s">
        <v>160</v>
      </c>
      <c r="H12" s="15">
        <v>22.2</v>
      </c>
      <c r="I12" s="4" t="s">
        <v>59</v>
      </c>
      <c r="J12" s="5" t="s">
        <v>60</v>
      </c>
      <c r="K12" s="6"/>
      <c r="L12" s="1">
        <v>1016</v>
      </c>
      <c r="M12" s="7" t="s">
        <v>190</v>
      </c>
      <c r="N12" s="8"/>
      <c r="O12" s="8">
        <v>1</v>
      </c>
      <c r="P12" s="9">
        <v>-3</v>
      </c>
      <c r="Q12" s="8">
        <v>68</v>
      </c>
      <c r="R12" s="8">
        <v>90</v>
      </c>
      <c r="S12" s="25" t="s">
        <v>64</v>
      </c>
    </row>
    <row r="13" spans="1:19" ht="42" customHeight="1">
      <c r="A13" s="23">
        <v>37326</v>
      </c>
      <c r="B13" s="13">
        <v>-6</v>
      </c>
      <c r="C13" s="12">
        <v>3</v>
      </c>
      <c r="D13" s="4"/>
      <c r="E13" s="10">
        <v>0</v>
      </c>
      <c r="F13" s="39">
        <v>4</v>
      </c>
      <c r="G13" s="41" t="s">
        <v>160</v>
      </c>
      <c r="H13" s="15">
        <v>38.9</v>
      </c>
      <c r="I13" s="4" t="s">
        <v>67</v>
      </c>
      <c r="J13" s="5" t="s">
        <v>67</v>
      </c>
      <c r="K13" s="6"/>
      <c r="L13" s="1">
        <v>1015</v>
      </c>
      <c r="M13" s="7" t="s">
        <v>191</v>
      </c>
      <c r="N13" s="8"/>
      <c r="O13" s="8">
        <v>4</v>
      </c>
      <c r="P13" s="9">
        <v>-7</v>
      </c>
      <c r="Q13" s="8">
        <v>61</v>
      </c>
      <c r="R13" s="8">
        <v>55</v>
      </c>
      <c r="S13" s="25"/>
    </row>
    <row r="14" spans="1:19" ht="42" customHeight="1">
      <c r="A14" s="23">
        <v>37327</v>
      </c>
      <c r="B14" s="13">
        <v>-1</v>
      </c>
      <c r="C14" s="12">
        <v>6</v>
      </c>
      <c r="D14" s="4"/>
      <c r="E14" s="10">
        <v>0</v>
      </c>
      <c r="F14" s="39">
        <v>5</v>
      </c>
      <c r="G14" s="41" t="s">
        <v>64</v>
      </c>
      <c r="H14" s="15">
        <v>46</v>
      </c>
      <c r="I14" s="4" t="s">
        <v>67</v>
      </c>
      <c r="J14" s="5" t="s">
        <v>67</v>
      </c>
      <c r="K14" s="6"/>
      <c r="L14" s="1">
        <v>1013</v>
      </c>
      <c r="M14" s="7" t="s">
        <v>192</v>
      </c>
      <c r="N14" s="8"/>
      <c r="O14" s="8">
        <v>5</v>
      </c>
      <c r="P14" s="9">
        <v>-2</v>
      </c>
      <c r="Q14" s="8">
        <v>55</v>
      </c>
      <c r="R14" s="8">
        <v>45</v>
      </c>
      <c r="S14" s="25"/>
    </row>
    <row r="15" spans="1:19" ht="42" customHeight="1">
      <c r="A15" s="23">
        <v>37328</v>
      </c>
      <c r="B15" s="13">
        <v>0</v>
      </c>
      <c r="C15" s="12">
        <v>7</v>
      </c>
      <c r="D15" s="4"/>
      <c r="E15" s="10">
        <v>0</v>
      </c>
      <c r="F15" s="39">
        <v>4</v>
      </c>
      <c r="G15" s="41" t="s">
        <v>162</v>
      </c>
      <c r="H15" s="15">
        <v>37</v>
      </c>
      <c r="I15" s="4" t="s">
        <v>67</v>
      </c>
      <c r="J15" s="5" t="s">
        <v>67</v>
      </c>
      <c r="K15" s="6"/>
      <c r="L15" s="1">
        <v>1014</v>
      </c>
      <c r="M15" s="7" t="s">
        <v>193</v>
      </c>
      <c r="N15" s="8"/>
      <c r="O15" s="8">
        <v>4.5</v>
      </c>
      <c r="P15" s="9">
        <v>-1</v>
      </c>
      <c r="Q15" s="8">
        <v>58</v>
      </c>
      <c r="R15" s="8">
        <v>56</v>
      </c>
      <c r="S15" s="25"/>
    </row>
    <row r="16" spans="1:19" ht="42" customHeight="1">
      <c r="A16" s="23">
        <v>37329</v>
      </c>
      <c r="B16" s="13">
        <v>1</v>
      </c>
      <c r="C16" s="12">
        <v>10</v>
      </c>
      <c r="D16" s="4" t="s">
        <v>194</v>
      </c>
      <c r="E16" s="10">
        <v>1.4</v>
      </c>
      <c r="F16" s="39">
        <v>3</v>
      </c>
      <c r="G16" s="41" t="s">
        <v>70</v>
      </c>
      <c r="H16" s="15">
        <v>22</v>
      </c>
      <c r="I16" s="4" t="s">
        <v>59</v>
      </c>
      <c r="J16" s="5" t="s">
        <v>67</v>
      </c>
      <c r="K16" s="6"/>
      <c r="L16" s="1">
        <v>1018</v>
      </c>
      <c r="M16" s="7" t="s">
        <v>195</v>
      </c>
      <c r="N16" s="8"/>
      <c r="O16" s="8">
        <v>6</v>
      </c>
      <c r="P16" s="9">
        <v>1</v>
      </c>
      <c r="Q16" s="8">
        <v>61</v>
      </c>
      <c r="R16" s="8">
        <v>38</v>
      </c>
      <c r="S16" s="25" t="s">
        <v>81</v>
      </c>
    </row>
    <row r="17" spans="1:19" ht="42" customHeight="1">
      <c r="A17" s="23">
        <v>37330</v>
      </c>
      <c r="B17" s="13">
        <v>1</v>
      </c>
      <c r="C17" s="12">
        <v>12</v>
      </c>
      <c r="D17" s="4"/>
      <c r="E17" s="10">
        <v>0</v>
      </c>
      <c r="F17" s="39">
        <v>4</v>
      </c>
      <c r="G17" s="41" t="s">
        <v>70</v>
      </c>
      <c r="H17" s="15">
        <v>35.3</v>
      </c>
      <c r="I17" s="4" t="s">
        <v>67</v>
      </c>
      <c r="J17" s="5" t="s">
        <v>67</v>
      </c>
      <c r="K17" s="6"/>
      <c r="L17" s="1">
        <v>1026</v>
      </c>
      <c r="M17" s="7" t="s">
        <v>196</v>
      </c>
      <c r="N17" s="8"/>
      <c r="O17" s="8">
        <v>4</v>
      </c>
      <c r="P17" s="9">
        <v>0</v>
      </c>
      <c r="Q17" s="8">
        <v>62</v>
      </c>
      <c r="R17" s="8">
        <v>58</v>
      </c>
      <c r="S17" s="25"/>
    </row>
    <row r="18" spans="1:19" ht="42" customHeight="1">
      <c r="A18" s="23">
        <v>37331</v>
      </c>
      <c r="B18" s="13">
        <v>1</v>
      </c>
      <c r="C18" s="12">
        <v>13</v>
      </c>
      <c r="D18" s="4"/>
      <c r="E18" s="10">
        <v>0</v>
      </c>
      <c r="F18" s="39">
        <v>3</v>
      </c>
      <c r="G18" s="41" t="s">
        <v>70</v>
      </c>
      <c r="H18" s="15">
        <v>24.6</v>
      </c>
      <c r="I18" s="4" t="s">
        <v>67</v>
      </c>
      <c r="J18" s="5" t="s">
        <v>60</v>
      </c>
      <c r="K18" s="6"/>
      <c r="L18" s="1">
        <v>1026</v>
      </c>
      <c r="M18" s="7" t="s">
        <v>197</v>
      </c>
      <c r="N18" s="8"/>
      <c r="O18" s="8">
        <v>2.5</v>
      </c>
      <c r="P18" s="9">
        <v>0</v>
      </c>
      <c r="Q18" s="8">
        <v>61</v>
      </c>
      <c r="R18" s="8">
        <v>65</v>
      </c>
      <c r="S18" s="25"/>
    </row>
    <row r="19" spans="1:19" ht="42" customHeight="1">
      <c r="A19" s="23">
        <v>37332</v>
      </c>
      <c r="B19" s="13">
        <v>1</v>
      </c>
      <c r="C19" s="12">
        <v>17</v>
      </c>
      <c r="D19" s="4"/>
      <c r="E19" s="10">
        <v>0</v>
      </c>
      <c r="F19" s="39">
        <v>2</v>
      </c>
      <c r="G19" s="41" t="s">
        <v>70</v>
      </c>
      <c r="H19" s="15">
        <v>20.8</v>
      </c>
      <c r="I19" s="4" t="s">
        <v>156</v>
      </c>
      <c r="J19" s="5" t="s">
        <v>82</v>
      </c>
      <c r="K19" s="6"/>
      <c r="L19" s="1">
        <v>1025</v>
      </c>
      <c r="M19" s="7" t="s">
        <v>198</v>
      </c>
      <c r="N19" s="8"/>
      <c r="O19" s="8">
        <v>11.5</v>
      </c>
      <c r="P19" s="9">
        <v>0</v>
      </c>
      <c r="Q19" s="8">
        <v>39</v>
      </c>
      <c r="R19" s="8">
        <v>3</v>
      </c>
      <c r="S19" s="25"/>
    </row>
    <row r="20" spans="1:19" ht="42" customHeight="1">
      <c r="A20" s="23">
        <v>37333</v>
      </c>
      <c r="B20" s="13">
        <v>4</v>
      </c>
      <c r="C20" s="12">
        <v>18</v>
      </c>
      <c r="D20" s="4"/>
      <c r="E20" s="10">
        <v>0</v>
      </c>
      <c r="F20" s="39">
        <v>2</v>
      </c>
      <c r="G20" s="41" t="s">
        <v>70</v>
      </c>
      <c r="H20" s="15">
        <v>13.9</v>
      </c>
      <c r="I20" s="4" t="s">
        <v>156</v>
      </c>
      <c r="J20" s="5" t="s">
        <v>67</v>
      </c>
      <c r="K20" s="6"/>
      <c r="L20" s="1">
        <v>1021</v>
      </c>
      <c r="M20" s="7" t="s">
        <v>200</v>
      </c>
      <c r="N20" s="8"/>
      <c r="O20" s="8">
        <v>5</v>
      </c>
      <c r="P20" s="9">
        <v>3</v>
      </c>
      <c r="Q20" s="8">
        <v>41</v>
      </c>
      <c r="R20" s="8">
        <v>52</v>
      </c>
      <c r="S20" s="25"/>
    </row>
    <row r="21" spans="1:19" ht="42" customHeight="1">
      <c r="A21" s="23">
        <v>37334</v>
      </c>
      <c r="B21" s="13">
        <v>7</v>
      </c>
      <c r="C21" s="12">
        <v>15</v>
      </c>
      <c r="D21" s="4" t="s">
        <v>134</v>
      </c>
      <c r="E21" s="10">
        <v>0.3</v>
      </c>
      <c r="F21" s="39">
        <v>4</v>
      </c>
      <c r="G21" s="41" t="s">
        <v>70</v>
      </c>
      <c r="H21" s="15">
        <v>41.1</v>
      </c>
      <c r="I21" s="4" t="s">
        <v>59</v>
      </c>
      <c r="J21" s="5" t="s">
        <v>60</v>
      </c>
      <c r="K21" s="6"/>
      <c r="L21" s="1">
        <v>1016</v>
      </c>
      <c r="M21" s="7" t="s">
        <v>207</v>
      </c>
      <c r="N21" s="8"/>
      <c r="O21" s="8">
        <v>3</v>
      </c>
      <c r="P21" s="9">
        <v>6</v>
      </c>
      <c r="Q21" s="8">
        <v>50</v>
      </c>
      <c r="R21" s="8">
        <v>68</v>
      </c>
      <c r="S21" s="25" t="s">
        <v>81</v>
      </c>
    </row>
    <row r="22" spans="1:19" ht="42" customHeight="1">
      <c r="A22" s="23">
        <v>37335</v>
      </c>
      <c r="B22" s="13">
        <v>5</v>
      </c>
      <c r="C22" s="12">
        <v>12</v>
      </c>
      <c r="D22" s="4" t="s">
        <v>201</v>
      </c>
      <c r="E22" s="10">
        <v>7.9</v>
      </c>
      <c r="F22" s="39">
        <v>7</v>
      </c>
      <c r="G22" s="41" t="s">
        <v>70</v>
      </c>
      <c r="H22" s="15">
        <v>64.5</v>
      </c>
      <c r="I22" s="4" t="s">
        <v>59</v>
      </c>
      <c r="J22" s="5" t="s">
        <v>59</v>
      </c>
      <c r="K22" s="6"/>
      <c r="L22" s="1">
        <v>1009</v>
      </c>
      <c r="M22" s="7" t="s">
        <v>202</v>
      </c>
      <c r="N22" s="8"/>
      <c r="O22" s="8">
        <v>1</v>
      </c>
      <c r="P22" s="9">
        <v>4</v>
      </c>
      <c r="Q22" s="8">
        <v>78</v>
      </c>
      <c r="R22" s="8">
        <v>95</v>
      </c>
      <c r="S22" s="25" t="s">
        <v>81</v>
      </c>
    </row>
    <row r="23" spans="1:19" ht="42" customHeight="1">
      <c r="A23" s="23">
        <v>37336</v>
      </c>
      <c r="B23" s="13">
        <v>4</v>
      </c>
      <c r="C23" s="12">
        <v>11</v>
      </c>
      <c r="D23" s="4" t="s">
        <v>203</v>
      </c>
      <c r="E23" s="10">
        <v>6.2</v>
      </c>
      <c r="F23" s="39">
        <v>7</v>
      </c>
      <c r="G23" s="41" t="s">
        <v>70</v>
      </c>
      <c r="H23" s="15">
        <v>70</v>
      </c>
      <c r="I23" s="4" t="s">
        <v>59</v>
      </c>
      <c r="J23" s="5" t="s">
        <v>60</v>
      </c>
      <c r="K23" s="6"/>
      <c r="L23" s="1">
        <v>996</v>
      </c>
      <c r="M23" s="7" t="s">
        <v>205</v>
      </c>
      <c r="N23" s="8"/>
      <c r="O23" s="8">
        <v>2</v>
      </c>
      <c r="P23" s="9">
        <v>3</v>
      </c>
      <c r="Q23" s="8">
        <v>69</v>
      </c>
      <c r="R23" s="8">
        <v>83</v>
      </c>
      <c r="S23" s="25" t="s">
        <v>81</v>
      </c>
    </row>
    <row r="24" spans="1:19" ht="42" customHeight="1">
      <c r="A24" s="23">
        <v>37337</v>
      </c>
      <c r="B24" s="13">
        <v>2</v>
      </c>
      <c r="C24" s="12">
        <v>9</v>
      </c>
      <c r="D24" s="4" t="s">
        <v>204</v>
      </c>
      <c r="E24" s="10">
        <v>1.3</v>
      </c>
      <c r="F24" s="39">
        <v>5</v>
      </c>
      <c r="G24" s="41" t="s">
        <v>70</v>
      </c>
      <c r="H24" s="15">
        <v>49.8</v>
      </c>
      <c r="I24" s="4" t="s">
        <v>67</v>
      </c>
      <c r="J24" s="5" t="s">
        <v>67</v>
      </c>
      <c r="K24" s="6"/>
      <c r="L24" s="1">
        <v>1001</v>
      </c>
      <c r="M24" s="7" t="s">
        <v>206</v>
      </c>
      <c r="N24" s="8"/>
      <c r="O24" s="8">
        <v>3</v>
      </c>
      <c r="P24" s="9">
        <v>2</v>
      </c>
      <c r="Q24" s="8">
        <v>57</v>
      </c>
      <c r="R24" s="8">
        <v>59</v>
      </c>
      <c r="S24" s="25" t="s">
        <v>81</v>
      </c>
    </row>
    <row r="25" spans="1:19" ht="42" customHeight="1">
      <c r="A25" s="23">
        <v>37338</v>
      </c>
      <c r="B25" s="13">
        <v>-2</v>
      </c>
      <c r="C25" s="12">
        <v>7</v>
      </c>
      <c r="D25" s="4" t="s">
        <v>208</v>
      </c>
      <c r="E25" s="10">
        <v>1.4</v>
      </c>
      <c r="F25" s="39">
        <v>3</v>
      </c>
      <c r="G25" s="41" t="s">
        <v>58</v>
      </c>
      <c r="H25" s="15">
        <v>25</v>
      </c>
      <c r="I25" s="4" t="s">
        <v>67</v>
      </c>
      <c r="J25" s="5" t="s">
        <v>60</v>
      </c>
      <c r="K25" s="6"/>
      <c r="L25" s="1">
        <v>1007</v>
      </c>
      <c r="M25" s="7" t="s">
        <v>213</v>
      </c>
      <c r="N25" s="8"/>
      <c r="O25" s="8">
        <v>1</v>
      </c>
      <c r="P25" s="9">
        <v>-4</v>
      </c>
      <c r="Q25" s="8">
        <v>65</v>
      </c>
      <c r="R25" s="8">
        <v>75</v>
      </c>
      <c r="S25" s="25" t="s">
        <v>81</v>
      </c>
    </row>
    <row r="26" spans="1:19" ht="42" customHeight="1">
      <c r="A26" s="23">
        <v>37339</v>
      </c>
      <c r="B26" s="13">
        <v>0</v>
      </c>
      <c r="C26" s="12">
        <v>2</v>
      </c>
      <c r="D26" s="4" t="s">
        <v>209</v>
      </c>
      <c r="E26" s="10">
        <v>15.2</v>
      </c>
      <c r="F26" s="39">
        <v>4</v>
      </c>
      <c r="G26" s="41" t="s">
        <v>73</v>
      </c>
      <c r="H26" s="15">
        <v>41.2</v>
      </c>
      <c r="I26" s="4" t="s">
        <v>59</v>
      </c>
      <c r="J26" s="5" t="s">
        <v>59</v>
      </c>
      <c r="K26" s="6"/>
      <c r="L26" s="1">
        <v>1004</v>
      </c>
      <c r="M26" s="7" t="s">
        <v>210</v>
      </c>
      <c r="N26" s="8"/>
      <c r="O26" s="8"/>
      <c r="P26" s="9">
        <v>0</v>
      </c>
      <c r="Q26" s="8">
        <v>92</v>
      </c>
      <c r="R26" s="8">
        <v>100</v>
      </c>
      <c r="S26" s="25" t="s">
        <v>64</v>
      </c>
    </row>
    <row r="27" spans="1:19" ht="42" customHeight="1">
      <c r="A27" s="23">
        <v>37340</v>
      </c>
      <c r="B27" s="13">
        <v>-2</v>
      </c>
      <c r="C27" s="12">
        <v>0</v>
      </c>
      <c r="D27" s="4"/>
      <c r="E27" s="10">
        <v>0</v>
      </c>
      <c r="F27" s="39">
        <v>4</v>
      </c>
      <c r="G27" s="41" t="s">
        <v>73</v>
      </c>
      <c r="H27" s="15">
        <v>40.4</v>
      </c>
      <c r="I27" s="4" t="s">
        <v>59</v>
      </c>
      <c r="J27" s="5" t="s">
        <v>59</v>
      </c>
      <c r="K27" s="6"/>
      <c r="L27" s="1">
        <v>1006</v>
      </c>
      <c r="M27" s="7" t="s">
        <v>214</v>
      </c>
      <c r="N27" s="8"/>
      <c r="O27" s="8"/>
      <c r="P27" s="9">
        <v>-3</v>
      </c>
      <c r="Q27" s="8">
        <v>75</v>
      </c>
      <c r="R27" s="8">
        <v>99</v>
      </c>
      <c r="S27" s="25"/>
    </row>
    <row r="28" spans="1:19" ht="42" customHeight="1">
      <c r="A28" s="23">
        <v>37341</v>
      </c>
      <c r="B28" s="13">
        <v>-4</v>
      </c>
      <c r="C28" s="12">
        <v>0</v>
      </c>
      <c r="D28" s="4" t="s">
        <v>211</v>
      </c>
      <c r="E28" s="10">
        <v>1.4</v>
      </c>
      <c r="F28" s="39">
        <v>3</v>
      </c>
      <c r="G28" s="41" t="s">
        <v>73</v>
      </c>
      <c r="H28" s="15">
        <v>25</v>
      </c>
      <c r="I28" s="4" t="s">
        <v>59</v>
      </c>
      <c r="J28" s="5" t="s">
        <v>60</v>
      </c>
      <c r="K28" s="6"/>
      <c r="L28" s="1">
        <v>1010</v>
      </c>
      <c r="M28" s="7" t="s">
        <v>212</v>
      </c>
      <c r="N28" s="8"/>
      <c r="O28" s="8">
        <v>1</v>
      </c>
      <c r="P28" s="9">
        <v>-4</v>
      </c>
      <c r="Q28" s="8">
        <v>72</v>
      </c>
      <c r="R28" s="8">
        <v>91</v>
      </c>
      <c r="S28" s="25" t="s">
        <v>64</v>
      </c>
    </row>
    <row r="29" spans="1:19" ht="42" customHeight="1">
      <c r="A29" s="23">
        <v>37342</v>
      </c>
      <c r="B29" s="13">
        <v>-6</v>
      </c>
      <c r="C29" s="12">
        <v>2</v>
      </c>
      <c r="D29" s="4"/>
      <c r="E29" s="10">
        <v>0</v>
      </c>
      <c r="F29" s="39">
        <v>2</v>
      </c>
      <c r="G29" s="41" t="s">
        <v>73</v>
      </c>
      <c r="H29" s="15">
        <v>17</v>
      </c>
      <c r="I29" s="4" t="s">
        <v>67</v>
      </c>
      <c r="J29" s="5" t="s">
        <v>60</v>
      </c>
      <c r="K29" s="6"/>
      <c r="L29" s="1">
        <v>1013</v>
      </c>
      <c r="M29" s="7" t="s">
        <v>219</v>
      </c>
      <c r="N29" s="8"/>
      <c r="O29" s="8">
        <v>2</v>
      </c>
      <c r="P29" s="9">
        <v>-7</v>
      </c>
      <c r="Q29" s="8">
        <v>65</v>
      </c>
      <c r="R29" s="8">
        <v>84</v>
      </c>
      <c r="S29" s="25"/>
    </row>
    <row r="30" spans="1:19" ht="42" customHeight="1">
      <c r="A30" s="23">
        <v>37343</v>
      </c>
      <c r="B30" s="13">
        <v>-5</v>
      </c>
      <c r="C30" s="12">
        <v>6</v>
      </c>
      <c r="D30" s="4"/>
      <c r="E30" s="10">
        <v>0</v>
      </c>
      <c r="F30" s="39">
        <v>2</v>
      </c>
      <c r="G30" s="41" t="s">
        <v>87</v>
      </c>
      <c r="H30" s="15">
        <v>15.1</v>
      </c>
      <c r="I30" s="4" t="s">
        <v>67</v>
      </c>
      <c r="J30" s="5" t="s">
        <v>67</v>
      </c>
      <c r="K30" s="6"/>
      <c r="L30" s="1">
        <v>1012</v>
      </c>
      <c r="M30" s="7" t="s">
        <v>216</v>
      </c>
      <c r="N30" s="8"/>
      <c r="O30" s="8">
        <v>5</v>
      </c>
      <c r="P30" s="9">
        <v>-6</v>
      </c>
      <c r="Q30" s="8">
        <v>50</v>
      </c>
      <c r="R30" s="8">
        <v>45</v>
      </c>
      <c r="S30" s="25"/>
    </row>
    <row r="31" spans="1:19" ht="42" customHeight="1">
      <c r="A31" s="23">
        <v>37344</v>
      </c>
      <c r="B31" s="13">
        <v>-4</v>
      </c>
      <c r="C31" s="12">
        <v>11</v>
      </c>
      <c r="D31" s="4"/>
      <c r="E31" s="10">
        <v>0</v>
      </c>
      <c r="F31" s="39">
        <v>2</v>
      </c>
      <c r="G31" s="41" t="s">
        <v>87</v>
      </c>
      <c r="H31" s="15">
        <v>19.1</v>
      </c>
      <c r="I31" s="4" t="s">
        <v>77</v>
      </c>
      <c r="J31" s="5" t="s">
        <v>82</v>
      </c>
      <c r="K31" s="6"/>
      <c r="L31" s="1">
        <v>1018</v>
      </c>
      <c r="M31" s="7" t="s">
        <v>215</v>
      </c>
      <c r="N31" s="8"/>
      <c r="O31" s="8">
        <v>11.5</v>
      </c>
      <c r="P31" s="9">
        <v>-6</v>
      </c>
      <c r="Q31" s="8">
        <v>43</v>
      </c>
      <c r="R31" s="8">
        <v>8</v>
      </c>
      <c r="S31" s="25"/>
    </row>
    <row r="32" spans="1:19" ht="42" customHeight="1">
      <c r="A32" s="23">
        <v>37345</v>
      </c>
      <c r="B32" s="13">
        <v>-4</v>
      </c>
      <c r="C32" s="12">
        <v>12</v>
      </c>
      <c r="D32" s="4"/>
      <c r="E32" s="10">
        <v>0</v>
      </c>
      <c r="F32" s="39">
        <v>6</v>
      </c>
      <c r="G32" s="41" t="s">
        <v>162</v>
      </c>
      <c r="H32" s="15">
        <v>50</v>
      </c>
      <c r="I32" s="4" t="s">
        <v>77</v>
      </c>
      <c r="J32" s="5" t="s">
        <v>82</v>
      </c>
      <c r="K32" s="6"/>
      <c r="L32" s="1">
        <v>1019</v>
      </c>
      <c r="M32" s="7" t="s">
        <v>217</v>
      </c>
      <c r="N32" s="8"/>
      <c r="O32" s="8">
        <v>12</v>
      </c>
      <c r="P32" s="9">
        <v>-5</v>
      </c>
      <c r="Q32" s="8">
        <v>42</v>
      </c>
      <c r="R32" s="8">
        <v>2</v>
      </c>
      <c r="S32" s="25"/>
    </row>
    <row r="33" spans="1:19" ht="42" customHeight="1">
      <c r="A33" s="26">
        <v>37346</v>
      </c>
      <c r="B33" s="13">
        <v>2</v>
      </c>
      <c r="C33" s="12">
        <v>12</v>
      </c>
      <c r="D33" s="4"/>
      <c r="E33" s="10">
        <v>0</v>
      </c>
      <c r="F33" s="39">
        <v>5</v>
      </c>
      <c r="G33" s="41" t="s">
        <v>162</v>
      </c>
      <c r="H33" s="15">
        <v>45.2</v>
      </c>
      <c r="I33" s="4" t="s">
        <v>77</v>
      </c>
      <c r="J33" s="5" t="s">
        <v>82</v>
      </c>
      <c r="K33" s="6"/>
      <c r="L33" s="1">
        <v>1014</v>
      </c>
      <c r="M33" s="7" t="s">
        <v>218</v>
      </c>
      <c r="N33" s="8"/>
      <c r="O33" s="8">
        <v>12</v>
      </c>
      <c r="P33" s="9">
        <v>1</v>
      </c>
      <c r="Q33" s="8">
        <v>48</v>
      </c>
      <c r="R33" s="8">
        <v>1</v>
      </c>
      <c r="S33" s="25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76" t="s">
        <v>22</v>
      </c>
      <c r="B100" s="76"/>
      <c r="C100" s="76"/>
      <c r="D100" s="16">
        <f>AVERAGE(B3:B33,C3:C33)</f>
        <v>1.8548387096774193</v>
      </c>
      <c r="E100" s="76" t="s">
        <v>31</v>
      </c>
      <c r="F100" s="76"/>
      <c r="G100" s="76"/>
      <c r="H100" s="76"/>
      <c r="I100" s="17">
        <f>SUM(E3:E33)</f>
        <v>59.6</v>
      </c>
      <c r="J100" s="76" t="s">
        <v>38</v>
      </c>
      <c r="K100" s="76"/>
      <c r="L100" s="18">
        <f>SUM(O3:O33)</f>
        <v>125.5</v>
      </c>
    </row>
    <row r="101" spans="1:12" ht="30" customHeight="1">
      <c r="A101" s="76" t="s">
        <v>27</v>
      </c>
      <c r="B101" s="76"/>
      <c r="C101" s="76"/>
      <c r="D101" s="16">
        <f>AVERAGE(B3:B33)</f>
        <v>-2.2903225806451615</v>
      </c>
      <c r="E101" s="76" t="s">
        <v>32</v>
      </c>
      <c r="F101" s="76"/>
      <c r="G101" s="76"/>
      <c r="H101" s="76"/>
      <c r="I101" s="17">
        <f>AVERAGE(E3:E33)</f>
        <v>1.9225806451612903</v>
      </c>
      <c r="J101" s="76" t="s">
        <v>39</v>
      </c>
      <c r="K101" s="76"/>
      <c r="L101" s="18">
        <f>COUNTIF(R3:R33,"&lt;31")</f>
        <v>6</v>
      </c>
    </row>
    <row r="102" spans="1:12" ht="30" customHeight="1">
      <c r="A102" s="76" t="s">
        <v>28</v>
      </c>
      <c r="B102" s="76"/>
      <c r="C102" s="76"/>
      <c r="D102" s="16">
        <f>AVERAGE(C3:C33)</f>
        <v>6</v>
      </c>
      <c r="E102" s="76" t="s">
        <v>33</v>
      </c>
      <c r="F102" s="76"/>
      <c r="G102" s="76"/>
      <c r="H102" s="76"/>
      <c r="I102" s="17">
        <f>MAX(E3:E33)</f>
        <v>15.2</v>
      </c>
      <c r="J102" s="76" t="s">
        <v>41</v>
      </c>
      <c r="K102" s="76"/>
      <c r="L102" s="18">
        <f>COUNTIF(C3:C33,"&gt;19")</f>
        <v>0</v>
      </c>
    </row>
    <row r="103" spans="1:12" ht="30" customHeight="1">
      <c r="A103" s="76" t="s">
        <v>23</v>
      </c>
      <c r="B103" s="76"/>
      <c r="C103" s="76"/>
      <c r="D103" s="18">
        <f>MAX(B3:B33,C3:C33)</f>
        <v>18</v>
      </c>
      <c r="E103" s="76" t="s">
        <v>34</v>
      </c>
      <c r="F103" s="76"/>
      <c r="G103" s="76"/>
      <c r="H103" s="76"/>
      <c r="I103" s="18">
        <f>COUNTA(S3:S33)</f>
        <v>14</v>
      </c>
      <c r="J103" s="76" t="s">
        <v>37</v>
      </c>
      <c r="K103" s="76"/>
      <c r="L103" s="18">
        <f>COUNTA(N3:N33)</f>
        <v>0</v>
      </c>
    </row>
    <row r="104" spans="1:12" ht="30" customHeight="1">
      <c r="A104" s="76" t="s">
        <v>24</v>
      </c>
      <c r="B104" s="76"/>
      <c r="C104" s="76"/>
      <c r="D104" s="18">
        <f>MIN(B3:B33,C3:C33)</f>
        <v>-16</v>
      </c>
      <c r="E104" s="76" t="s">
        <v>35</v>
      </c>
      <c r="F104" s="76"/>
      <c r="G104" s="76"/>
      <c r="H104" s="76"/>
      <c r="I104" s="18">
        <f>COUNTIF(S3:S33,"R")</f>
        <v>6</v>
      </c>
      <c r="J104" s="76" t="s">
        <v>47</v>
      </c>
      <c r="K104" s="76"/>
      <c r="L104" s="43">
        <f>AVERAGE(F3:F33)</f>
        <v>3.5161290322580645</v>
      </c>
    </row>
    <row r="105" spans="1:12" ht="30" customHeight="1">
      <c r="A105" s="76" t="s">
        <v>26</v>
      </c>
      <c r="B105" s="76"/>
      <c r="C105" s="76"/>
      <c r="D105" s="18">
        <f>MAX(B3:B33)</f>
        <v>7</v>
      </c>
      <c r="E105" s="76" t="s">
        <v>36</v>
      </c>
      <c r="F105" s="76"/>
      <c r="G105" s="76"/>
      <c r="H105" s="76"/>
      <c r="I105" s="18">
        <f>COUNTIF(S3:S33,"S")</f>
        <v>8</v>
      </c>
      <c r="J105" s="76" t="s">
        <v>48</v>
      </c>
      <c r="K105" s="76"/>
      <c r="L105" s="43">
        <f>AVERAGE(H3:H33)</f>
        <v>32.96896551724138</v>
      </c>
    </row>
    <row r="106" spans="1:12" ht="30" customHeight="1">
      <c r="A106" s="76" t="s">
        <v>25</v>
      </c>
      <c r="B106" s="76"/>
      <c r="C106" s="76"/>
      <c r="D106" s="18">
        <f>MIN(C3:C33)</f>
        <v>-2</v>
      </c>
      <c r="E106" s="76" t="s">
        <v>52</v>
      </c>
      <c r="F106" s="76"/>
      <c r="G106" s="76"/>
      <c r="H106" s="76"/>
      <c r="I106" s="18">
        <f>COUNTIF(F3:F33,"&gt;5")</f>
        <v>3</v>
      </c>
      <c r="J106" s="76" t="s">
        <v>49</v>
      </c>
      <c r="K106" s="76"/>
      <c r="L106" s="19">
        <v>15</v>
      </c>
    </row>
    <row r="107" spans="1:12" ht="30" customHeight="1">
      <c r="A107" s="76" t="s">
        <v>29</v>
      </c>
      <c r="B107" s="76"/>
      <c r="C107" s="76"/>
      <c r="D107" s="18">
        <f>COUNTIF(B3:B33,"&lt;1")</f>
        <v>21</v>
      </c>
      <c r="E107" s="76" t="s">
        <v>43</v>
      </c>
      <c r="F107" s="76"/>
      <c r="G107" s="76"/>
      <c r="H107" s="76"/>
      <c r="I107" s="17">
        <f>MAX(H3:H33)</f>
        <v>70</v>
      </c>
      <c r="J107" s="76" t="s">
        <v>50</v>
      </c>
      <c r="K107" s="76"/>
      <c r="L107" s="19">
        <v>26.5</v>
      </c>
    </row>
    <row r="108" spans="1:12" ht="30" customHeight="1">
      <c r="A108" s="76" t="s">
        <v>30</v>
      </c>
      <c r="B108" s="76"/>
      <c r="C108" s="76"/>
      <c r="D108" s="18">
        <f>COUNTIF(C3:C33,"&lt;1")</f>
        <v>9</v>
      </c>
      <c r="E108" s="76" t="s">
        <v>44</v>
      </c>
      <c r="F108" s="76"/>
      <c r="G108" s="76"/>
      <c r="H108" s="76"/>
      <c r="I108" s="18">
        <f>MAX(L3:L33)</f>
        <v>1026</v>
      </c>
      <c r="J108" s="76" t="s">
        <v>51</v>
      </c>
      <c r="K108" s="76"/>
      <c r="L108" s="19">
        <v>33.1</v>
      </c>
    </row>
    <row r="109" spans="1:12" ht="30" customHeight="1">
      <c r="A109" s="76" t="s">
        <v>40</v>
      </c>
      <c r="B109" s="76"/>
      <c r="C109" s="76"/>
      <c r="D109" s="18">
        <f>MIN(P3:P33)</f>
        <v>-17</v>
      </c>
      <c r="E109" s="76" t="s">
        <v>45</v>
      </c>
      <c r="F109" s="76"/>
      <c r="G109" s="76"/>
      <c r="H109" s="76"/>
      <c r="I109" s="18">
        <f>MIN(L3:L33)</f>
        <v>996</v>
      </c>
      <c r="J109" s="76"/>
      <c r="K109" s="76"/>
      <c r="L109" s="19"/>
    </row>
  </sheetData>
  <sheetProtection password="CF17" sheet="1" objects="1" scenarios="1"/>
  <mergeCells count="43"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63" t="s">
        <v>16</v>
      </c>
      <c r="C1" s="64"/>
      <c r="D1" s="63" t="s">
        <v>17</v>
      </c>
      <c r="E1" s="64"/>
      <c r="F1" s="63" t="s">
        <v>15</v>
      </c>
      <c r="G1" s="73"/>
      <c r="H1" s="74"/>
      <c r="I1" s="63" t="s">
        <v>1</v>
      </c>
      <c r="J1" s="64"/>
      <c r="K1" s="69" t="s">
        <v>8</v>
      </c>
      <c r="L1" s="67" t="s">
        <v>10</v>
      </c>
      <c r="M1" s="71" t="s">
        <v>2</v>
      </c>
      <c r="N1" s="58" t="s">
        <v>19</v>
      </c>
      <c r="O1" s="58" t="s">
        <v>20</v>
      </c>
      <c r="P1" s="65" t="s">
        <v>21</v>
      </c>
      <c r="Q1" s="58" t="s">
        <v>14</v>
      </c>
      <c r="R1" s="58" t="s">
        <v>42</v>
      </c>
      <c r="S1" s="60" t="s">
        <v>46</v>
      </c>
    </row>
    <row r="2" spans="1:19" ht="42" customHeight="1">
      <c r="A2" s="22" t="s">
        <v>55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0"/>
      <c r="L2" s="68"/>
      <c r="M2" s="72"/>
      <c r="N2" s="75"/>
      <c r="O2" s="75"/>
      <c r="P2" s="66"/>
      <c r="Q2" s="62"/>
      <c r="R2" s="59"/>
      <c r="S2" s="61"/>
    </row>
    <row r="3" spans="1:19" ht="42" customHeight="1">
      <c r="A3" s="23">
        <v>37347</v>
      </c>
      <c r="B3" s="13">
        <v>2</v>
      </c>
      <c r="C3" s="12">
        <v>12</v>
      </c>
      <c r="D3" s="4"/>
      <c r="E3" s="10">
        <v>0</v>
      </c>
      <c r="F3" s="39">
        <v>4</v>
      </c>
      <c r="G3" s="41" t="s">
        <v>162</v>
      </c>
      <c r="H3" s="15">
        <v>37.3</v>
      </c>
      <c r="I3" s="4" t="s">
        <v>77</v>
      </c>
      <c r="J3" s="5" t="s">
        <v>67</v>
      </c>
      <c r="K3" s="6"/>
      <c r="L3" s="1">
        <v>1012</v>
      </c>
      <c r="M3" s="7"/>
      <c r="N3" s="8"/>
      <c r="O3" s="8">
        <v>5</v>
      </c>
      <c r="P3" s="9">
        <v>1</v>
      </c>
      <c r="Q3" s="8">
        <v>52</v>
      </c>
      <c r="R3" s="20">
        <v>60</v>
      </c>
      <c r="S3" s="24"/>
    </row>
    <row r="4" spans="1:19" ht="42" customHeight="1">
      <c r="A4" s="23">
        <v>37348</v>
      </c>
      <c r="B4" s="13">
        <v>3</v>
      </c>
      <c r="C4" s="12">
        <v>15</v>
      </c>
      <c r="D4" s="4"/>
      <c r="E4" s="10">
        <v>0</v>
      </c>
      <c r="F4" s="39">
        <v>5</v>
      </c>
      <c r="G4" s="41" t="s">
        <v>162</v>
      </c>
      <c r="H4" s="15">
        <v>47.5</v>
      </c>
      <c r="I4" s="4" t="s">
        <v>156</v>
      </c>
      <c r="J4" s="5" t="s">
        <v>82</v>
      </c>
      <c r="K4" s="6"/>
      <c r="L4" s="1">
        <v>1010</v>
      </c>
      <c r="M4" s="7" t="s">
        <v>220</v>
      </c>
      <c r="N4" s="8"/>
      <c r="O4" s="8">
        <v>11</v>
      </c>
      <c r="P4" s="9">
        <v>2</v>
      </c>
      <c r="Q4" s="8">
        <v>45</v>
      </c>
      <c r="R4" s="8">
        <v>10</v>
      </c>
      <c r="S4" s="25"/>
    </row>
    <row r="5" spans="1:19" ht="42" customHeight="1">
      <c r="A5" s="23">
        <v>37349</v>
      </c>
      <c r="B5" s="13">
        <v>6</v>
      </c>
      <c r="C5" s="12">
        <v>17</v>
      </c>
      <c r="D5" s="4"/>
      <c r="E5" s="10">
        <v>0</v>
      </c>
      <c r="F5" s="39">
        <v>4</v>
      </c>
      <c r="G5" s="41" t="s">
        <v>70</v>
      </c>
      <c r="H5" s="15">
        <v>45</v>
      </c>
      <c r="I5" s="4" t="s">
        <v>156</v>
      </c>
      <c r="J5" s="5" t="s">
        <v>116</v>
      </c>
      <c r="K5" s="6"/>
      <c r="L5" s="1">
        <v>1010</v>
      </c>
      <c r="M5" s="7" t="s">
        <v>221</v>
      </c>
      <c r="N5" s="8"/>
      <c r="O5" s="8">
        <v>8</v>
      </c>
      <c r="P5" s="9">
        <v>5</v>
      </c>
      <c r="Q5" s="8">
        <v>48</v>
      </c>
      <c r="R5" s="8">
        <v>28</v>
      </c>
      <c r="S5" s="25"/>
    </row>
    <row r="6" spans="1:19" ht="42" customHeight="1">
      <c r="A6" s="23">
        <v>37350</v>
      </c>
      <c r="B6" s="13">
        <v>2</v>
      </c>
      <c r="C6" s="12">
        <v>15</v>
      </c>
      <c r="D6" s="4" t="s">
        <v>201</v>
      </c>
      <c r="E6" s="10">
        <v>0.9</v>
      </c>
      <c r="F6" s="39">
        <v>4</v>
      </c>
      <c r="G6" s="41" t="s">
        <v>70</v>
      </c>
      <c r="H6" s="15">
        <v>39.8</v>
      </c>
      <c r="I6" s="4" t="s">
        <v>67</v>
      </c>
      <c r="J6" s="5" t="s">
        <v>67</v>
      </c>
      <c r="K6" s="6"/>
      <c r="L6" s="1">
        <v>1019</v>
      </c>
      <c r="M6" s="7" t="s">
        <v>224</v>
      </c>
      <c r="N6" s="8"/>
      <c r="O6" s="8">
        <v>5</v>
      </c>
      <c r="P6" s="9">
        <v>1</v>
      </c>
      <c r="Q6" s="8">
        <v>56</v>
      </c>
      <c r="R6" s="8">
        <v>58</v>
      </c>
      <c r="S6" s="25" t="s">
        <v>81</v>
      </c>
    </row>
    <row r="7" spans="1:19" ht="42" customHeight="1">
      <c r="A7" s="23">
        <v>37351</v>
      </c>
      <c r="B7" s="13">
        <v>3</v>
      </c>
      <c r="C7" s="12">
        <v>11</v>
      </c>
      <c r="D7" s="4" t="s">
        <v>222</v>
      </c>
      <c r="E7" s="10">
        <v>1.5</v>
      </c>
      <c r="F7" s="39">
        <v>4</v>
      </c>
      <c r="G7" s="41" t="s">
        <v>87</v>
      </c>
      <c r="H7" s="15">
        <v>36.3</v>
      </c>
      <c r="I7" s="4" t="s">
        <v>67</v>
      </c>
      <c r="J7" s="5" t="s">
        <v>60</v>
      </c>
      <c r="K7" s="6"/>
      <c r="L7" s="1">
        <v>1005</v>
      </c>
      <c r="M7" s="7" t="s">
        <v>223</v>
      </c>
      <c r="N7" s="8" t="s">
        <v>176</v>
      </c>
      <c r="O7" s="8">
        <v>3</v>
      </c>
      <c r="P7" s="9">
        <v>2</v>
      </c>
      <c r="Q7" s="8">
        <v>63</v>
      </c>
      <c r="R7" s="8">
        <v>85</v>
      </c>
      <c r="S7" s="25" t="s">
        <v>81</v>
      </c>
    </row>
    <row r="8" spans="1:19" ht="42" customHeight="1">
      <c r="A8" s="23">
        <v>37352</v>
      </c>
      <c r="B8" s="13">
        <v>2</v>
      </c>
      <c r="C8" s="12">
        <v>9</v>
      </c>
      <c r="D8" s="4" t="s">
        <v>201</v>
      </c>
      <c r="E8" s="10">
        <v>2.4</v>
      </c>
      <c r="F8" s="39">
        <v>4</v>
      </c>
      <c r="G8" s="41" t="s">
        <v>87</v>
      </c>
      <c r="H8" s="15">
        <v>38.8</v>
      </c>
      <c r="I8" s="4" t="s">
        <v>67</v>
      </c>
      <c r="J8" s="5" t="s">
        <v>60</v>
      </c>
      <c r="K8" s="6"/>
      <c r="L8" s="1">
        <v>996</v>
      </c>
      <c r="M8" s="7" t="s">
        <v>225</v>
      </c>
      <c r="N8" s="8"/>
      <c r="O8" s="8">
        <v>2.5</v>
      </c>
      <c r="P8" s="9">
        <v>1</v>
      </c>
      <c r="Q8" s="8">
        <v>60</v>
      </c>
      <c r="R8" s="8">
        <v>78</v>
      </c>
      <c r="S8" s="25" t="s">
        <v>81</v>
      </c>
    </row>
    <row r="9" spans="1:19" ht="42" customHeight="1">
      <c r="A9" s="23">
        <v>37353</v>
      </c>
      <c r="B9" s="13">
        <v>-2</v>
      </c>
      <c r="C9" s="12">
        <v>9</v>
      </c>
      <c r="D9" s="4" t="s">
        <v>201</v>
      </c>
      <c r="E9" s="10">
        <v>0.9</v>
      </c>
      <c r="F9" s="39">
        <v>3</v>
      </c>
      <c r="G9" s="41" t="s">
        <v>87</v>
      </c>
      <c r="H9" s="15">
        <v>20.8</v>
      </c>
      <c r="I9" s="4" t="s">
        <v>67</v>
      </c>
      <c r="J9" s="5" t="s">
        <v>67</v>
      </c>
      <c r="K9" s="6"/>
      <c r="L9" s="1">
        <v>997</v>
      </c>
      <c r="M9" s="7" t="s">
        <v>226</v>
      </c>
      <c r="N9" s="8"/>
      <c r="O9" s="8">
        <v>5</v>
      </c>
      <c r="P9" s="9">
        <v>-3</v>
      </c>
      <c r="Q9" s="8">
        <v>48</v>
      </c>
      <c r="R9" s="8">
        <v>65</v>
      </c>
      <c r="S9" s="25" t="s">
        <v>81</v>
      </c>
    </row>
    <row r="10" spans="1:19" ht="42" customHeight="1">
      <c r="A10" s="23">
        <v>37354</v>
      </c>
      <c r="B10" s="13">
        <v>-1</v>
      </c>
      <c r="C10" s="12">
        <v>7</v>
      </c>
      <c r="D10" s="4" t="s">
        <v>138</v>
      </c>
      <c r="E10" s="10">
        <v>3.6</v>
      </c>
      <c r="F10" s="39">
        <v>3</v>
      </c>
      <c r="G10" s="41" t="s">
        <v>87</v>
      </c>
      <c r="H10" s="15">
        <v>33.1</v>
      </c>
      <c r="I10" s="4" t="s">
        <v>59</v>
      </c>
      <c r="J10" s="5" t="s">
        <v>60</v>
      </c>
      <c r="K10" s="6"/>
      <c r="L10" s="1">
        <v>1002</v>
      </c>
      <c r="M10" s="7" t="s">
        <v>227</v>
      </c>
      <c r="N10" s="8"/>
      <c r="O10" s="8">
        <v>2</v>
      </c>
      <c r="P10" s="9">
        <v>-2</v>
      </c>
      <c r="Q10" s="8">
        <v>74</v>
      </c>
      <c r="R10" s="8">
        <v>85</v>
      </c>
      <c r="S10" s="25" t="s">
        <v>64</v>
      </c>
    </row>
    <row r="11" spans="1:19" ht="42" customHeight="1">
      <c r="A11" s="23">
        <v>37355</v>
      </c>
      <c r="B11" s="13">
        <v>0</v>
      </c>
      <c r="C11" s="12">
        <v>5</v>
      </c>
      <c r="D11" s="4" t="s">
        <v>231</v>
      </c>
      <c r="E11" s="10">
        <v>2.5</v>
      </c>
      <c r="F11" s="39">
        <v>3</v>
      </c>
      <c r="G11" s="41" t="s">
        <v>122</v>
      </c>
      <c r="H11" s="15">
        <v>24</v>
      </c>
      <c r="I11" s="4" t="s">
        <v>59</v>
      </c>
      <c r="J11" s="5" t="s">
        <v>59</v>
      </c>
      <c r="K11" s="6"/>
      <c r="L11" s="1">
        <v>1009</v>
      </c>
      <c r="M11" s="7" t="s">
        <v>232</v>
      </c>
      <c r="N11" s="8"/>
      <c r="O11" s="8">
        <v>0.5</v>
      </c>
      <c r="P11" s="9">
        <v>0</v>
      </c>
      <c r="Q11" s="8">
        <v>78</v>
      </c>
      <c r="R11" s="8">
        <v>95</v>
      </c>
      <c r="S11" s="25" t="s">
        <v>81</v>
      </c>
    </row>
    <row r="12" spans="1:19" ht="42" customHeight="1">
      <c r="A12" s="23">
        <v>37356</v>
      </c>
      <c r="B12" s="13">
        <v>0</v>
      </c>
      <c r="C12" s="12">
        <v>10</v>
      </c>
      <c r="D12" s="4"/>
      <c r="E12" s="10">
        <v>0</v>
      </c>
      <c r="F12" s="39">
        <v>3</v>
      </c>
      <c r="G12" s="41" t="s">
        <v>73</v>
      </c>
      <c r="H12" s="15">
        <v>31</v>
      </c>
      <c r="I12" s="4" t="s">
        <v>59</v>
      </c>
      <c r="J12" s="5" t="s">
        <v>116</v>
      </c>
      <c r="K12" s="6"/>
      <c r="L12" s="1">
        <v>1007</v>
      </c>
      <c r="M12" s="7" t="s">
        <v>230</v>
      </c>
      <c r="N12" s="8"/>
      <c r="O12" s="8">
        <v>8</v>
      </c>
      <c r="P12" s="9">
        <v>-1</v>
      </c>
      <c r="Q12" s="8">
        <v>55</v>
      </c>
      <c r="R12" s="8">
        <v>29</v>
      </c>
      <c r="S12" s="25"/>
    </row>
    <row r="13" spans="1:19" ht="42" customHeight="1">
      <c r="A13" s="23">
        <v>37357</v>
      </c>
      <c r="B13" s="13">
        <v>1</v>
      </c>
      <c r="C13" s="12">
        <v>9</v>
      </c>
      <c r="D13" s="4" t="s">
        <v>228</v>
      </c>
      <c r="E13" s="10">
        <v>2.9</v>
      </c>
      <c r="F13" s="39">
        <v>3</v>
      </c>
      <c r="G13" s="41" t="s">
        <v>73</v>
      </c>
      <c r="H13" s="15">
        <v>27.1</v>
      </c>
      <c r="I13" s="4" t="s">
        <v>59</v>
      </c>
      <c r="J13" s="5" t="s">
        <v>67</v>
      </c>
      <c r="K13" s="6"/>
      <c r="L13" s="1">
        <v>1012</v>
      </c>
      <c r="M13" s="7" t="s">
        <v>229</v>
      </c>
      <c r="N13" s="8"/>
      <c r="O13" s="8">
        <v>7</v>
      </c>
      <c r="P13" s="9">
        <v>1</v>
      </c>
      <c r="Q13" s="8">
        <v>45</v>
      </c>
      <c r="R13" s="8">
        <v>38</v>
      </c>
      <c r="S13" s="25" t="s">
        <v>81</v>
      </c>
    </row>
    <row r="14" spans="1:19" ht="42" customHeight="1">
      <c r="A14" s="23">
        <v>37358</v>
      </c>
      <c r="B14" s="13">
        <v>-2</v>
      </c>
      <c r="C14" s="12">
        <v>9</v>
      </c>
      <c r="D14" s="4"/>
      <c r="E14" s="10">
        <v>0</v>
      </c>
      <c r="F14" s="39">
        <v>3</v>
      </c>
      <c r="G14" s="41" t="s">
        <v>73</v>
      </c>
      <c r="H14" s="15">
        <v>22</v>
      </c>
      <c r="I14" s="4" t="s">
        <v>156</v>
      </c>
      <c r="J14" s="5" t="s">
        <v>67</v>
      </c>
      <c r="K14" s="6"/>
      <c r="L14" s="1">
        <v>1019</v>
      </c>
      <c r="M14" s="7" t="s">
        <v>233</v>
      </c>
      <c r="N14" s="8"/>
      <c r="O14" s="8">
        <v>5</v>
      </c>
      <c r="P14" s="9">
        <v>-4</v>
      </c>
      <c r="Q14" s="8">
        <v>51</v>
      </c>
      <c r="R14" s="8">
        <v>49</v>
      </c>
      <c r="S14" s="25"/>
    </row>
    <row r="15" spans="1:19" ht="42" customHeight="1">
      <c r="A15" s="23">
        <v>37359</v>
      </c>
      <c r="B15" s="13">
        <v>3</v>
      </c>
      <c r="C15" s="12">
        <v>7</v>
      </c>
      <c r="D15" s="4" t="s">
        <v>134</v>
      </c>
      <c r="E15" s="10">
        <v>0</v>
      </c>
      <c r="F15" s="39">
        <v>2</v>
      </c>
      <c r="G15" s="41" t="s">
        <v>58</v>
      </c>
      <c r="H15" s="15">
        <v>21</v>
      </c>
      <c r="I15" s="4" t="s">
        <v>59</v>
      </c>
      <c r="J15" s="5" t="s">
        <v>59</v>
      </c>
      <c r="K15" s="6"/>
      <c r="L15" s="1">
        <v>1015</v>
      </c>
      <c r="M15" s="7" t="s">
        <v>235</v>
      </c>
      <c r="N15" s="8"/>
      <c r="O15" s="8"/>
      <c r="P15" s="9">
        <v>2</v>
      </c>
      <c r="Q15" s="8">
        <v>69</v>
      </c>
      <c r="R15" s="8">
        <v>100</v>
      </c>
      <c r="S15" s="25"/>
    </row>
    <row r="16" spans="1:19" ht="42" customHeight="1">
      <c r="A16" s="23">
        <v>37360</v>
      </c>
      <c r="B16" s="13">
        <v>-1</v>
      </c>
      <c r="C16" s="12">
        <v>12</v>
      </c>
      <c r="D16" s="4"/>
      <c r="E16" s="10">
        <v>0</v>
      </c>
      <c r="F16" s="39">
        <v>3</v>
      </c>
      <c r="G16" s="41" t="s">
        <v>58</v>
      </c>
      <c r="H16" s="15">
        <v>29.5</v>
      </c>
      <c r="I16" s="4" t="s">
        <v>77</v>
      </c>
      <c r="J16" s="5" t="s">
        <v>82</v>
      </c>
      <c r="K16" s="6"/>
      <c r="L16" s="1">
        <v>1018</v>
      </c>
      <c r="M16" s="7" t="s">
        <v>234</v>
      </c>
      <c r="N16" s="8"/>
      <c r="O16" s="8">
        <v>13</v>
      </c>
      <c r="P16" s="9">
        <v>-2</v>
      </c>
      <c r="Q16" s="8">
        <v>32</v>
      </c>
      <c r="R16" s="8">
        <v>0</v>
      </c>
      <c r="S16" s="25"/>
    </row>
    <row r="17" spans="1:19" ht="42" customHeight="1">
      <c r="A17" s="23">
        <v>37361</v>
      </c>
      <c r="B17" s="13">
        <v>-1</v>
      </c>
      <c r="C17" s="12">
        <v>16</v>
      </c>
      <c r="D17" s="4"/>
      <c r="E17" s="10">
        <v>0</v>
      </c>
      <c r="F17" s="39">
        <v>4</v>
      </c>
      <c r="G17" s="41" t="s">
        <v>162</v>
      </c>
      <c r="H17" s="15">
        <v>35.5</v>
      </c>
      <c r="I17" s="4" t="s">
        <v>77</v>
      </c>
      <c r="J17" s="5" t="s">
        <v>82</v>
      </c>
      <c r="K17" s="6"/>
      <c r="L17" s="1">
        <v>1018</v>
      </c>
      <c r="M17" s="7" t="s">
        <v>236</v>
      </c>
      <c r="N17" s="8"/>
      <c r="O17" s="8">
        <v>11.5</v>
      </c>
      <c r="P17" s="9">
        <v>-2</v>
      </c>
      <c r="Q17" s="8">
        <v>31</v>
      </c>
      <c r="R17" s="8">
        <v>8</v>
      </c>
      <c r="S17" s="25"/>
    </row>
    <row r="18" spans="1:19" ht="42" customHeight="1">
      <c r="A18" s="23">
        <v>37362</v>
      </c>
      <c r="B18" s="13">
        <v>7</v>
      </c>
      <c r="C18" s="12">
        <v>17</v>
      </c>
      <c r="D18" s="4"/>
      <c r="E18" s="10">
        <v>0</v>
      </c>
      <c r="F18" s="39">
        <v>3</v>
      </c>
      <c r="G18" s="41" t="s">
        <v>58</v>
      </c>
      <c r="H18" s="15">
        <v>26.8</v>
      </c>
      <c r="I18" s="4" t="s">
        <v>156</v>
      </c>
      <c r="J18" s="5" t="s">
        <v>67</v>
      </c>
      <c r="K18" s="6"/>
      <c r="L18" s="1">
        <v>1008</v>
      </c>
      <c r="M18" s="7" t="s">
        <v>237</v>
      </c>
      <c r="N18" s="8"/>
      <c r="O18" s="8">
        <v>7</v>
      </c>
      <c r="P18" s="9">
        <v>5</v>
      </c>
      <c r="Q18" s="8">
        <v>36</v>
      </c>
      <c r="R18" s="8">
        <v>42</v>
      </c>
      <c r="S18" s="25"/>
    </row>
    <row r="19" spans="1:19" ht="42" customHeight="1">
      <c r="A19" s="23">
        <v>37363</v>
      </c>
      <c r="B19" s="13">
        <v>1</v>
      </c>
      <c r="C19" s="12">
        <v>17</v>
      </c>
      <c r="D19" s="4"/>
      <c r="E19" s="10">
        <v>0</v>
      </c>
      <c r="F19" s="39">
        <v>3</v>
      </c>
      <c r="G19" s="41" t="s">
        <v>160</v>
      </c>
      <c r="H19" s="15">
        <v>23.3</v>
      </c>
      <c r="I19" s="4" t="s">
        <v>77</v>
      </c>
      <c r="J19" s="5" t="s">
        <v>67</v>
      </c>
      <c r="K19" s="6"/>
      <c r="L19" s="1">
        <v>1001</v>
      </c>
      <c r="M19" s="7" t="s">
        <v>238</v>
      </c>
      <c r="N19" s="8"/>
      <c r="O19" s="8">
        <v>8</v>
      </c>
      <c r="P19" s="9">
        <v>0.5</v>
      </c>
      <c r="Q19" s="8">
        <v>46</v>
      </c>
      <c r="R19" s="8">
        <v>39</v>
      </c>
      <c r="S19" s="25"/>
    </row>
    <row r="20" spans="1:19" ht="42" customHeight="1">
      <c r="A20" s="23">
        <v>37364</v>
      </c>
      <c r="B20" s="13">
        <v>6</v>
      </c>
      <c r="C20" s="12">
        <v>17</v>
      </c>
      <c r="D20" s="4" t="s">
        <v>134</v>
      </c>
      <c r="E20" s="10">
        <v>0.1</v>
      </c>
      <c r="F20" s="39">
        <v>3</v>
      </c>
      <c r="G20" s="41" t="s">
        <v>162</v>
      </c>
      <c r="H20" s="15">
        <v>30</v>
      </c>
      <c r="I20" s="4" t="s">
        <v>67</v>
      </c>
      <c r="J20" s="5" t="s">
        <v>67</v>
      </c>
      <c r="K20" s="6"/>
      <c r="L20" s="1">
        <v>991</v>
      </c>
      <c r="M20" s="7" t="s">
        <v>239</v>
      </c>
      <c r="N20" s="8"/>
      <c r="O20" s="8">
        <v>5</v>
      </c>
      <c r="P20" s="9">
        <v>5</v>
      </c>
      <c r="Q20" s="8">
        <v>54</v>
      </c>
      <c r="R20" s="8">
        <v>74</v>
      </c>
      <c r="S20" s="25"/>
    </row>
    <row r="21" spans="1:19" ht="42" customHeight="1">
      <c r="A21" s="23">
        <v>37365</v>
      </c>
      <c r="B21" s="13">
        <v>6</v>
      </c>
      <c r="C21" s="12">
        <v>11</v>
      </c>
      <c r="D21" s="4" t="s">
        <v>132</v>
      </c>
      <c r="E21" s="10">
        <v>3.4</v>
      </c>
      <c r="F21" s="39">
        <v>2</v>
      </c>
      <c r="G21" s="41" t="s">
        <v>58</v>
      </c>
      <c r="H21" s="15">
        <v>16</v>
      </c>
      <c r="I21" s="4" t="s">
        <v>59</v>
      </c>
      <c r="J21" s="5" t="s">
        <v>59</v>
      </c>
      <c r="K21" s="6"/>
      <c r="L21" s="1">
        <v>990</v>
      </c>
      <c r="M21" s="7" t="s">
        <v>240</v>
      </c>
      <c r="N21" s="8"/>
      <c r="O21" s="8">
        <v>0.5</v>
      </c>
      <c r="P21" s="9">
        <v>4</v>
      </c>
      <c r="Q21" s="8">
        <v>84</v>
      </c>
      <c r="R21" s="8">
        <v>97</v>
      </c>
      <c r="S21" s="25" t="s">
        <v>81</v>
      </c>
    </row>
    <row r="22" spans="1:19" ht="42" customHeight="1">
      <c r="A22" s="23">
        <v>37366</v>
      </c>
      <c r="B22" s="13">
        <v>2</v>
      </c>
      <c r="C22" s="12">
        <v>15</v>
      </c>
      <c r="D22" s="4"/>
      <c r="E22" s="10">
        <v>0</v>
      </c>
      <c r="F22" s="39">
        <v>2</v>
      </c>
      <c r="G22" s="41" t="s">
        <v>64</v>
      </c>
      <c r="H22" s="15">
        <v>20.2</v>
      </c>
      <c r="I22" s="4" t="s">
        <v>59</v>
      </c>
      <c r="J22" s="5" t="s">
        <v>67</v>
      </c>
      <c r="K22" s="6"/>
      <c r="L22" s="1">
        <v>1002</v>
      </c>
      <c r="M22" s="7" t="s">
        <v>241</v>
      </c>
      <c r="N22" s="8"/>
      <c r="O22" s="8">
        <v>4.5</v>
      </c>
      <c r="P22" s="9">
        <v>1</v>
      </c>
      <c r="Q22" s="8">
        <v>47</v>
      </c>
      <c r="R22" s="8">
        <v>58</v>
      </c>
      <c r="S22" s="25"/>
    </row>
    <row r="23" spans="1:19" ht="42" customHeight="1">
      <c r="A23" s="23">
        <v>37367</v>
      </c>
      <c r="B23" s="13">
        <v>0</v>
      </c>
      <c r="C23" s="12">
        <v>18</v>
      </c>
      <c r="D23" s="4"/>
      <c r="E23" s="10">
        <v>0</v>
      </c>
      <c r="F23" s="39">
        <v>3</v>
      </c>
      <c r="G23" s="41" t="s">
        <v>64</v>
      </c>
      <c r="H23" s="15">
        <v>27.7</v>
      </c>
      <c r="I23" s="4" t="s">
        <v>77</v>
      </c>
      <c r="J23" s="5" t="s">
        <v>116</v>
      </c>
      <c r="K23" s="6"/>
      <c r="L23" s="1">
        <v>1012</v>
      </c>
      <c r="M23" s="7" t="s">
        <v>242</v>
      </c>
      <c r="N23" s="8"/>
      <c r="O23" s="8">
        <v>10</v>
      </c>
      <c r="P23" s="9">
        <v>-1</v>
      </c>
      <c r="Q23" s="8">
        <v>38</v>
      </c>
      <c r="R23" s="8">
        <v>28</v>
      </c>
      <c r="S23" s="25"/>
    </row>
    <row r="24" spans="1:19" ht="42" customHeight="1">
      <c r="A24" s="23">
        <v>37368</v>
      </c>
      <c r="B24" s="13">
        <v>4</v>
      </c>
      <c r="C24" s="12">
        <v>20</v>
      </c>
      <c r="D24" s="4"/>
      <c r="E24" s="10">
        <v>0</v>
      </c>
      <c r="F24" s="39">
        <v>2</v>
      </c>
      <c r="G24" s="41" t="s">
        <v>73</v>
      </c>
      <c r="H24" s="15">
        <v>19.1</v>
      </c>
      <c r="I24" s="4" t="s">
        <v>156</v>
      </c>
      <c r="J24" s="5" t="s">
        <v>82</v>
      </c>
      <c r="K24" s="6"/>
      <c r="L24" s="1">
        <v>1011</v>
      </c>
      <c r="M24" s="7" t="s">
        <v>243</v>
      </c>
      <c r="N24" s="8"/>
      <c r="O24" s="8">
        <v>12</v>
      </c>
      <c r="P24" s="9">
        <v>2</v>
      </c>
      <c r="Q24" s="8">
        <v>42</v>
      </c>
      <c r="R24" s="8">
        <v>8</v>
      </c>
      <c r="S24" s="25"/>
    </row>
    <row r="25" spans="1:19" ht="42" customHeight="1">
      <c r="A25" s="23">
        <v>37369</v>
      </c>
      <c r="B25" s="13">
        <v>5</v>
      </c>
      <c r="C25" s="12">
        <v>16</v>
      </c>
      <c r="D25" s="4" t="s">
        <v>244</v>
      </c>
      <c r="E25" s="10">
        <v>3.5</v>
      </c>
      <c r="F25" s="39">
        <v>3</v>
      </c>
      <c r="G25" s="41" t="s">
        <v>73</v>
      </c>
      <c r="H25" s="15">
        <v>22.6</v>
      </c>
      <c r="I25" s="4" t="s">
        <v>156</v>
      </c>
      <c r="J25" s="5" t="s">
        <v>67</v>
      </c>
      <c r="K25" s="6"/>
      <c r="L25" s="1">
        <v>1014</v>
      </c>
      <c r="M25" s="7" t="s">
        <v>245</v>
      </c>
      <c r="N25" s="8"/>
      <c r="O25" s="8">
        <v>5</v>
      </c>
      <c r="P25" s="9">
        <v>4</v>
      </c>
      <c r="Q25" s="8">
        <v>75</v>
      </c>
      <c r="R25" s="8">
        <v>57</v>
      </c>
      <c r="S25" s="25" t="s">
        <v>81</v>
      </c>
    </row>
    <row r="26" spans="1:19" ht="42" customHeight="1">
      <c r="A26" s="23">
        <v>37370</v>
      </c>
      <c r="B26" s="13">
        <v>5</v>
      </c>
      <c r="C26" s="12">
        <v>8</v>
      </c>
      <c r="D26" s="4" t="s">
        <v>246</v>
      </c>
      <c r="E26" s="10">
        <v>5.2</v>
      </c>
      <c r="F26" s="39">
        <v>3</v>
      </c>
      <c r="G26" s="41" t="s">
        <v>73</v>
      </c>
      <c r="H26" s="15">
        <v>26.7</v>
      </c>
      <c r="I26" s="4" t="s">
        <v>59</v>
      </c>
      <c r="J26" s="5" t="s">
        <v>150</v>
      </c>
      <c r="K26" s="6"/>
      <c r="L26" s="1">
        <v>1018</v>
      </c>
      <c r="M26" s="7" t="s">
        <v>247</v>
      </c>
      <c r="N26" s="8"/>
      <c r="O26" s="8"/>
      <c r="P26" s="9">
        <v>4</v>
      </c>
      <c r="Q26" s="8">
        <v>93</v>
      </c>
      <c r="R26" s="8">
        <v>100</v>
      </c>
      <c r="S26" s="25" t="s">
        <v>81</v>
      </c>
    </row>
    <row r="27" spans="1:19" ht="42" customHeight="1">
      <c r="A27" s="23">
        <v>37371</v>
      </c>
      <c r="B27" s="13">
        <v>3</v>
      </c>
      <c r="C27" s="12">
        <v>12</v>
      </c>
      <c r="D27" s="4" t="s">
        <v>253</v>
      </c>
      <c r="E27" s="10">
        <v>2.2</v>
      </c>
      <c r="F27" s="39">
        <v>3</v>
      </c>
      <c r="G27" s="41" t="s">
        <v>73</v>
      </c>
      <c r="H27" s="15">
        <v>27.9</v>
      </c>
      <c r="I27" s="4" t="s">
        <v>67</v>
      </c>
      <c r="J27" s="5" t="s">
        <v>60</v>
      </c>
      <c r="K27" s="6"/>
      <c r="L27" s="1">
        <v>1021</v>
      </c>
      <c r="M27" s="7" t="s">
        <v>254</v>
      </c>
      <c r="N27" s="8"/>
      <c r="O27" s="8">
        <v>2</v>
      </c>
      <c r="P27" s="9">
        <v>1</v>
      </c>
      <c r="Q27" s="8">
        <v>65</v>
      </c>
      <c r="R27" s="8">
        <v>79</v>
      </c>
      <c r="S27" s="25" t="s">
        <v>81</v>
      </c>
    </row>
    <row r="28" spans="1:19" ht="42" customHeight="1">
      <c r="A28" s="23">
        <v>37372</v>
      </c>
      <c r="B28" s="13">
        <v>3</v>
      </c>
      <c r="C28" s="12">
        <v>11</v>
      </c>
      <c r="D28" s="4" t="s">
        <v>132</v>
      </c>
      <c r="E28" s="10">
        <v>3.3</v>
      </c>
      <c r="F28" s="39">
        <v>2</v>
      </c>
      <c r="G28" s="41" t="s">
        <v>73</v>
      </c>
      <c r="H28" s="15">
        <v>22.1</v>
      </c>
      <c r="I28" s="4" t="s">
        <v>67</v>
      </c>
      <c r="J28" s="5" t="s">
        <v>60</v>
      </c>
      <c r="K28" s="6"/>
      <c r="L28" s="1">
        <v>1021</v>
      </c>
      <c r="M28" s="7" t="s">
        <v>248</v>
      </c>
      <c r="N28" s="8"/>
      <c r="O28" s="8">
        <v>1.5</v>
      </c>
      <c r="P28" s="9">
        <v>2</v>
      </c>
      <c r="Q28" s="8">
        <v>73</v>
      </c>
      <c r="R28" s="8">
        <v>84</v>
      </c>
      <c r="S28" s="25" t="s">
        <v>81</v>
      </c>
    </row>
    <row r="29" spans="1:19" ht="42" customHeight="1">
      <c r="A29" s="23">
        <v>37373</v>
      </c>
      <c r="B29" s="13">
        <v>2</v>
      </c>
      <c r="C29" s="12">
        <v>15</v>
      </c>
      <c r="D29" s="4"/>
      <c r="E29" s="10">
        <v>0</v>
      </c>
      <c r="F29" s="39">
        <v>2</v>
      </c>
      <c r="G29" s="41" t="s">
        <v>162</v>
      </c>
      <c r="H29" s="15">
        <v>21.9</v>
      </c>
      <c r="I29" s="4" t="s">
        <v>67</v>
      </c>
      <c r="J29" s="5" t="s">
        <v>67</v>
      </c>
      <c r="K29" s="6"/>
      <c r="L29" s="1">
        <v>1013</v>
      </c>
      <c r="M29" s="7" t="s">
        <v>249</v>
      </c>
      <c r="N29" s="8"/>
      <c r="O29" s="8">
        <v>6</v>
      </c>
      <c r="P29" s="9">
        <v>1</v>
      </c>
      <c r="Q29" s="8">
        <v>50</v>
      </c>
      <c r="R29" s="8">
        <v>57</v>
      </c>
      <c r="S29" s="25"/>
    </row>
    <row r="30" spans="1:19" ht="42" customHeight="1">
      <c r="A30" s="23">
        <v>37374</v>
      </c>
      <c r="B30" s="13">
        <v>1</v>
      </c>
      <c r="C30" s="12">
        <v>18</v>
      </c>
      <c r="D30" s="4"/>
      <c r="E30" s="10">
        <v>0</v>
      </c>
      <c r="F30" s="39">
        <v>3</v>
      </c>
      <c r="G30" s="41" t="s">
        <v>160</v>
      </c>
      <c r="H30" s="15">
        <v>30.1</v>
      </c>
      <c r="I30" s="4" t="s">
        <v>156</v>
      </c>
      <c r="J30" s="5" t="s">
        <v>116</v>
      </c>
      <c r="K30" s="6"/>
      <c r="L30" s="1">
        <v>1007</v>
      </c>
      <c r="M30" s="7" t="s">
        <v>250</v>
      </c>
      <c r="N30" s="8"/>
      <c r="O30" s="8">
        <v>10</v>
      </c>
      <c r="P30" s="9">
        <v>0</v>
      </c>
      <c r="Q30" s="8">
        <v>41</v>
      </c>
      <c r="R30" s="8">
        <v>26</v>
      </c>
      <c r="S30" s="25"/>
    </row>
    <row r="31" spans="1:19" ht="42" customHeight="1">
      <c r="A31" s="23">
        <v>37375</v>
      </c>
      <c r="B31" s="13">
        <v>4</v>
      </c>
      <c r="C31" s="12">
        <v>20</v>
      </c>
      <c r="D31" s="4"/>
      <c r="E31" s="10">
        <v>0</v>
      </c>
      <c r="F31" s="39">
        <v>3</v>
      </c>
      <c r="G31" s="41" t="s">
        <v>162</v>
      </c>
      <c r="H31" s="15">
        <v>30</v>
      </c>
      <c r="I31" s="4" t="s">
        <v>156</v>
      </c>
      <c r="J31" s="5" t="s">
        <v>116</v>
      </c>
      <c r="K31" s="6"/>
      <c r="L31" s="1">
        <v>1001</v>
      </c>
      <c r="M31" s="7" t="s">
        <v>251</v>
      </c>
      <c r="N31" s="8"/>
      <c r="O31" s="8">
        <v>11</v>
      </c>
      <c r="P31" s="9">
        <v>3</v>
      </c>
      <c r="Q31" s="8">
        <v>44</v>
      </c>
      <c r="R31" s="8">
        <v>21</v>
      </c>
      <c r="S31" s="25"/>
    </row>
    <row r="32" spans="1:19" ht="42" customHeight="1">
      <c r="A32" s="23">
        <v>121</v>
      </c>
      <c r="B32" s="13">
        <v>11</v>
      </c>
      <c r="C32" s="12">
        <v>22</v>
      </c>
      <c r="D32" s="4"/>
      <c r="E32" s="10">
        <v>0</v>
      </c>
      <c r="F32" s="39">
        <v>5</v>
      </c>
      <c r="G32" s="41" t="s">
        <v>160</v>
      </c>
      <c r="H32" s="15">
        <v>49.5</v>
      </c>
      <c r="I32" s="4" t="s">
        <v>156</v>
      </c>
      <c r="J32" s="5" t="s">
        <v>116</v>
      </c>
      <c r="K32" s="6"/>
      <c r="L32" s="1">
        <v>998</v>
      </c>
      <c r="M32" s="7" t="s">
        <v>252</v>
      </c>
      <c r="N32" s="8"/>
      <c r="O32" s="8">
        <v>10</v>
      </c>
      <c r="P32" s="9">
        <v>10</v>
      </c>
      <c r="Q32" s="8">
        <v>46</v>
      </c>
      <c r="R32" s="8">
        <v>24</v>
      </c>
      <c r="S32" s="25"/>
    </row>
    <row r="33" spans="1:19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76" t="s">
        <v>22</v>
      </c>
      <c r="B100" s="76"/>
      <c r="C100" s="76"/>
      <c r="D100" s="16">
        <f>AVERAGE(B3:B33,C3:C33)</f>
        <v>7.916666666666667</v>
      </c>
      <c r="E100" s="76" t="s">
        <v>31</v>
      </c>
      <c r="F100" s="76"/>
      <c r="G100" s="76"/>
      <c r="H100" s="76"/>
      <c r="I100" s="17">
        <f>SUM(E3:E33)</f>
        <v>32.4</v>
      </c>
      <c r="J100" s="76" t="s">
        <v>38</v>
      </c>
      <c r="K100" s="76"/>
      <c r="L100" s="18">
        <f>SUM(O3:O33)</f>
        <v>179</v>
      </c>
    </row>
    <row r="101" spans="1:12" ht="30" customHeight="1">
      <c r="A101" s="76" t="s">
        <v>27</v>
      </c>
      <c r="B101" s="76"/>
      <c r="C101" s="76"/>
      <c r="D101" s="16">
        <f>AVERAGE(B3:B33)</f>
        <v>2.5</v>
      </c>
      <c r="E101" s="76" t="s">
        <v>32</v>
      </c>
      <c r="F101" s="76"/>
      <c r="G101" s="76"/>
      <c r="H101" s="76"/>
      <c r="I101" s="17">
        <f>AVERAGE(E3:E33)</f>
        <v>1.0799999999999998</v>
      </c>
      <c r="J101" s="76" t="s">
        <v>39</v>
      </c>
      <c r="K101" s="76"/>
      <c r="L101" s="18">
        <f>COUNTIF(R3:R33,"&lt;31")</f>
        <v>10</v>
      </c>
    </row>
    <row r="102" spans="1:12" ht="30" customHeight="1">
      <c r="A102" s="76" t="s">
        <v>28</v>
      </c>
      <c r="B102" s="76"/>
      <c r="C102" s="76"/>
      <c r="D102" s="16">
        <f>AVERAGE(C3:C33)</f>
        <v>13.333333333333334</v>
      </c>
      <c r="E102" s="76" t="s">
        <v>33</v>
      </c>
      <c r="F102" s="76"/>
      <c r="G102" s="76"/>
      <c r="H102" s="76"/>
      <c r="I102" s="17">
        <f>MAX(E3:E33)</f>
        <v>5.2</v>
      </c>
      <c r="J102" s="76" t="s">
        <v>41</v>
      </c>
      <c r="K102" s="76"/>
      <c r="L102" s="18">
        <f>COUNTIF(C3:C33,"&gt;19")</f>
        <v>3</v>
      </c>
    </row>
    <row r="103" spans="1:12" ht="30" customHeight="1">
      <c r="A103" s="76" t="s">
        <v>23</v>
      </c>
      <c r="B103" s="76"/>
      <c r="C103" s="76"/>
      <c r="D103" s="18">
        <f>MAX(B3:B33,C3:C33)</f>
        <v>22</v>
      </c>
      <c r="E103" s="76" t="s">
        <v>34</v>
      </c>
      <c r="F103" s="76"/>
      <c r="G103" s="76"/>
      <c r="H103" s="76"/>
      <c r="I103" s="18">
        <f>COUNTA(S3:S33)</f>
        <v>12</v>
      </c>
      <c r="J103" s="76" t="s">
        <v>37</v>
      </c>
      <c r="K103" s="76"/>
      <c r="L103" s="18">
        <f>COUNTA(N3:N33)</f>
        <v>1</v>
      </c>
    </row>
    <row r="104" spans="1:12" ht="30" customHeight="1">
      <c r="A104" s="76" t="s">
        <v>24</v>
      </c>
      <c r="B104" s="76"/>
      <c r="C104" s="76"/>
      <c r="D104" s="18">
        <f>MIN(B3:B33,C3:C33)</f>
        <v>-2</v>
      </c>
      <c r="E104" s="76" t="s">
        <v>35</v>
      </c>
      <c r="F104" s="76"/>
      <c r="G104" s="76"/>
      <c r="H104" s="76"/>
      <c r="I104" s="18">
        <f>COUNTIF(S3:S33,"R")</f>
        <v>11</v>
      </c>
      <c r="J104" s="76" t="s">
        <v>47</v>
      </c>
      <c r="K104" s="76"/>
      <c r="L104" s="43">
        <f>AVERAGE(F3:F33)</f>
        <v>3.1333333333333333</v>
      </c>
    </row>
    <row r="105" spans="1:12" ht="30" customHeight="1">
      <c r="A105" s="76" t="s">
        <v>26</v>
      </c>
      <c r="B105" s="76"/>
      <c r="C105" s="76"/>
      <c r="D105" s="18">
        <f>MAX(B3:B33)</f>
        <v>11</v>
      </c>
      <c r="E105" s="76" t="s">
        <v>36</v>
      </c>
      <c r="F105" s="76"/>
      <c r="G105" s="76"/>
      <c r="H105" s="76"/>
      <c r="I105" s="18">
        <f>COUNTIF(S3:S33,"S")</f>
        <v>1</v>
      </c>
      <c r="J105" s="76" t="s">
        <v>48</v>
      </c>
      <c r="K105" s="76"/>
      <c r="L105" s="43">
        <f>AVERAGE(H3:H33)</f>
        <v>29.42000000000001</v>
      </c>
    </row>
    <row r="106" spans="1:12" ht="30" customHeight="1">
      <c r="A106" s="76" t="s">
        <v>25</v>
      </c>
      <c r="B106" s="76"/>
      <c r="C106" s="76"/>
      <c r="D106" s="18">
        <f>MIN(C3:C33)</f>
        <v>5</v>
      </c>
      <c r="E106" s="76" t="s">
        <v>52</v>
      </c>
      <c r="F106" s="76"/>
      <c r="G106" s="76"/>
      <c r="H106" s="76"/>
      <c r="I106" s="18">
        <f>COUNTIF(F3:F33,"&gt;5")</f>
        <v>0</v>
      </c>
      <c r="J106" s="76" t="s">
        <v>49</v>
      </c>
      <c r="K106" s="76"/>
      <c r="L106" s="19"/>
    </row>
    <row r="107" spans="1:12" ht="30" customHeight="1">
      <c r="A107" s="76" t="s">
        <v>29</v>
      </c>
      <c r="B107" s="76"/>
      <c r="C107" s="76"/>
      <c r="D107" s="18">
        <f>COUNTIF(B3:B33,"&lt;1")</f>
        <v>8</v>
      </c>
      <c r="E107" s="76" t="s">
        <v>43</v>
      </c>
      <c r="F107" s="76"/>
      <c r="G107" s="76"/>
      <c r="H107" s="76"/>
      <c r="I107" s="17">
        <f>MAX(H3:H33)</f>
        <v>49.5</v>
      </c>
      <c r="J107" s="76" t="s">
        <v>50</v>
      </c>
      <c r="K107" s="76"/>
      <c r="L107" s="19">
        <v>28.8</v>
      </c>
    </row>
    <row r="108" spans="1:12" ht="30" customHeight="1">
      <c r="A108" s="76" t="s">
        <v>30</v>
      </c>
      <c r="B108" s="76"/>
      <c r="C108" s="76"/>
      <c r="D108" s="18">
        <f>COUNTIF(C3:C33,"&lt;1")</f>
        <v>0</v>
      </c>
      <c r="E108" s="76" t="s">
        <v>44</v>
      </c>
      <c r="F108" s="76"/>
      <c r="G108" s="76"/>
      <c r="H108" s="76"/>
      <c r="I108" s="18">
        <f>MAX(L3:L33)</f>
        <v>1021</v>
      </c>
      <c r="J108" s="76" t="s">
        <v>51</v>
      </c>
      <c r="K108" s="76"/>
      <c r="L108" s="19">
        <v>3.6</v>
      </c>
    </row>
    <row r="109" spans="1:12" ht="30" customHeight="1">
      <c r="A109" s="76" t="s">
        <v>40</v>
      </c>
      <c r="B109" s="76"/>
      <c r="C109" s="76"/>
      <c r="D109" s="18">
        <f>MIN(P3:P33)</f>
        <v>-4</v>
      </c>
      <c r="E109" s="76" t="s">
        <v>45</v>
      </c>
      <c r="F109" s="76"/>
      <c r="G109" s="76"/>
      <c r="H109" s="76"/>
      <c r="I109" s="18">
        <f>MIN(L3:L33)</f>
        <v>990</v>
      </c>
      <c r="J109" s="76"/>
      <c r="K109" s="76"/>
      <c r="L109" s="19"/>
    </row>
  </sheetData>
  <mergeCells count="43"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63" t="s">
        <v>16</v>
      </c>
      <c r="C1" s="64"/>
      <c r="D1" s="63" t="s">
        <v>17</v>
      </c>
      <c r="E1" s="64"/>
      <c r="F1" s="63" t="s">
        <v>15</v>
      </c>
      <c r="G1" s="73"/>
      <c r="H1" s="74"/>
      <c r="I1" s="63" t="s">
        <v>1</v>
      </c>
      <c r="J1" s="64"/>
      <c r="K1" s="69" t="s">
        <v>8</v>
      </c>
      <c r="L1" s="67" t="s">
        <v>10</v>
      </c>
      <c r="M1" s="71" t="s">
        <v>2</v>
      </c>
      <c r="N1" s="58" t="s">
        <v>19</v>
      </c>
      <c r="O1" s="58" t="s">
        <v>20</v>
      </c>
      <c r="P1" s="65" t="s">
        <v>21</v>
      </c>
      <c r="Q1" s="58" t="s">
        <v>14</v>
      </c>
      <c r="R1" s="58" t="s">
        <v>42</v>
      </c>
      <c r="S1" s="60" t="s">
        <v>46</v>
      </c>
    </row>
    <row r="2" spans="1:19" ht="42" customHeight="1">
      <c r="A2" s="22" t="s">
        <v>56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0"/>
      <c r="L2" s="68"/>
      <c r="M2" s="72"/>
      <c r="N2" s="75"/>
      <c r="O2" s="75"/>
      <c r="P2" s="66"/>
      <c r="Q2" s="62"/>
      <c r="R2" s="59"/>
      <c r="S2" s="61"/>
    </row>
    <row r="3" spans="1:19" ht="42" customHeight="1">
      <c r="A3" s="23">
        <v>37377</v>
      </c>
      <c r="B3" s="13">
        <v>11</v>
      </c>
      <c r="C3" s="12">
        <v>20</v>
      </c>
      <c r="D3" s="4" t="s">
        <v>255</v>
      </c>
      <c r="E3" s="10">
        <v>10.5</v>
      </c>
      <c r="F3" s="39">
        <v>4</v>
      </c>
      <c r="G3" s="41" t="s">
        <v>162</v>
      </c>
      <c r="H3" s="15">
        <v>34.1</v>
      </c>
      <c r="I3" s="4" t="s">
        <v>156</v>
      </c>
      <c r="J3" s="5" t="s">
        <v>67</v>
      </c>
      <c r="K3" s="6"/>
      <c r="L3" s="1">
        <v>1000</v>
      </c>
      <c r="M3" s="7" t="s">
        <v>256</v>
      </c>
      <c r="N3" s="8" t="s">
        <v>176</v>
      </c>
      <c r="O3" s="8">
        <v>4.5</v>
      </c>
      <c r="P3" s="9">
        <v>9</v>
      </c>
      <c r="Q3" s="8">
        <v>61</v>
      </c>
      <c r="R3" s="20">
        <v>64</v>
      </c>
      <c r="S3" s="24" t="s">
        <v>81</v>
      </c>
    </row>
    <row r="4" spans="1:19" ht="42" customHeight="1">
      <c r="A4" s="23">
        <v>37378</v>
      </c>
      <c r="B4" s="13">
        <v>7</v>
      </c>
      <c r="C4" s="12">
        <v>12</v>
      </c>
      <c r="D4" s="4" t="s">
        <v>257</v>
      </c>
      <c r="E4" s="10">
        <v>8.9</v>
      </c>
      <c r="F4" s="39">
        <v>3</v>
      </c>
      <c r="G4" s="41" t="s">
        <v>70</v>
      </c>
      <c r="H4" s="15">
        <v>28.3</v>
      </c>
      <c r="I4" s="4" t="s">
        <v>59</v>
      </c>
      <c r="J4" s="5" t="s">
        <v>60</v>
      </c>
      <c r="K4" s="6"/>
      <c r="L4" s="1">
        <v>1003</v>
      </c>
      <c r="M4" s="7" t="s">
        <v>258</v>
      </c>
      <c r="N4" s="8"/>
      <c r="O4" s="8">
        <v>1</v>
      </c>
      <c r="P4" s="9">
        <v>6</v>
      </c>
      <c r="Q4" s="8">
        <v>85</v>
      </c>
      <c r="R4" s="8">
        <v>93</v>
      </c>
      <c r="S4" s="25" t="s">
        <v>81</v>
      </c>
    </row>
    <row r="5" spans="1:19" ht="42" customHeight="1">
      <c r="A5" s="23">
        <v>37379</v>
      </c>
      <c r="B5" s="13">
        <v>5</v>
      </c>
      <c r="C5" s="12">
        <v>18</v>
      </c>
      <c r="D5" s="4" t="s">
        <v>259</v>
      </c>
      <c r="E5" s="10">
        <v>1.9</v>
      </c>
      <c r="F5" s="39">
        <v>3</v>
      </c>
      <c r="G5" s="41" t="s">
        <v>64</v>
      </c>
      <c r="H5" s="15">
        <v>35.9</v>
      </c>
      <c r="I5" s="4" t="s">
        <v>67</v>
      </c>
      <c r="J5" s="5" t="s">
        <v>67</v>
      </c>
      <c r="K5" s="6"/>
      <c r="L5" s="1">
        <v>1000</v>
      </c>
      <c r="M5" s="7" t="s">
        <v>260</v>
      </c>
      <c r="N5" s="8" t="s">
        <v>176</v>
      </c>
      <c r="O5" s="8">
        <v>6.5</v>
      </c>
      <c r="P5" s="9">
        <v>4</v>
      </c>
      <c r="Q5" s="8">
        <v>54</v>
      </c>
      <c r="R5" s="8">
        <v>49</v>
      </c>
      <c r="S5" s="25" t="s">
        <v>81</v>
      </c>
    </row>
    <row r="6" spans="1:19" ht="42" customHeight="1">
      <c r="A6" s="23">
        <v>37380</v>
      </c>
      <c r="B6" s="13">
        <v>8</v>
      </c>
      <c r="C6" s="12">
        <v>19</v>
      </c>
      <c r="D6" s="4" t="s">
        <v>201</v>
      </c>
      <c r="E6" s="10">
        <v>0.8</v>
      </c>
      <c r="F6" s="39">
        <v>4</v>
      </c>
      <c r="G6" s="41" t="s">
        <v>64</v>
      </c>
      <c r="H6" s="15">
        <v>38.4</v>
      </c>
      <c r="I6" s="4" t="s">
        <v>67</v>
      </c>
      <c r="J6" s="5" t="s">
        <v>60</v>
      </c>
      <c r="K6" s="6"/>
      <c r="L6" s="1">
        <v>987</v>
      </c>
      <c r="M6" s="7" t="s">
        <v>261</v>
      </c>
      <c r="N6" s="8"/>
      <c r="O6" s="8">
        <v>1.5</v>
      </c>
      <c r="P6" s="9">
        <v>7</v>
      </c>
      <c r="Q6" s="8">
        <v>56</v>
      </c>
      <c r="R6" s="8">
        <v>87</v>
      </c>
      <c r="S6" s="25" t="s">
        <v>81</v>
      </c>
    </row>
    <row r="7" spans="1:19" ht="42" customHeight="1">
      <c r="A7" s="23">
        <v>37381</v>
      </c>
      <c r="B7" s="13">
        <v>10</v>
      </c>
      <c r="C7" s="12">
        <v>19</v>
      </c>
      <c r="D7" s="4" t="s">
        <v>262</v>
      </c>
      <c r="E7" s="10">
        <v>20.2</v>
      </c>
      <c r="F7" s="39">
        <v>3</v>
      </c>
      <c r="G7" s="41" t="s">
        <v>64</v>
      </c>
      <c r="H7" s="15">
        <v>33.7</v>
      </c>
      <c r="I7" s="4" t="s">
        <v>67</v>
      </c>
      <c r="J7" s="5" t="s">
        <v>67</v>
      </c>
      <c r="K7" s="6"/>
      <c r="L7" s="1">
        <v>985</v>
      </c>
      <c r="M7" s="7" t="s">
        <v>263</v>
      </c>
      <c r="N7" s="8" t="s">
        <v>176</v>
      </c>
      <c r="O7" s="8">
        <v>5</v>
      </c>
      <c r="P7" s="9">
        <v>8</v>
      </c>
      <c r="Q7" s="8">
        <v>61</v>
      </c>
      <c r="R7" s="8">
        <v>53</v>
      </c>
      <c r="S7" s="25" t="s">
        <v>81</v>
      </c>
    </row>
    <row r="8" spans="1:19" ht="42" customHeight="1">
      <c r="A8" s="23">
        <v>37382</v>
      </c>
      <c r="B8" s="13">
        <v>10</v>
      </c>
      <c r="C8" s="12">
        <v>12</v>
      </c>
      <c r="D8" s="4" t="s">
        <v>265</v>
      </c>
      <c r="E8" s="10">
        <v>12.5</v>
      </c>
      <c r="F8" s="39">
        <v>2</v>
      </c>
      <c r="G8" s="41" t="s">
        <v>64</v>
      </c>
      <c r="H8" s="15">
        <v>15.9</v>
      </c>
      <c r="I8" s="4" t="s">
        <v>59</v>
      </c>
      <c r="J8" s="5" t="s">
        <v>59</v>
      </c>
      <c r="K8" s="6"/>
      <c r="L8" s="1">
        <v>987</v>
      </c>
      <c r="M8" s="7" t="s">
        <v>264</v>
      </c>
      <c r="N8" s="8"/>
      <c r="O8" s="8"/>
      <c r="P8" s="9">
        <v>8</v>
      </c>
      <c r="Q8" s="8">
        <v>90</v>
      </c>
      <c r="R8" s="8">
        <v>100</v>
      </c>
      <c r="S8" s="25" t="s">
        <v>81</v>
      </c>
    </row>
    <row r="9" spans="1:19" ht="42" customHeight="1">
      <c r="A9" s="23">
        <v>37383</v>
      </c>
      <c r="B9" s="13">
        <v>4</v>
      </c>
      <c r="C9" s="12">
        <v>10</v>
      </c>
      <c r="D9" s="4" t="s">
        <v>266</v>
      </c>
      <c r="E9" s="10">
        <v>6.8</v>
      </c>
      <c r="F9" s="39">
        <v>4</v>
      </c>
      <c r="G9" s="41" t="s">
        <v>70</v>
      </c>
      <c r="H9" s="15">
        <v>43.7</v>
      </c>
      <c r="I9" s="4" t="s">
        <v>59</v>
      </c>
      <c r="J9" s="5" t="s">
        <v>60</v>
      </c>
      <c r="K9" s="6"/>
      <c r="L9" s="1">
        <v>986</v>
      </c>
      <c r="M9" s="7" t="s">
        <v>267</v>
      </c>
      <c r="N9" s="8"/>
      <c r="O9" s="8">
        <v>1</v>
      </c>
      <c r="P9" s="9">
        <v>3</v>
      </c>
      <c r="Q9" s="8">
        <v>78</v>
      </c>
      <c r="R9" s="8">
        <v>92</v>
      </c>
      <c r="S9" s="25" t="s">
        <v>81</v>
      </c>
    </row>
    <row r="10" spans="1:19" ht="42" customHeight="1">
      <c r="A10" s="23">
        <v>37384</v>
      </c>
      <c r="B10" s="13">
        <v>2</v>
      </c>
      <c r="C10" s="12">
        <v>13</v>
      </c>
      <c r="D10" s="4"/>
      <c r="E10" s="10">
        <v>0</v>
      </c>
      <c r="F10" s="39">
        <v>4</v>
      </c>
      <c r="G10" s="41" t="s">
        <v>70</v>
      </c>
      <c r="H10" s="15">
        <v>33.9</v>
      </c>
      <c r="I10" s="4" t="s">
        <v>67</v>
      </c>
      <c r="J10" s="5" t="s">
        <v>60</v>
      </c>
      <c r="K10" s="6"/>
      <c r="L10" s="1">
        <v>999</v>
      </c>
      <c r="M10" s="7" t="s">
        <v>268</v>
      </c>
      <c r="N10" s="8"/>
      <c r="O10" s="8">
        <v>2</v>
      </c>
      <c r="P10" s="9">
        <v>1</v>
      </c>
      <c r="Q10" s="8">
        <v>60</v>
      </c>
      <c r="R10" s="8">
        <v>83</v>
      </c>
      <c r="S10" s="25"/>
    </row>
    <row r="11" spans="1:19" ht="42" customHeight="1">
      <c r="A11" s="23">
        <v>37385</v>
      </c>
      <c r="B11" s="13">
        <v>2</v>
      </c>
      <c r="C11" s="12">
        <v>12</v>
      </c>
      <c r="D11" s="4"/>
      <c r="E11" s="10">
        <v>0</v>
      </c>
      <c r="F11" s="39">
        <v>3</v>
      </c>
      <c r="G11" s="41" t="s">
        <v>70</v>
      </c>
      <c r="H11" s="15">
        <v>22.3</v>
      </c>
      <c r="I11" s="4" t="s">
        <v>67</v>
      </c>
      <c r="J11" s="5" t="s">
        <v>59</v>
      </c>
      <c r="K11" s="6"/>
      <c r="L11" s="1">
        <v>998</v>
      </c>
      <c r="M11" s="7" t="s">
        <v>269</v>
      </c>
      <c r="N11" s="8"/>
      <c r="O11" s="8"/>
      <c r="P11" s="9">
        <v>1</v>
      </c>
      <c r="Q11" s="8">
        <v>64</v>
      </c>
      <c r="R11" s="8">
        <v>98</v>
      </c>
      <c r="S11" s="25"/>
    </row>
    <row r="12" spans="1:19" ht="42" customHeight="1">
      <c r="A12" s="23">
        <v>37386</v>
      </c>
      <c r="B12" s="13">
        <v>6</v>
      </c>
      <c r="C12" s="12">
        <v>14</v>
      </c>
      <c r="D12" s="4" t="s">
        <v>228</v>
      </c>
      <c r="E12" s="10">
        <v>5</v>
      </c>
      <c r="F12" s="39">
        <v>3</v>
      </c>
      <c r="G12" s="41" t="s">
        <v>70</v>
      </c>
      <c r="H12" s="15">
        <v>24.8</v>
      </c>
      <c r="I12" s="4" t="s">
        <v>59</v>
      </c>
      <c r="J12" s="5" t="s">
        <v>60</v>
      </c>
      <c r="K12" s="6"/>
      <c r="L12" s="1">
        <v>1003</v>
      </c>
      <c r="M12" s="7" t="s">
        <v>270</v>
      </c>
      <c r="N12" s="8"/>
      <c r="O12" s="8">
        <v>1.5</v>
      </c>
      <c r="P12" s="9">
        <v>5</v>
      </c>
      <c r="Q12" s="8">
        <v>75</v>
      </c>
      <c r="R12" s="8">
        <v>80</v>
      </c>
      <c r="S12" s="25" t="s">
        <v>81</v>
      </c>
    </row>
    <row r="13" spans="1:19" ht="42" customHeight="1">
      <c r="A13" s="23">
        <v>37387</v>
      </c>
      <c r="B13" s="13">
        <v>7</v>
      </c>
      <c r="C13" s="12">
        <v>19</v>
      </c>
      <c r="D13" s="4" t="s">
        <v>271</v>
      </c>
      <c r="E13" s="10">
        <v>25.3</v>
      </c>
      <c r="F13" s="39">
        <v>3</v>
      </c>
      <c r="G13" s="41" t="s">
        <v>70</v>
      </c>
      <c r="H13" s="15">
        <v>21.9</v>
      </c>
      <c r="I13" s="4" t="s">
        <v>59</v>
      </c>
      <c r="J13" s="5" t="s">
        <v>67</v>
      </c>
      <c r="K13" s="6"/>
      <c r="L13" s="1">
        <v>1011</v>
      </c>
      <c r="M13" s="7" t="s">
        <v>272</v>
      </c>
      <c r="N13" s="8" t="s">
        <v>176</v>
      </c>
      <c r="O13" s="8">
        <v>8</v>
      </c>
      <c r="P13" s="9">
        <v>5</v>
      </c>
      <c r="Q13" s="8">
        <v>60</v>
      </c>
      <c r="R13" s="8">
        <v>36</v>
      </c>
      <c r="S13" s="25" t="s">
        <v>81</v>
      </c>
    </row>
    <row r="14" spans="1:19" ht="42" customHeight="1">
      <c r="A14" s="23">
        <v>37388</v>
      </c>
      <c r="B14" s="13">
        <v>6</v>
      </c>
      <c r="C14" s="12">
        <v>13</v>
      </c>
      <c r="D14" s="4"/>
      <c r="E14" s="10">
        <v>0</v>
      </c>
      <c r="F14" s="39">
        <v>2</v>
      </c>
      <c r="G14" s="41" t="s">
        <v>73</v>
      </c>
      <c r="H14" s="15">
        <v>20</v>
      </c>
      <c r="I14" s="4" t="s">
        <v>59</v>
      </c>
      <c r="J14" s="5" t="s">
        <v>59</v>
      </c>
      <c r="K14" s="6"/>
      <c r="L14" s="1">
        <v>1011</v>
      </c>
      <c r="M14" s="7" t="s">
        <v>273</v>
      </c>
      <c r="N14" s="8"/>
      <c r="O14" s="8"/>
      <c r="P14" s="9">
        <v>5</v>
      </c>
      <c r="Q14" s="8">
        <v>78</v>
      </c>
      <c r="R14" s="8">
        <v>99</v>
      </c>
      <c r="S14" s="25"/>
    </row>
    <row r="15" spans="1:19" ht="42" customHeight="1">
      <c r="A15" s="23">
        <v>37389</v>
      </c>
      <c r="B15" s="13">
        <v>6</v>
      </c>
      <c r="C15" s="12">
        <v>8</v>
      </c>
      <c r="D15" s="4" t="s">
        <v>274</v>
      </c>
      <c r="E15" s="10">
        <v>3.8</v>
      </c>
      <c r="F15" s="39">
        <v>3</v>
      </c>
      <c r="G15" s="41" t="s">
        <v>73</v>
      </c>
      <c r="H15" s="15">
        <v>25.7</v>
      </c>
      <c r="I15" s="4" t="s">
        <v>59</v>
      </c>
      <c r="J15" s="5" t="s">
        <v>59</v>
      </c>
      <c r="K15" s="6"/>
      <c r="L15" s="1">
        <v>1010</v>
      </c>
      <c r="M15" s="7" t="s">
        <v>275</v>
      </c>
      <c r="N15" s="8"/>
      <c r="O15" s="8"/>
      <c r="P15" s="9">
        <v>6</v>
      </c>
      <c r="Q15" s="8">
        <v>96</v>
      </c>
      <c r="R15" s="8">
        <v>100</v>
      </c>
      <c r="S15" s="25" t="s">
        <v>81</v>
      </c>
    </row>
    <row r="16" spans="1:19" ht="42" customHeight="1">
      <c r="A16" s="23">
        <v>37390</v>
      </c>
      <c r="B16" s="13">
        <v>6</v>
      </c>
      <c r="C16" s="12">
        <v>13</v>
      </c>
      <c r="D16" s="4"/>
      <c r="E16" s="10">
        <v>0</v>
      </c>
      <c r="F16" s="39">
        <v>2</v>
      </c>
      <c r="G16" s="41" t="s">
        <v>73</v>
      </c>
      <c r="H16" s="15">
        <v>16.1</v>
      </c>
      <c r="I16" s="4" t="s">
        <v>67</v>
      </c>
      <c r="J16" s="5" t="s">
        <v>60</v>
      </c>
      <c r="K16" s="6"/>
      <c r="L16" s="1">
        <v>1015</v>
      </c>
      <c r="M16" s="7" t="s">
        <v>276</v>
      </c>
      <c r="N16" s="8"/>
      <c r="O16" s="8">
        <v>3</v>
      </c>
      <c r="P16" s="9">
        <v>5</v>
      </c>
      <c r="Q16" s="8">
        <v>57</v>
      </c>
      <c r="R16" s="8">
        <v>75</v>
      </c>
      <c r="S16" s="25"/>
    </row>
    <row r="17" spans="1:19" ht="42" customHeight="1">
      <c r="A17" s="23">
        <v>37391</v>
      </c>
      <c r="B17" s="13">
        <v>4</v>
      </c>
      <c r="C17" s="12">
        <v>15</v>
      </c>
      <c r="D17" s="4" t="s">
        <v>277</v>
      </c>
      <c r="E17" s="10">
        <v>6.5</v>
      </c>
      <c r="F17" s="39">
        <v>2</v>
      </c>
      <c r="G17" s="41" t="s">
        <v>122</v>
      </c>
      <c r="H17" s="15">
        <v>17.9</v>
      </c>
      <c r="I17" s="4" t="s">
        <v>67</v>
      </c>
      <c r="J17" s="5" t="s">
        <v>60</v>
      </c>
      <c r="K17" s="6"/>
      <c r="L17" s="1">
        <v>1019</v>
      </c>
      <c r="M17" s="7" t="s">
        <v>278</v>
      </c>
      <c r="N17" s="8"/>
      <c r="O17" s="8">
        <v>2</v>
      </c>
      <c r="P17" s="9">
        <v>3</v>
      </c>
      <c r="Q17" s="8">
        <v>84</v>
      </c>
      <c r="R17" s="8">
        <v>85</v>
      </c>
      <c r="S17" s="25" t="s">
        <v>81</v>
      </c>
    </row>
    <row r="18" spans="1:19" ht="42" customHeight="1">
      <c r="A18" s="23">
        <v>37392</v>
      </c>
      <c r="B18" s="13">
        <v>6</v>
      </c>
      <c r="C18" s="12">
        <v>14</v>
      </c>
      <c r="D18" s="4" t="s">
        <v>228</v>
      </c>
      <c r="E18" s="10">
        <v>9.5</v>
      </c>
      <c r="F18" s="39">
        <v>4</v>
      </c>
      <c r="G18" s="41" t="s">
        <v>73</v>
      </c>
      <c r="H18" s="15">
        <v>36.3</v>
      </c>
      <c r="I18" s="4" t="s">
        <v>59</v>
      </c>
      <c r="J18" s="5" t="s">
        <v>60</v>
      </c>
      <c r="K18" s="6"/>
      <c r="L18" s="1">
        <v>1021</v>
      </c>
      <c r="M18" s="7" t="s">
        <v>280</v>
      </c>
      <c r="N18" s="8"/>
      <c r="O18" s="8">
        <v>2.5</v>
      </c>
      <c r="P18" s="9">
        <v>5</v>
      </c>
      <c r="Q18" s="8">
        <v>73</v>
      </c>
      <c r="R18" s="8">
        <v>86</v>
      </c>
      <c r="S18" s="25" t="s">
        <v>81</v>
      </c>
    </row>
    <row r="19" spans="1:19" ht="42" customHeight="1">
      <c r="A19" s="23">
        <v>37393</v>
      </c>
      <c r="B19" s="13">
        <v>5</v>
      </c>
      <c r="C19" s="12">
        <v>14</v>
      </c>
      <c r="D19" s="4"/>
      <c r="E19" s="10">
        <v>0</v>
      </c>
      <c r="F19" s="39">
        <v>2</v>
      </c>
      <c r="G19" s="41" t="s">
        <v>122</v>
      </c>
      <c r="H19" s="15">
        <v>17.3</v>
      </c>
      <c r="I19" s="4" t="s">
        <v>67</v>
      </c>
      <c r="J19" s="5" t="s">
        <v>60</v>
      </c>
      <c r="K19" s="6"/>
      <c r="L19" s="1">
        <v>1020</v>
      </c>
      <c r="M19" s="7" t="s">
        <v>281</v>
      </c>
      <c r="N19" s="8"/>
      <c r="O19" s="8">
        <v>0.5</v>
      </c>
      <c r="P19" s="9">
        <v>4</v>
      </c>
      <c r="Q19" s="8">
        <v>63</v>
      </c>
      <c r="R19" s="8">
        <v>94</v>
      </c>
      <c r="S19" s="25"/>
    </row>
    <row r="20" spans="1:19" ht="42" customHeight="1">
      <c r="A20" s="23">
        <v>37394</v>
      </c>
      <c r="B20" s="49">
        <v>10</v>
      </c>
      <c r="C20" s="56">
        <v>20</v>
      </c>
      <c r="D20" s="9"/>
      <c r="E20" s="55">
        <v>0</v>
      </c>
      <c r="F20" s="52">
        <v>2</v>
      </c>
      <c r="G20" s="51" t="s">
        <v>87</v>
      </c>
      <c r="H20" s="51">
        <v>17.6</v>
      </c>
      <c r="I20" s="9" t="s">
        <v>67</v>
      </c>
      <c r="J20" s="50" t="s">
        <v>60</v>
      </c>
      <c r="K20" s="8"/>
      <c r="L20" s="8">
        <v>1020</v>
      </c>
      <c r="M20" s="7" t="s">
        <v>279</v>
      </c>
      <c r="N20" s="8"/>
      <c r="O20" s="8">
        <v>4</v>
      </c>
      <c r="P20" s="8">
        <v>9</v>
      </c>
      <c r="Q20" s="8">
        <v>48</v>
      </c>
      <c r="R20" s="8">
        <v>75</v>
      </c>
      <c r="S20" s="25"/>
    </row>
    <row r="21" spans="1:19" ht="42" customHeight="1">
      <c r="A21" s="23">
        <v>37395</v>
      </c>
      <c r="B21" s="13">
        <v>5</v>
      </c>
      <c r="C21" s="12">
        <v>21</v>
      </c>
      <c r="D21" s="4"/>
      <c r="E21" s="10">
        <v>0</v>
      </c>
      <c r="F21" s="39">
        <v>3</v>
      </c>
      <c r="G21" s="41" t="s">
        <v>87</v>
      </c>
      <c r="H21" s="15">
        <v>24.4</v>
      </c>
      <c r="I21" s="4" t="s">
        <v>156</v>
      </c>
      <c r="J21" s="5" t="s">
        <v>116</v>
      </c>
      <c r="K21" s="6"/>
      <c r="L21" s="1">
        <v>1018</v>
      </c>
      <c r="M21" s="7" t="s">
        <v>282</v>
      </c>
      <c r="N21" s="8"/>
      <c r="O21" s="8">
        <v>9</v>
      </c>
      <c r="P21" s="9">
        <v>3</v>
      </c>
      <c r="Q21" s="8">
        <v>47</v>
      </c>
      <c r="R21" s="8">
        <v>27</v>
      </c>
      <c r="S21" s="25"/>
    </row>
    <row r="22" spans="1:19" ht="42" customHeight="1">
      <c r="A22" s="23">
        <v>37396</v>
      </c>
      <c r="B22" s="13">
        <v>9</v>
      </c>
      <c r="C22" s="12">
        <v>17</v>
      </c>
      <c r="D22" s="4"/>
      <c r="E22" s="10">
        <v>0</v>
      </c>
      <c r="F22" s="39">
        <v>2</v>
      </c>
      <c r="G22" s="41" t="s">
        <v>73</v>
      </c>
      <c r="H22" s="15">
        <v>19.2</v>
      </c>
      <c r="I22" s="4" t="s">
        <v>67</v>
      </c>
      <c r="J22" s="5" t="s">
        <v>60</v>
      </c>
      <c r="K22" s="6"/>
      <c r="L22" s="1">
        <v>1015</v>
      </c>
      <c r="M22" s="7" t="s">
        <v>283</v>
      </c>
      <c r="N22" s="8"/>
      <c r="O22" s="8">
        <v>3</v>
      </c>
      <c r="P22" s="9">
        <v>7</v>
      </c>
      <c r="Q22" s="8">
        <v>57</v>
      </c>
      <c r="R22" s="8">
        <v>75</v>
      </c>
      <c r="S22" s="25"/>
    </row>
    <row r="23" spans="1:19" ht="42" customHeight="1">
      <c r="A23" s="23">
        <v>37397</v>
      </c>
      <c r="B23" s="13">
        <v>5</v>
      </c>
      <c r="C23" s="12">
        <v>17</v>
      </c>
      <c r="D23" s="4" t="s">
        <v>277</v>
      </c>
      <c r="E23" s="10">
        <v>3.8</v>
      </c>
      <c r="F23" s="39">
        <v>4</v>
      </c>
      <c r="G23" s="41" t="s">
        <v>58</v>
      </c>
      <c r="H23" s="15">
        <v>32.6</v>
      </c>
      <c r="I23" s="4" t="s">
        <v>156</v>
      </c>
      <c r="J23" s="5" t="s">
        <v>60</v>
      </c>
      <c r="K23" s="6"/>
      <c r="L23" s="1">
        <v>1010</v>
      </c>
      <c r="M23" s="7" t="s">
        <v>284</v>
      </c>
      <c r="N23" s="8"/>
      <c r="O23" s="8">
        <v>4</v>
      </c>
      <c r="P23" s="9">
        <v>4</v>
      </c>
      <c r="Q23" s="8">
        <v>63</v>
      </c>
      <c r="R23" s="8">
        <v>74</v>
      </c>
      <c r="S23" s="25" t="s">
        <v>81</v>
      </c>
    </row>
    <row r="24" spans="1:19" ht="42" customHeight="1">
      <c r="A24" s="23">
        <v>37398</v>
      </c>
      <c r="B24" s="13">
        <v>3</v>
      </c>
      <c r="C24" s="12">
        <v>10</v>
      </c>
      <c r="D24" s="4" t="s">
        <v>285</v>
      </c>
      <c r="E24" s="10">
        <v>1.2</v>
      </c>
      <c r="F24" s="39">
        <v>3</v>
      </c>
      <c r="G24" s="41" t="s">
        <v>73</v>
      </c>
      <c r="H24" s="15">
        <v>27.1</v>
      </c>
      <c r="I24" s="4" t="s">
        <v>59</v>
      </c>
      <c r="J24" s="5" t="s">
        <v>60</v>
      </c>
      <c r="K24" s="6"/>
      <c r="L24" s="1">
        <v>1015</v>
      </c>
      <c r="M24" s="7" t="s">
        <v>286</v>
      </c>
      <c r="N24" s="8"/>
      <c r="O24" s="8">
        <v>2</v>
      </c>
      <c r="P24" s="9">
        <v>2</v>
      </c>
      <c r="Q24" s="8">
        <v>70</v>
      </c>
      <c r="R24" s="8">
        <v>85</v>
      </c>
      <c r="S24" s="25" t="s">
        <v>81</v>
      </c>
    </row>
    <row r="25" spans="1:19" ht="42" customHeight="1">
      <c r="A25" s="23">
        <v>37399</v>
      </c>
      <c r="B25" s="13">
        <v>1</v>
      </c>
      <c r="C25" s="12">
        <v>6</v>
      </c>
      <c r="D25" s="4" t="s">
        <v>287</v>
      </c>
      <c r="E25" s="10">
        <v>28</v>
      </c>
      <c r="F25" s="39">
        <v>4</v>
      </c>
      <c r="G25" s="41" t="s">
        <v>73</v>
      </c>
      <c r="H25" s="15">
        <v>36.9</v>
      </c>
      <c r="I25" s="4" t="s">
        <v>59</v>
      </c>
      <c r="J25" s="5" t="s">
        <v>60</v>
      </c>
      <c r="K25" s="6"/>
      <c r="L25" s="1">
        <v>1010</v>
      </c>
      <c r="M25" s="7" t="s">
        <v>288</v>
      </c>
      <c r="N25" s="8" t="s">
        <v>176</v>
      </c>
      <c r="O25" s="8">
        <v>1.5</v>
      </c>
      <c r="P25" s="9">
        <v>0</v>
      </c>
      <c r="Q25" s="8">
        <v>95</v>
      </c>
      <c r="R25" s="8">
        <v>86</v>
      </c>
      <c r="S25" s="25" t="s">
        <v>64</v>
      </c>
    </row>
    <row r="26" spans="1:19" ht="42" customHeight="1">
      <c r="A26" s="23">
        <v>37400</v>
      </c>
      <c r="B26" s="13">
        <v>0</v>
      </c>
      <c r="C26" s="12">
        <v>10</v>
      </c>
      <c r="D26" s="4" t="s">
        <v>134</v>
      </c>
      <c r="E26" s="10">
        <v>0</v>
      </c>
      <c r="F26" s="39">
        <v>2</v>
      </c>
      <c r="G26" s="41" t="s">
        <v>122</v>
      </c>
      <c r="H26" s="15">
        <v>19</v>
      </c>
      <c r="I26" s="4" t="s">
        <v>67</v>
      </c>
      <c r="J26" s="5" t="s">
        <v>60</v>
      </c>
      <c r="K26" s="6"/>
      <c r="L26" s="1">
        <v>1017</v>
      </c>
      <c r="M26" s="7" t="s">
        <v>289</v>
      </c>
      <c r="N26" s="8"/>
      <c r="O26" s="8">
        <v>3</v>
      </c>
      <c r="P26" s="9">
        <v>-1</v>
      </c>
      <c r="Q26" s="8">
        <v>65</v>
      </c>
      <c r="R26" s="8">
        <v>76</v>
      </c>
      <c r="S26" s="25"/>
    </row>
    <row r="27" spans="1:19" ht="42" customHeight="1">
      <c r="A27" s="23">
        <v>37401</v>
      </c>
      <c r="B27" s="13">
        <v>4</v>
      </c>
      <c r="C27" s="12">
        <v>13</v>
      </c>
      <c r="D27" s="4" t="s">
        <v>201</v>
      </c>
      <c r="E27" s="10">
        <v>0.8</v>
      </c>
      <c r="F27" s="39">
        <v>2</v>
      </c>
      <c r="G27" s="41" t="s">
        <v>122</v>
      </c>
      <c r="H27" s="15">
        <v>20.5</v>
      </c>
      <c r="I27" s="4" t="s">
        <v>67</v>
      </c>
      <c r="J27" s="5" t="s">
        <v>60</v>
      </c>
      <c r="K27" s="6"/>
      <c r="L27" s="1">
        <v>1016</v>
      </c>
      <c r="M27" s="7" t="s">
        <v>290</v>
      </c>
      <c r="N27" s="8"/>
      <c r="O27" s="8">
        <v>2</v>
      </c>
      <c r="P27" s="9">
        <v>2</v>
      </c>
      <c r="Q27" s="8">
        <v>55</v>
      </c>
      <c r="R27" s="8">
        <v>74</v>
      </c>
      <c r="S27" s="25" t="s">
        <v>81</v>
      </c>
    </row>
    <row r="28" spans="1:19" ht="42" customHeight="1">
      <c r="A28" s="23">
        <v>37402</v>
      </c>
      <c r="B28" s="13">
        <v>3</v>
      </c>
      <c r="C28" s="12">
        <v>12</v>
      </c>
      <c r="D28" s="4" t="s">
        <v>201</v>
      </c>
      <c r="E28" s="10">
        <v>1</v>
      </c>
      <c r="F28" s="39">
        <v>2</v>
      </c>
      <c r="G28" s="41" t="s">
        <v>87</v>
      </c>
      <c r="H28" s="15">
        <v>19.1</v>
      </c>
      <c r="I28" s="4" t="s">
        <v>67</v>
      </c>
      <c r="J28" s="5" t="s">
        <v>60</v>
      </c>
      <c r="K28" s="6"/>
      <c r="L28" s="1">
        <v>1013</v>
      </c>
      <c r="M28" s="7" t="s">
        <v>291</v>
      </c>
      <c r="N28" s="8"/>
      <c r="O28" s="8">
        <v>1.5</v>
      </c>
      <c r="P28" s="9">
        <v>2</v>
      </c>
      <c r="Q28" s="8">
        <v>70</v>
      </c>
      <c r="R28" s="8">
        <v>82</v>
      </c>
      <c r="S28" s="25" t="s">
        <v>81</v>
      </c>
    </row>
    <row r="29" spans="1:19" ht="42" customHeight="1">
      <c r="A29" s="23">
        <v>37403</v>
      </c>
      <c r="B29" s="13">
        <v>0</v>
      </c>
      <c r="C29" s="12">
        <v>14</v>
      </c>
      <c r="D29" s="4"/>
      <c r="E29" s="10">
        <v>0</v>
      </c>
      <c r="F29" s="39">
        <v>2</v>
      </c>
      <c r="G29" s="41" t="s">
        <v>73</v>
      </c>
      <c r="H29" s="15">
        <v>18</v>
      </c>
      <c r="I29" s="4" t="s">
        <v>156</v>
      </c>
      <c r="J29" s="5" t="s">
        <v>60</v>
      </c>
      <c r="K29" s="6"/>
      <c r="L29" s="1">
        <v>1014</v>
      </c>
      <c r="M29" s="7" t="s">
        <v>292</v>
      </c>
      <c r="N29" s="8"/>
      <c r="O29" s="8">
        <v>2.5</v>
      </c>
      <c r="P29" s="9">
        <v>-1</v>
      </c>
      <c r="Q29" s="8">
        <v>51</v>
      </c>
      <c r="R29" s="8">
        <v>80</v>
      </c>
      <c r="S29" s="25"/>
    </row>
    <row r="30" spans="1:19" ht="42" customHeight="1">
      <c r="A30" s="23">
        <v>37404</v>
      </c>
      <c r="B30" s="13">
        <v>0</v>
      </c>
      <c r="C30" s="12">
        <v>15</v>
      </c>
      <c r="D30" s="4" t="s">
        <v>134</v>
      </c>
      <c r="E30" s="10">
        <v>0</v>
      </c>
      <c r="F30" s="39">
        <v>3</v>
      </c>
      <c r="G30" s="41" t="s">
        <v>73</v>
      </c>
      <c r="H30" s="15">
        <v>22.3</v>
      </c>
      <c r="I30" s="4" t="s">
        <v>156</v>
      </c>
      <c r="J30" s="5" t="s">
        <v>67</v>
      </c>
      <c r="K30" s="6"/>
      <c r="L30" s="1">
        <v>1022</v>
      </c>
      <c r="M30" s="7" t="s">
        <v>293</v>
      </c>
      <c r="N30" s="8"/>
      <c r="O30" s="8">
        <v>5</v>
      </c>
      <c r="P30" s="9">
        <v>-1</v>
      </c>
      <c r="Q30" s="8">
        <v>48</v>
      </c>
      <c r="R30" s="8">
        <v>65</v>
      </c>
      <c r="S30" s="25"/>
    </row>
    <row r="31" spans="1:19" ht="42" customHeight="1">
      <c r="A31" s="23">
        <v>37405</v>
      </c>
      <c r="B31" s="13">
        <v>1</v>
      </c>
      <c r="C31" s="12">
        <v>19</v>
      </c>
      <c r="D31" s="4"/>
      <c r="E31" s="10">
        <v>0</v>
      </c>
      <c r="F31" s="39">
        <v>2</v>
      </c>
      <c r="G31" s="41" t="s">
        <v>58</v>
      </c>
      <c r="H31" s="15">
        <v>20.1</v>
      </c>
      <c r="I31" s="4" t="s">
        <v>156</v>
      </c>
      <c r="J31" s="5" t="s">
        <v>116</v>
      </c>
      <c r="K31" s="6"/>
      <c r="L31" s="1">
        <v>1023</v>
      </c>
      <c r="M31" s="7" t="s">
        <v>294</v>
      </c>
      <c r="N31" s="8"/>
      <c r="O31" s="8">
        <v>9</v>
      </c>
      <c r="P31" s="9">
        <v>0</v>
      </c>
      <c r="Q31" s="8">
        <v>39</v>
      </c>
      <c r="R31" s="8">
        <v>28</v>
      </c>
      <c r="S31" s="25"/>
    </row>
    <row r="32" spans="1:19" ht="42" customHeight="1">
      <c r="A32" s="23">
        <v>37406</v>
      </c>
      <c r="B32" s="13">
        <v>3</v>
      </c>
      <c r="C32" s="12">
        <v>22</v>
      </c>
      <c r="D32" s="4"/>
      <c r="E32" s="10">
        <v>0</v>
      </c>
      <c r="F32" s="39">
        <v>2</v>
      </c>
      <c r="G32" s="41" t="s">
        <v>160</v>
      </c>
      <c r="H32" s="15">
        <v>20.5</v>
      </c>
      <c r="I32" s="4" t="s">
        <v>77</v>
      </c>
      <c r="J32" s="5" t="s">
        <v>116</v>
      </c>
      <c r="K32" s="6"/>
      <c r="L32" s="1">
        <v>1022</v>
      </c>
      <c r="M32" s="7" t="s">
        <v>295</v>
      </c>
      <c r="N32" s="8"/>
      <c r="O32" s="8">
        <v>12</v>
      </c>
      <c r="P32" s="9">
        <v>1</v>
      </c>
      <c r="Q32" s="8">
        <v>35</v>
      </c>
      <c r="R32" s="8">
        <v>12</v>
      </c>
      <c r="S32" s="25"/>
    </row>
    <row r="33" spans="1:19" ht="42" customHeight="1">
      <c r="A33" s="26">
        <v>37407</v>
      </c>
      <c r="B33" s="27">
        <v>5</v>
      </c>
      <c r="C33" s="28">
        <v>21</v>
      </c>
      <c r="D33" s="29"/>
      <c r="E33" s="30">
        <v>0</v>
      </c>
      <c r="F33" s="40">
        <v>3</v>
      </c>
      <c r="G33" s="42" t="s">
        <v>64</v>
      </c>
      <c r="H33" s="31">
        <v>28.7</v>
      </c>
      <c r="I33" s="29" t="s">
        <v>77</v>
      </c>
      <c r="J33" s="32" t="s">
        <v>67</v>
      </c>
      <c r="K33" s="33"/>
      <c r="L33" s="34">
        <v>1013</v>
      </c>
      <c r="M33" s="35" t="s">
        <v>296</v>
      </c>
      <c r="N33" s="36"/>
      <c r="O33" s="36"/>
      <c r="P33" s="37"/>
      <c r="Q33" s="36"/>
      <c r="R33" s="36"/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76" t="s">
        <v>22</v>
      </c>
      <c r="B100" s="76"/>
      <c r="C100" s="76"/>
      <c r="D100" s="16">
        <f>AVERAGE(B3:B33,C3:C33)</f>
        <v>9.935483870967742</v>
      </c>
      <c r="E100" s="76" t="s">
        <v>31</v>
      </c>
      <c r="F100" s="76"/>
      <c r="G100" s="76"/>
      <c r="H100" s="76"/>
      <c r="I100" s="17">
        <f>SUM(E3:E33)</f>
        <v>146.5</v>
      </c>
      <c r="J100" s="76" t="s">
        <v>38</v>
      </c>
      <c r="K100" s="76"/>
      <c r="L100" s="18">
        <f>SUM(O3:O33)</f>
        <v>97.5</v>
      </c>
    </row>
    <row r="101" spans="1:12" ht="30" customHeight="1">
      <c r="A101" s="76" t="s">
        <v>27</v>
      </c>
      <c r="B101" s="76"/>
      <c r="C101" s="76"/>
      <c r="D101" s="16">
        <f>AVERAGE(B3:B33)</f>
        <v>4.967741935483871</v>
      </c>
      <c r="E101" s="76" t="s">
        <v>32</v>
      </c>
      <c r="F101" s="76"/>
      <c r="G101" s="76"/>
      <c r="H101" s="76"/>
      <c r="I101" s="17">
        <f>AVERAGE(E3:E33)</f>
        <v>4.725806451612903</v>
      </c>
      <c r="J101" s="76" t="s">
        <v>39</v>
      </c>
      <c r="K101" s="76"/>
      <c r="L101" s="18">
        <f>COUNTIF(R3:R33,"&lt;31")</f>
        <v>3</v>
      </c>
    </row>
    <row r="102" spans="1:12" ht="30" customHeight="1">
      <c r="A102" s="76" t="s">
        <v>28</v>
      </c>
      <c r="B102" s="76"/>
      <c r="C102" s="76"/>
      <c r="D102" s="16">
        <f>AVERAGE(C3:C33)</f>
        <v>14.903225806451612</v>
      </c>
      <c r="E102" s="76" t="s">
        <v>33</v>
      </c>
      <c r="F102" s="76"/>
      <c r="G102" s="76"/>
      <c r="H102" s="76"/>
      <c r="I102" s="17">
        <f>MAX(E3:E33)</f>
        <v>28</v>
      </c>
      <c r="J102" s="76" t="s">
        <v>41</v>
      </c>
      <c r="K102" s="76"/>
      <c r="L102" s="18">
        <f>COUNTIF(C3:C33,"&gt;19")</f>
        <v>5</v>
      </c>
    </row>
    <row r="103" spans="1:12" ht="30" customHeight="1">
      <c r="A103" s="76" t="s">
        <v>23</v>
      </c>
      <c r="B103" s="76"/>
      <c r="C103" s="76"/>
      <c r="D103" s="18">
        <f>MAX(B3:B33,C3:C33)</f>
        <v>22</v>
      </c>
      <c r="E103" s="76" t="s">
        <v>34</v>
      </c>
      <c r="F103" s="76"/>
      <c r="G103" s="76"/>
      <c r="H103" s="76"/>
      <c r="I103" s="18">
        <f>COUNTA(S3:S33)</f>
        <v>17</v>
      </c>
      <c r="J103" s="76" t="s">
        <v>37</v>
      </c>
      <c r="K103" s="76"/>
      <c r="L103" s="18">
        <f>COUNTA(N3:N33)</f>
        <v>5</v>
      </c>
    </row>
    <row r="104" spans="1:12" ht="30" customHeight="1">
      <c r="A104" s="76" t="s">
        <v>24</v>
      </c>
      <c r="B104" s="76"/>
      <c r="C104" s="76"/>
      <c r="D104" s="18">
        <f>MIN(B3:B33,C3:C33)</f>
        <v>0</v>
      </c>
      <c r="E104" s="76" t="s">
        <v>35</v>
      </c>
      <c r="F104" s="76"/>
      <c r="G104" s="76"/>
      <c r="H104" s="76"/>
      <c r="I104" s="18">
        <f>COUNTIF(S3:S33,"R")</f>
        <v>16</v>
      </c>
      <c r="J104" s="76" t="s">
        <v>47</v>
      </c>
      <c r="K104" s="76"/>
      <c r="L104" s="43">
        <f>AVERAGE(F3:F33)</f>
        <v>2.806451612903226</v>
      </c>
    </row>
    <row r="105" spans="1:12" ht="30" customHeight="1">
      <c r="A105" s="76" t="s">
        <v>26</v>
      </c>
      <c r="B105" s="76"/>
      <c r="C105" s="76"/>
      <c r="D105" s="18">
        <f>MAX(B3:B33)</f>
        <v>11</v>
      </c>
      <c r="E105" s="76" t="s">
        <v>36</v>
      </c>
      <c r="F105" s="76"/>
      <c r="G105" s="76"/>
      <c r="H105" s="76"/>
      <c r="I105" s="18">
        <f>COUNTIF(S3:S33,"S")</f>
        <v>1</v>
      </c>
      <c r="J105" s="76" t="s">
        <v>48</v>
      </c>
      <c r="K105" s="76"/>
      <c r="L105" s="43">
        <f>AVERAGE(H3:H33)</f>
        <v>25.554838709677423</v>
      </c>
    </row>
    <row r="106" spans="1:12" ht="30" customHeight="1">
      <c r="A106" s="76" t="s">
        <v>25</v>
      </c>
      <c r="B106" s="76"/>
      <c r="C106" s="76"/>
      <c r="D106" s="18">
        <f>MIN(C3:C33)</f>
        <v>6</v>
      </c>
      <c r="E106" s="76" t="s">
        <v>52</v>
      </c>
      <c r="F106" s="76"/>
      <c r="G106" s="76"/>
      <c r="H106" s="76"/>
      <c r="I106" s="18">
        <f>COUNTIF(F3:F33,"&gt;5")</f>
        <v>0</v>
      </c>
      <c r="J106" s="76" t="s">
        <v>49</v>
      </c>
      <c r="K106" s="76"/>
      <c r="L106" s="19"/>
    </row>
    <row r="107" spans="1:12" ht="30" customHeight="1">
      <c r="A107" s="76" t="s">
        <v>29</v>
      </c>
      <c r="B107" s="76"/>
      <c r="C107" s="76"/>
      <c r="D107" s="18">
        <f>COUNTIF(B3:B33,"&lt;1")</f>
        <v>3</v>
      </c>
      <c r="E107" s="76" t="s">
        <v>43</v>
      </c>
      <c r="F107" s="76"/>
      <c r="G107" s="76"/>
      <c r="H107" s="76"/>
      <c r="I107" s="17">
        <f>MAX(H3:H33)</f>
        <v>43.7</v>
      </c>
      <c r="J107" s="76" t="s">
        <v>50</v>
      </c>
      <c r="K107" s="76"/>
      <c r="L107" s="19">
        <v>138.5</v>
      </c>
    </row>
    <row r="108" spans="1:12" ht="30" customHeight="1">
      <c r="A108" s="76" t="s">
        <v>30</v>
      </c>
      <c r="B108" s="76"/>
      <c r="C108" s="76"/>
      <c r="D108" s="18">
        <f>COUNTIF(C3:C33,"&lt;1")</f>
        <v>0</v>
      </c>
      <c r="E108" s="76" t="s">
        <v>44</v>
      </c>
      <c r="F108" s="76"/>
      <c r="G108" s="76"/>
      <c r="H108" s="76"/>
      <c r="I108" s="18">
        <f>MAX(L3:L33)</f>
        <v>1023</v>
      </c>
      <c r="J108" s="76" t="s">
        <v>51</v>
      </c>
      <c r="K108" s="76"/>
      <c r="L108" s="19">
        <v>8</v>
      </c>
    </row>
    <row r="109" spans="1:12" ht="30" customHeight="1">
      <c r="A109" s="76" t="s">
        <v>40</v>
      </c>
      <c r="B109" s="76"/>
      <c r="C109" s="76"/>
      <c r="D109" s="18">
        <f>MIN(P3:P33)</f>
        <v>-1</v>
      </c>
      <c r="E109" s="76" t="s">
        <v>45</v>
      </c>
      <c r="F109" s="76"/>
      <c r="G109" s="76"/>
      <c r="H109" s="76"/>
      <c r="I109" s="18">
        <f>MIN(L3:L33)</f>
        <v>985</v>
      </c>
      <c r="J109" s="76"/>
      <c r="K109" s="76"/>
      <c r="L109" s="19"/>
    </row>
  </sheetData>
  <sheetProtection password="CF17" sheet="1" objects="1" scenarios="1"/>
  <mergeCells count="43"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A105:C105"/>
    <mergeCell ref="A106:C106"/>
    <mergeCell ref="A107:C107"/>
    <mergeCell ref="A108:C108"/>
    <mergeCell ref="A101:C101"/>
    <mergeCell ref="A102:C102"/>
    <mergeCell ref="A103:C103"/>
    <mergeCell ref="A104:C104"/>
    <mergeCell ref="N1:N2"/>
    <mergeCell ref="O1:O2"/>
    <mergeCell ref="D1:E1"/>
    <mergeCell ref="A100:C100"/>
    <mergeCell ref="J100:K100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4" sqref="E4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63" t="s">
        <v>16</v>
      </c>
      <c r="C1" s="64"/>
      <c r="D1" s="63" t="s">
        <v>17</v>
      </c>
      <c r="E1" s="64"/>
      <c r="F1" s="63" t="s">
        <v>15</v>
      </c>
      <c r="G1" s="73"/>
      <c r="H1" s="74"/>
      <c r="I1" s="63" t="s">
        <v>1</v>
      </c>
      <c r="J1" s="64"/>
      <c r="K1" s="69" t="s">
        <v>8</v>
      </c>
      <c r="L1" s="67" t="s">
        <v>10</v>
      </c>
      <c r="M1" s="71" t="s">
        <v>2</v>
      </c>
      <c r="N1" s="58" t="s">
        <v>19</v>
      </c>
      <c r="O1" s="58" t="s">
        <v>20</v>
      </c>
      <c r="P1" s="65" t="s">
        <v>21</v>
      </c>
      <c r="Q1" s="58" t="s">
        <v>14</v>
      </c>
      <c r="R1" s="58" t="s">
        <v>42</v>
      </c>
      <c r="S1" s="60" t="s">
        <v>46</v>
      </c>
    </row>
    <row r="2" spans="1:19" ht="42" customHeight="1">
      <c r="A2" s="22" t="s">
        <v>56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0"/>
      <c r="L2" s="68"/>
      <c r="M2" s="72"/>
      <c r="N2" s="75"/>
      <c r="O2" s="75"/>
      <c r="P2" s="66"/>
      <c r="Q2" s="62"/>
      <c r="R2" s="59"/>
      <c r="S2" s="61"/>
    </row>
    <row r="3" spans="1:19" ht="42" customHeight="1">
      <c r="A3" s="23">
        <v>37408</v>
      </c>
      <c r="B3" s="13">
        <v>10</v>
      </c>
      <c r="C3" s="12">
        <v>14</v>
      </c>
      <c r="D3" s="4" t="s">
        <v>257</v>
      </c>
      <c r="E3" s="10">
        <v>15.8</v>
      </c>
      <c r="F3" s="39">
        <v>2</v>
      </c>
      <c r="G3" s="41" t="s">
        <v>58</v>
      </c>
      <c r="H3" s="15">
        <v>17.5</v>
      </c>
      <c r="I3" s="4" t="s">
        <v>59</v>
      </c>
      <c r="J3" s="5" t="s">
        <v>60</v>
      </c>
      <c r="K3" s="6"/>
      <c r="L3" s="1">
        <v>1015</v>
      </c>
      <c r="M3" s="7" t="s">
        <v>297</v>
      </c>
      <c r="N3" s="8"/>
      <c r="O3" s="8">
        <v>1</v>
      </c>
      <c r="P3" s="9">
        <v>9</v>
      </c>
      <c r="Q3" s="8">
        <v>86</v>
      </c>
      <c r="R3" s="20">
        <v>92</v>
      </c>
      <c r="S3" s="24" t="s">
        <v>81</v>
      </c>
    </row>
    <row r="4" spans="1:19" ht="42" customHeight="1">
      <c r="A4" s="23">
        <v>37409</v>
      </c>
      <c r="B4" s="13">
        <v>8</v>
      </c>
      <c r="C4" s="12">
        <v>14</v>
      </c>
      <c r="D4" s="4" t="s">
        <v>298</v>
      </c>
      <c r="E4" s="10">
        <v>0.8</v>
      </c>
      <c r="F4" s="39">
        <v>2</v>
      </c>
      <c r="G4" s="41" t="s">
        <v>58</v>
      </c>
      <c r="H4" s="15">
        <v>17.6</v>
      </c>
      <c r="I4" s="4" t="s">
        <v>59</v>
      </c>
      <c r="J4" s="5" t="s">
        <v>59</v>
      </c>
      <c r="K4" s="6"/>
      <c r="L4" s="1">
        <v>1014</v>
      </c>
      <c r="M4" s="7" t="s">
        <v>299</v>
      </c>
      <c r="N4" s="8"/>
      <c r="O4" s="8"/>
      <c r="P4" s="9">
        <v>7</v>
      </c>
      <c r="Q4" s="8">
        <v>84</v>
      </c>
      <c r="R4" s="8">
        <v>99</v>
      </c>
      <c r="S4" s="25" t="s">
        <v>81</v>
      </c>
    </row>
    <row r="5" spans="1:19" ht="42" customHeight="1">
      <c r="A5" s="23">
        <v>37410</v>
      </c>
      <c r="B5" s="13">
        <v>9</v>
      </c>
      <c r="C5" s="12">
        <v>19</v>
      </c>
      <c r="D5" s="4" t="s">
        <v>300</v>
      </c>
      <c r="E5" s="10">
        <v>2.3</v>
      </c>
      <c r="F5" s="39">
        <v>3</v>
      </c>
      <c r="G5" s="41" t="s">
        <v>58</v>
      </c>
      <c r="H5" s="15">
        <v>26.4</v>
      </c>
      <c r="I5" s="4" t="s">
        <v>59</v>
      </c>
      <c r="J5" s="5" t="s">
        <v>67</v>
      </c>
      <c r="K5" s="6"/>
      <c r="L5" s="1">
        <v>1017</v>
      </c>
      <c r="M5" s="7" t="s">
        <v>301</v>
      </c>
      <c r="N5" s="8"/>
      <c r="O5" s="8">
        <v>5</v>
      </c>
      <c r="P5" s="9">
        <v>8</v>
      </c>
      <c r="Q5" s="8">
        <v>59</v>
      </c>
      <c r="R5" s="8">
        <v>65</v>
      </c>
      <c r="S5" s="25" t="s">
        <v>81</v>
      </c>
    </row>
    <row r="6" spans="1:19" ht="42" customHeight="1">
      <c r="A6" s="23">
        <v>37411</v>
      </c>
      <c r="B6" s="13">
        <v>4</v>
      </c>
      <c r="C6" s="12">
        <v>23</v>
      </c>
      <c r="D6" s="4" t="s">
        <v>302</v>
      </c>
      <c r="E6" s="10">
        <v>1.3</v>
      </c>
      <c r="F6" s="39">
        <v>2</v>
      </c>
      <c r="G6" s="41" t="s">
        <v>87</v>
      </c>
      <c r="H6" s="15">
        <v>19.8</v>
      </c>
      <c r="I6" s="4" t="s">
        <v>77</v>
      </c>
      <c r="J6" s="5" t="s">
        <v>67</v>
      </c>
      <c r="K6" s="6"/>
      <c r="L6" s="1">
        <v>1012</v>
      </c>
      <c r="M6" s="7" t="s">
        <v>303</v>
      </c>
      <c r="N6" s="8"/>
      <c r="O6" s="8">
        <v>7</v>
      </c>
      <c r="P6" s="9">
        <v>2</v>
      </c>
      <c r="Q6" s="8">
        <v>45</v>
      </c>
      <c r="R6" s="8">
        <v>40</v>
      </c>
      <c r="S6" s="25" t="s">
        <v>81</v>
      </c>
    </row>
    <row r="7" spans="1:19" ht="42" customHeight="1">
      <c r="A7" s="23">
        <v>37412</v>
      </c>
      <c r="B7" s="13">
        <v>10</v>
      </c>
      <c r="C7" s="12">
        <v>15</v>
      </c>
      <c r="D7" s="4" t="s">
        <v>132</v>
      </c>
      <c r="E7" s="10">
        <v>13.5</v>
      </c>
      <c r="F7" s="39">
        <v>2</v>
      </c>
      <c r="G7" s="41" t="s">
        <v>70</v>
      </c>
      <c r="H7" s="15">
        <v>18.7</v>
      </c>
      <c r="I7" s="4" t="s">
        <v>59</v>
      </c>
      <c r="J7" s="5" t="s">
        <v>60</v>
      </c>
      <c r="K7" s="6"/>
      <c r="L7" s="1">
        <v>1009</v>
      </c>
      <c r="M7" s="7" t="s">
        <v>304</v>
      </c>
      <c r="N7" s="8"/>
      <c r="O7" s="8">
        <v>1</v>
      </c>
      <c r="P7" s="9">
        <v>8</v>
      </c>
      <c r="Q7" s="8">
        <v>79</v>
      </c>
      <c r="R7" s="8">
        <v>89</v>
      </c>
      <c r="S7" s="25" t="s">
        <v>81</v>
      </c>
    </row>
    <row r="8" spans="1:19" ht="42" customHeight="1">
      <c r="A8" s="23">
        <v>37413</v>
      </c>
      <c r="B8" s="13">
        <v>9</v>
      </c>
      <c r="C8" s="12">
        <v>19</v>
      </c>
      <c r="D8" s="4"/>
      <c r="E8" s="10">
        <v>0</v>
      </c>
      <c r="F8" s="39">
        <v>2</v>
      </c>
      <c r="G8" s="41" t="s">
        <v>122</v>
      </c>
      <c r="H8" s="15">
        <v>19</v>
      </c>
      <c r="I8" s="4" t="s">
        <v>59</v>
      </c>
      <c r="J8" s="5" t="s">
        <v>60</v>
      </c>
      <c r="K8" s="6"/>
      <c r="L8" s="1">
        <v>1016</v>
      </c>
      <c r="M8" s="7" t="s">
        <v>305</v>
      </c>
      <c r="N8" s="8"/>
      <c r="O8" s="8">
        <v>3</v>
      </c>
      <c r="P8" s="9">
        <v>7</v>
      </c>
      <c r="Q8" s="8">
        <v>58</v>
      </c>
      <c r="R8" s="8">
        <v>76</v>
      </c>
      <c r="S8" s="25"/>
    </row>
    <row r="9" spans="1:19" ht="42" customHeight="1">
      <c r="A9" s="23">
        <v>37414</v>
      </c>
      <c r="B9" s="13">
        <v>6</v>
      </c>
      <c r="C9" s="12">
        <v>23</v>
      </c>
      <c r="D9" s="4"/>
      <c r="E9" s="10">
        <v>0</v>
      </c>
      <c r="F9" s="39">
        <v>2</v>
      </c>
      <c r="G9" s="41" t="s">
        <v>87</v>
      </c>
      <c r="H9" s="15">
        <v>19.1</v>
      </c>
      <c r="I9" s="4" t="s">
        <v>77</v>
      </c>
      <c r="J9" s="5" t="s">
        <v>116</v>
      </c>
      <c r="K9" s="6"/>
      <c r="L9" s="1">
        <v>1018</v>
      </c>
      <c r="M9" s="7" t="s">
        <v>306</v>
      </c>
      <c r="N9" s="8"/>
      <c r="O9" s="8">
        <v>13</v>
      </c>
      <c r="P9" s="9">
        <v>4</v>
      </c>
      <c r="Q9" s="8">
        <v>41</v>
      </c>
      <c r="R9" s="8">
        <v>18</v>
      </c>
      <c r="S9" s="25"/>
    </row>
    <row r="10" spans="1:19" ht="42" customHeight="1">
      <c r="A10" s="23">
        <v>37415</v>
      </c>
      <c r="B10" s="13">
        <v>12</v>
      </c>
      <c r="C10" s="12">
        <v>26</v>
      </c>
      <c r="D10" s="4"/>
      <c r="E10" s="10">
        <v>0</v>
      </c>
      <c r="F10" s="39">
        <v>3</v>
      </c>
      <c r="G10" s="41" t="s">
        <v>87</v>
      </c>
      <c r="H10" s="15">
        <v>24.9</v>
      </c>
      <c r="I10" s="4" t="s">
        <v>77</v>
      </c>
      <c r="J10" s="5" t="s">
        <v>116</v>
      </c>
      <c r="K10" s="6"/>
      <c r="L10" s="1">
        <v>1017</v>
      </c>
      <c r="M10" s="7" t="s">
        <v>307</v>
      </c>
      <c r="N10" s="8"/>
      <c r="O10" s="8">
        <v>14</v>
      </c>
      <c r="P10" s="9">
        <v>10</v>
      </c>
      <c r="Q10" s="8">
        <v>46</v>
      </c>
      <c r="R10" s="8">
        <v>12</v>
      </c>
      <c r="S10" s="25"/>
    </row>
    <row r="11" spans="1:19" ht="42" customHeight="1">
      <c r="A11" s="23">
        <v>37416</v>
      </c>
      <c r="B11" s="13">
        <v>12</v>
      </c>
      <c r="C11" s="12">
        <v>27</v>
      </c>
      <c r="D11" s="4"/>
      <c r="E11" s="10">
        <v>0</v>
      </c>
      <c r="F11" s="39">
        <v>3</v>
      </c>
      <c r="G11" s="41" t="s">
        <v>58</v>
      </c>
      <c r="H11" s="15">
        <v>31.9</v>
      </c>
      <c r="I11" s="4" t="s">
        <v>156</v>
      </c>
      <c r="J11" s="5" t="s">
        <v>67</v>
      </c>
      <c r="K11" s="6"/>
      <c r="L11" s="1">
        <v>1018</v>
      </c>
      <c r="M11" s="7" t="s">
        <v>308</v>
      </c>
      <c r="N11" s="8"/>
      <c r="O11" s="8">
        <v>7</v>
      </c>
      <c r="P11" s="9">
        <v>11</v>
      </c>
      <c r="Q11" s="8">
        <v>60</v>
      </c>
      <c r="R11" s="8">
        <v>53</v>
      </c>
      <c r="S11" s="25"/>
    </row>
    <row r="12" spans="1:19" ht="42" customHeight="1">
      <c r="A12" s="23">
        <v>37417</v>
      </c>
      <c r="B12" s="13">
        <v>14</v>
      </c>
      <c r="C12" s="12">
        <v>26</v>
      </c>
      <c r="D12" s="4"/>
      <c r="E12" s="10">
        <v>0</v>
      </c>
      <c r="F12" s="39">
        <v>3</v>
      </c>
      <c r="G12" s="41" t="s">
        <v>122</v>
      </c>
      <c r="H12" s="15">
        <v>21.1</v>
      </c>
      <c r="I12" s="4" t="s">
        <v>67</v>
      </c>
      <c r="J12" s="5" t="s">
        <v>67</v>
      </c>
      <c r="K12" s="6"/>
      <c r="L12" s="1">
        <v>1015</v>
      </c>
      <c r="M12" s="7" t="s">
        <v>309</v>
      </c>
      <c r="N12" s="8"/>
      <c r="O12" s="8">
        <v>8</v>
      </c>
      <c r="P12" s="9">
        <v>14</v>
      </c>
      <c r="Q12" s="8">
        <v>51</v>
      </c>
      <c r="R12" s="8">
        <v>38</v>
      </c>
      <c r="S12" s="25"/>
    </row>
    <row r="13" spans="1:19" ht="42" customHeight="1">
      <c r="A13" s="23">
        <v>37418</v>
      </c>
      <c r="B13" s="13">
        <v>16</v>
      </c>
      <c r="C13" s="12">
        <v>25</v>
      </c>
      <c r="D13" s="4" t="s">
        <v>310</v>
      </c>
      <c r="E13" s="10">
        <v>0.3</v>
      </c>
      <c r="F13" s="39">
        <v>3</v>
      </c>
      <c r="G13" s="41" t="s">
        <v>122</v>
      </c>
      <c r="H13" s="15">
        <v>28.1</v>
      </c>
      <c r="I13" s="4" t="s">
        <v>59</v>
      </c>
      <c r="J13" s="5" t="s">
        <v>67</v>
      </c>
      <c r="K13" s="6"/>
      <c r="L13" s="1">
        <v>1013</v>
      </c>
      <c r="M13" s="7" t="s">
        <v>311</v>
      </c>
      <c r="N13" s="8"/>
      <c r="O13" s="8">
        <v>9</v>
      </c>
      <c r="P13" s="9">
        <v>15</v>
      </c>
      <c r="Q13" s="8">
        <v>53</v>
      </c>
      <c r="R13" s="8">
        <v>35</v>
      </c>
      <c r="S13" s="25"/>
    </row>
    <row r="14" spans="1:19" ht="42" customHeight="1">
      <c r="A14" s="23">
        <v>37419</v>
      </c>
      <c r="B14" s="13">
        <v>12</v>
      </c>
      <c r="C14" s="12">
        <v>18</v>
      </c>
      <c r="D14" s="4" t="s">
        <v>312</v>
      </c>
      <c r="E14" s="10">
        <v>36</v>
      </c>
      <c r="F14" s="39">
        <v>3</v>
      </c>
      <c r="G14" s="41" t="s">
        <v>122</v>
      </c>
      <c r="H14" s="15">
        <v>26.1</v>
      </c>
      <c r="I14" s="4" t="s">
        <v>59</v>
      </c>
      <c r="J14" s="5" t="s">
        <v>60</v>
      </c>
      <c r="K14" s="6"/>
      <c r="L14" s="1">
        <v>1012</v>
      </c>
      <c r="M14" s="7" t="s">
        <v>313</v>
      </c>
      <c r="N14" s="8" t="s">
        <v>176</v>
      </c>
      <c r="O14" s="8">
        <v>2</v>
      </c>
      <c r="P14" s="9">
        <v>11</v>
      </c>
      <c r="Q14" s="8">
        <v>76</v>
      </c>
      <c r="R14" s="8">
        <v>85</v>
      </c>
      <c r="S14" s="25" t="s">
        <v>81</v>
      </c>
    </row>
    <row r="15" spans="1:19" ht="42" customHeight="1">
      <c r="A15" s="23">
        <v>37420</v>
      </c>
      <c r="B15" s="13">
        <v>8</v>
      </c>
      <c r="C15" s="12">
        <v>17</v>
      </c>
      <c r="D15" s="4" t="s">
        <v>134</v>
      </c>
      <c r="E15" s="10">
        <v>0.1</v>
      </c>
      <c r="F15" s="39">
        <v>3</v>
      </c>
      <c r="G15" s="41" t="s">
        <v>73</v>
      </c>
      <c r="H15" s="15">
        <v>23.4</v>
      </c>
      <c r="I15" s="4" t="s">
        <v>67</v>
      </c>
      <c r="J15" s="5" t="s">
        <v>60</v>
      </c>
      <c r="K15" s="6"/>
      <c r="L15" s="1">
        <v>1020</v>
      </c>
      <c r="M15" s="7" t="s">
        <v>314</v>
      </c>
      <c r="N15" s="8"/>
      <c r="O15" s="8">
        <v>2</v>
      </c>
      <c r="P15" s="9">
        <v>7</v>
      </c>
      <c r="Q15" s="8">
        <v>67</v>
      </c>
      <c r="R15" s="8">
        <v>82</v>
      </c>
      <c r="S15" s="25"/>
    </row>
    <row r="16" spans="1:19" ht="42" customHeight="1">
      <c r="A16" s="23">
        <v>37421</v>
      </c>
      <c r="B16" s="13">
        <v>9</v>
      </c>
      <c r="C16" s="12">
        <v>20</v>
      </c>
      <c r="D16" s="4" t="s">
        <v>315</v>
      </c>
      <c r="E16" s="10">
        <v>0.6</v>
      </c>
      <c r="F16" s="39">
        <v>2</v>
      </c>
      <c r="G16" s="41" t="s">
        <v>87</v>
      </c>
      <c r="H16" s="15">
        <v>18.8</v>
      </c>
      <c r="I16" s="4" t="s">
        <v>59</v>
      </c>
      <c r="J16" s="5" t="s">
        <v>67</v>
      </c>
      <c r="K16" s="6"/>
      <c r="L16" s="1">
        <v>1025</v>
      </c>
      <c r="M16" s="7" t="s">
        <v>316</v>
      </c>
      <c r="N16" s="8"/>
      <c r="O16" s="8">
        <v>5</v>
      </c>
      <c r="P16" s="9">
        <v>8</v>
      </c>
      <c r="Q16" s="8">
        <v>57</v>
      </c>
      <c r="R16" s="8">
        <v>56</v>
      </c>
      <c r="S16" s="25" t="s">
        <v>81</v>
      </c>
    </row>
    <row r="17" spans="1:19" ht="42" customHeight="1">
      <c r="A17" s="23">
        <v>37422</v>
      </c>
      <c r="B17" s="13">
        <v>12</v>
      </c>
      <c r="C17" s="12">
        <v>25</v>
      </c>
      <c r="D17" s="4"/>
      <c r="E17" s="10">
        <v>0</v>
      </c>
      <c r="F17" s="39">
        <v>3</v>
      </c>
      <c r="G17" s="41" t="s">
        <v>70</v>
      </c>
      <c r="H17" s="15">
        <v>27.6</v>
      </c>
      <c r="I17" s="4" t="s">
        <v>67</v>
      </c>
      <c r="J17" s="5" t="s">
        <v>116</v>
      </c>
      <c r="K17" s="6"/>
      <c r="L17" s="1">
        <v>1008</v>
      </c>
      <c r="M17" s="7" t="s">
        <v>317</v>
      </c>
      <c r="N17" s="8"/>
      <c r="O17" s="8">
        <v>9</v>
      </c>
      <c r="P17" s="9">
        <v>10</v>
      </c>
      <c r="Q17" s="8">
        <v>55</v>
      </c>
      <c r="R17" s="8">
        <v>29</v>
      </c>
      <c r="S17" s="25"/>
    </row>
    <row r="18" spans="1:19" ht="42" customHeight="1">
      <c r="A18" s="23">
        <v>37423</v>
      </c>
      <c r="B18" s="13">
        <v>8</v>
      </c>
      <c r="C18" s="12">
        <v>14</v>
      </c>
      <c r="D18" s="4" t="s">
        <v>201</v>
      </c>
      <c r="E18" s="10">
        <v>2.6</v>
      </c>
      <c r="F18" s="39">
        <v>5</v>
      </c>
      <c r="G18" s="41" t="s">
        <v>73</v>
      </c>
      <c r="H18" s="15">
        <v>45</v>
      </c>
      <c r="I18" s="4" t="s">
        <v>59</v>
      </c>
      <c r="J18" s="5" t="s">
        <v>59</v>
      </c>
      <c r="K18" s="6"/>
      <c r="L18" s="1">
        <v>1010</v>
      </c>
      <c r="M18" s="7" t="s">
        <v>325</v>
      </c>
      <c r="N18" s="8"/>
      <c r="O18" s="8">
        <v>0.5</v>
      </c>
      <c r="P18" s="9">
        <v>7</v>
      </c>
      <c r="Q18" s="8">
        <v>65</v>
      </c>
      <c r="R18" s="8">
        <v>95</v>
      </c>
      <c r="S18" s="25" t="s">
        <v>81</v>
      </c>
    </row>
    <row r="19" spans="1:19" ht="42" customHeight="1">
      <c r="A19" s="23">
        <v>37424</v>
      </c>
      <c r="B19" s="13">
        <v>7</v>
      </c>
      <c r="C19" s="12">
        <v>21</v>
      </c>
      <c r="D19" s="4" t="s">
        <v>203</v>
      </c>
      <c r="E19" s="10">
        <v>6</v>
      </c>
      <c r="F19" s="39">
        <v>4</v>
      </c>
      <c r="G19" s="41" t="s">
        <v>87</v>
      </c>
      <c r="H19" s="15">
        <v>32</v>
      </c>
      <c r="I19" s="4"/>
      <c r="J19" s="5" t="s">
        <v>67</v>
      </c>
      <c r="K19" s="6"/>
      <c r="L19" s="1">
        <v>1004</v>
      </c>
      <c r="M19" s="7"/>
      <c r="N19" s="8"/>
      <c r="O19" s="8">
        <v>7</v>
      </c>
      <c r="P19" s="9">
        <v>5</v>
      </c>
      <c r="Q19" s="8">
        <v>50</v>
      </c>
      <c r="R19" s="8"/>
      <c r="S19" s="25" t="s">
        <v>81</v>
      </c>
    </row>
    <row r="20" spans="1:19" ht="42" customHeight="1">
      <c r="A20" s="23">
        <v>37425</v>
      </c>
      <c r="B20" s="13">
        <v>9</v>
      </c>
      <c r="C20" s="12">
        <v>17</v>
      </c>
      <c r="D20" s="4" t="s">
        <v>203</v>
      </c>
      <c r="E20" s="10">
        <v>6.8</v>
      </c>
      <c r="F20" s="39">
        <v>3</v>
      </c>
      <c r="G20" s="41" t="s">
        <v>87</v>
      </c>
      <c r="H20" s="15">
        <v>22</v>
      </c>
      <c r="I20" s="4"/>
      <c r="J20" s="5" t="s">
        <v>60</v>
      </c>
      <c r="K20" s="6"/>
      <c r="L20" s="1">
        <v>1002</v>
      </c>
      <c r="M20" s="7"/>
      <c r="N20" s="8"/>
      <c r="O20" s="8">
        <v>2</v>
      </c>
      <c r="P20" s="9">
        <v>7</v>
      </c>
      <c r="Q20" s="8">
        <v>68</v>
      </c>
      <c r="R20" s="8"/>
      <c r="S20" s="25" t="s">
        <v>81</v>
      </c>
    </row>
    <row r="21" spans="1:19" ht="42" customHeight="1">
      <c r="A21" s="23">
        <v>37426</v>
      </c>
      <c r="B21" s="13">
        <v>9</v>
      </c>
      <c r="C21" s="12">
        <v>16</v>
      </c>
      <c r="D21" s="4" t="s">
        <v>203</v>
      </c>
      <c r="E21" s="10">
        <v>1.2</v>
      </c>
      <c r="F21" s="39">
        <v>3</v>
      </c>
      <c r="G21" s="41" t="s">
        <v>70</v>
      </c>
      <c r="H21" s="15">
        <v>27</v>
      </c>
      <c r="I21" s="4"/>
      <c r="J21" s="5" t="s">
        <v>59</v>
      </c>
      <c r="K21" s="6"/>
      <c r="L21" s="1">
        <v>1000</v>
      </c>
      <c r="M21" s="7"/>
      <c r="N21" s="8"/>
      <c r="O21" s="8">
        <v>0.5</v>
      </c>
      <c r="P21" s="9">
        <v>8</v>
      </c>
      <c r="Q21" s="8">
        <v>61</v>
      </c>
      <c r="R21" s="8"/>
      <c r="S21" s="25" t="s">
        <v>81</v>
      </c>
    </row>
    <row r="22" spans="1:19" ht="42" customHeight="1">
      <c r="A22" s="23">
        <v>37427</v>
      </c>
      <c r="B22" s="13">
        <v>5</v>
      </c>
      <c r="C22" s="12">
        <v>17</v>
      </c>
      <c r="D22" s="4" t="s">
        <v>134</v>
      </c>
      <c r="E22" s="10">
        <v>0.5</v>
      </c>
      <c r="F22" s="39">
        <v>2</v>
      </c>
      <c r="G22" s="41" t="s">
        <v>76</v>
      </c>
      <c r="H22" s="15">
        <v>14</v>
      </c>
      <c r="I22" s="4"/>
      <c r="J22" s="5" t="s">
        <v>60</v>
      </c>
      <c r="K22" s="6"/>
      <c r="L22" s="1">
        <v>1004</v>
      </c>
      <c r="M22" s="7"/>
      <c r="N22" s="8"/>
      <c r="O22" s="8">
        <v>3</v>
      </c>
      <c r="P22" s="9">
        <v>5</v>
      </c>
      <c r="Q22" s="8">
        <v>52</v>
      </c>
      <c r="R22" s="8"/>
      <c r="S22" s="25" t="s">
        <v>81</v>
      </c>
    </row>
    <row r="23" spans="1:19" ht="42" customHeight="1">
      <c r="A23" s="23">
        <v>37428</v>
      </c>
      <c r="B23" s="13">
        <v>7</v>
      </c>
      <c r="C23" s="12">
        <v>19</v>
      </c>
      <c r="D23" s="4" t="s">
        <v>203</v>
      </c>
      <c r="E23" s="10">
        <v>4.2</v>
      </c>
      <c r="F23" s="39">
        <v>3</v>
      </c>
      <c r="G23" s="41" t="s">
        <v>70</v>
      </c>
      <c r="H23" s="15">
        <v>25</v>
      </c>
      <c r="I23" s="4"/>
      <c r="J23" s="5" t="s">
        <v>60</v>
      </c>
      <c r="K23" s="6"/>
      <c r="L23" s="1">
        <v>1006</v>
      </c>
      <c r="M23" s="7"/>
      <c r="N23" s="8"/>
      <c r="O23" s="8">
        <v>4</v>
      </c>
      <c r="P23" s="9">
        <v>6</v>
      </c>
      <c r="Q23" s="8">
        <v>65</v>
      </c>
      <c r="R23" s="8"/>
      <c r="S23" s="25" t="s">
        <v>81</v>
      </c>
    </row>
    <row r="24" spans="1:19" ht="42" customHeight="1">
      <c r="A24" s="23">
        <v>37429</v>
      </c>
      <c r="B24" s="13">
        <v>8</v>
      </c>
      <c r="C24" s="12">
        <v>19</v>
      </c>
      <c r="D24" s="4" t="s">
        <v>203</v>
      </c>
      <c r="E24" s="10">
        <v>2.2</v>
      </c>
      <c r="F24" s="39">
        <v>2</v>
      </c>
      <c r="G24" s="41" t="s">
        <v>64</v>
      </c>
      <c r="H24" s="15">
        <v>20</v>
      </c>
      <c r="I24" s="4"/>
      <c r="J24" s="5" t="s">
        <v>67</v>
      </c>
      <c r="K24" s="6"/>
      <c r="L24" s="1">
        <v>1013</v>
      </c>
      <c r="M24" s="7"/>
      <c r="N24" s="8"/>
      <c r="O24" s="8">
        <v>8</v>
      </c>
      <c r="P24" s="9">
        <v>7</v>
      </c>
      <c r="Q24" s="8">
        <v>53</v>
      </c>
      <c r="R24" s="8"/>
      <c r="S24" s="25" t="s">
        <v>81</v>
      </c>
    </row>
    <row r="25" spans="1:19" ht="42" customHeight="1">
      <c r="A25" s="23">
        <v>37430</v>
      </c>
      <c r="B25" s="13">
        <v>10</v>
      </c>
      <c r="C25" s="12">
        <v>21</v>
      </c>
      <c r="D25" s="4" t="s">
        <v>320</v>
      </c>
      <c r="E25" s="10">
        <v>3.1</v>
      </c>
      <c r="F25" s="39">
        <v>4</v>
      </c>
      <c r="G25" s="41" t="s">
        <v>64</v>
      </c>
      <c r="H25" s="15">
        <v>38</v>
      </c>
      <c r="I25" s="4"/>
      <c r="J25" s="5" t="s">
        <v>116</v>
      </c>
      <c r="K25" s="6"/>
      <c r="L25" s="1">
        <v>1002</v>
      </c>
      <c r="M25" s="7" t="s">
        <v>326</v>
      </c>
      <c r="N25" s="8" t="s">
        <v>176</v>
      </c>
      <c r="O25" s="8">
        <v>8.5</v>
      </c>
      <c r="P25" s="9">
        <v>9</v>
      </c>
      <c r="Q25" s="8">
        <v>60</v>
      </c>
      <c r="R25" s="8">
        <v>29</v>
      </c>
      <c r="S25" s="25" t="s">
        <v>81</v>
      </c>
    </row>
    <row r="26" spans="1:19" ht="42" customHeight="1">
      <c r="A26" s="23">
        <v>37431</v>
      </c>
      <c r="B26" s="13">
        <v>12</v>
      </c>
      <c r="C26" s="12">
        <v>20</v>
      </c>
      <c r="D26" s="4"/>
      <c r="E26" s="10">
        <v>0</v>
      </c>
      <c r="F26" s="39">
        <v>5</v>
      </c>
      <c r="G26" s="41" t="s">
        <v>70</v>
      </c>
      <c r="H26" s="15">
        <v>44</v>
      </c>
      <c r="I26" s="4"/>
      <c r="J26" s="5" t="s">
        <v>116</v>
      </c>
      <c r="K26" s="6"/>
      <c r="L26" s="1">
        <v>1005</v>
      </c>
      <c r="M26" s="7"/>
      <c r="N26" s="8"/>
      <c r="O26" s="8">
        <v>9</v>
      </c>
      <c r="P26" s="9">
        <v>11</v>
      </c>
      <c r="Q26" s="8">
        <v>45</v>
      </c>
      <c r="R26" s="8">
        <v>28</v>
      </c>
      <c r="S26" s="25"/>
    </row>
    <row r="27" spans="1:19" ht="42" customHeight="1">
      <c r="A27" s="23">
        <v>37432</v>
      </c>
      <c r="B27" s="13">
        <v>9</v>
      </c>
      <c r="C27" s="12">
        <v>18</v>
      </c>
      <c r="D27" s="4"/>
      <c r="E27" s="10">
        <v>0</v>
      </c>
      <c r="F27" s="39">
        <v>5</v>
      </c>
      <c r="G27" s="41" t="s">
        <v>87</v>
      </c>
      <c r="H27" s="15">
        <v>43</v>
      </c>
      <c r="I27" s="4"/>
      <c r="J27" s="5" t="s">
        <v>67</v>
      </c>
      <c r="K27" s="6"/>
      <c r="L27" s="1">
        <v>1011</v>
      </c>
      <c r="M27" s="7"/>
      <c r="N27" s="8"/>
      <c r="O27" s="8">
        <v>6</v>
      </c>
      <c r="P27" s="9">
        <v>8</v>
      </c>
      <c r="Q27" s="8">
        <v>48</v>
      </c>
      <c r="R27" s="8"/>
      <c r="S27" s="25"/>
    </row>
    <row r="28" spans="1:19" ht="42" customHeight="1">
      <c r="A28" s="23">
        <v>37433</v>
      </c>
      <c r="B28" s="13">
        <v>8</v>
      </c>
      <c r="C28" s="12">
        <v>19</v>
      </c>
      <c r="D28" s="4"/>
      <c r="E28" s="10">
        <v>0</v>
      </c>
      <c r="F28" s="39">
        <v>3</v>
      </c>
      <c r="G28" s="41" t="s">
        <v>73</v>
      </c>
      <c r="H28" s="15">
        <v>26</v>
      </c>
      <c r="I28" s="4"/>
      <c r="J28" s="5" t="s">
        <v>67</v>
      </c>
      <c r="K28" s="6"/>
      <c r="L28" s="1">
        <v>1017</v>
      </c>
      <c r="M28" s="7"/>
      <c r="N28" s="8"/>
      <c r="O28" s="8">
        <v>7.5</v>
      </c>
      <c r="P28" s="9">
        <v>7</v>
      </c>
      <c r="Q28" s="8">
        <v>49</v>
      </c>
      <c r="R28" s="8"/>
      <c r="S28" s="25"/>
    </row>
    <row r="29" spans="1:19" ht="42" customHeight="1">
      <c r="A29" s="23">
        <v>37434</v>
      </c>
      <c r="B29" s="13">
        <v>7</v>
      </c>
      <c r="C29" s="12">
        <v>20</v>
      </c>
      <c r="D29" s="4" t="s">
        <v>203</v>
      </c>
      <c r="E29" s="10">
        <v>1.2</v>
      </c>
      <c r="F29" s="39">
        <v>3</v>
      </c>
      <c r="G29" s="41" t="s">
        <v>70</v>
      </c>
      <c r="H29" s="15">
        <v>26</v>
      </c>
      <c r="I29" s="4"/>
      <c r="J29" s="5" t="s">
        <v>60</v>
      </c>
      <c r="K29" s="6"/>
      <c r="L29" s="1">
        <v>1014</v>
      </c>
      <c r="M29" s="7"/>
      <c r="N29" s="8"/>
      <c r="O29" s="8">
        <v>2</v>
      </c>
      <c r="P29" s="9">
        <v>6</v>
      </c>
      <c r="Q29" s="8">
        <v>58</v>
      </c>
      <c r="R29" s="8"/>
      <c r="S29" s="25" t="s">
        <v>81</v>
      </c>
    </row>
    <row r="30" spans="1:19" ht="42" customHeight="1">
      <c r="A30" s="23">
        <v>37435</v>
      </c>
      <c r="B30" s="13">
        <v>12</v>
      </c>
      <c r="C30" s="12">
        <v>20</v>
      </c>
      <c r="D30" s="4"/>
      <c r="E30" s="10">
        <v>0</v>
      </c>
      <c r="F30" s="39">
        <v>4</v>
      </c>
      <c r="G30" s="41" t="s">
        <v>73</v>
      </c>
      <c r="H30" s="15">
        <v>32</v>
      </c>
      <c r="I30" s="4"/>
      <c r="J30" s="5" t="s">
        <v>116</v>
      </c>
      <c r="K30" s="6"/>
      <c r="L30" s="1">
        <v>1016</v>
      </c>
      <c r="M30" s="7"/>
      <c r="N30" s="8"/>
      <c r="O30" s="8">
        <v>8</v>
      </c>
      <c r="P30" s="9">
        <v>11</v>
      </c>
      <c r="Q30" s="8">
        <v>51</v>
      </c>
      <c r="R30" s="8">
        <v>27</v>
      </c>
      <c r="S30" s="25"/>
    </row>
    <row r="31" spans="1:19" ht="42" customHeight="1">
      <c r="A31" s="23">
        <v>37436</v>
      </c>
      <c r="B31" s="13">
        <v>10</v>
      </c>
      <c r="C31" s="12">
        <v>18</v>
      </c>
      <c r="D31" s="4" t="s">
        <v>203</v>
      </c>
      <c r="E31" s="10">
        <v>2.8</v>
      </c>
      <c r="F31" s="39">
        <v>2</v>
      </c>
      <c r="G31" s="41" t="s">
        <v>122</v>
      </c>
      <c r="H31" s="15">
        <v>20</v>
      </c>
      <c r="I31" s="4"/>
      <c r="J31" s="5" t="s">
        <v>60</v>
      </c>
      <c r="K31" s="6"/>
      <c r="L31" s="1">
        <v>1019</v>
      </c>
      <c r="M31" s="7"/>
      <c r="N31" s="8"/>
      <c r="O31" s="8">
        <v>4</v>
      </c>
      <c r="P31" s="9">
        <v>9</v>
      </c>
      <c r="Q31" s="8">
        <v>49</v>
      </c>
      <c r="R31" s="8"/>
      <c r="S31" s="25" t="s">
        <v>81</v>
      </c>
    </row>
    <row r="32" spans="1:19" ht="42" customHeight="1">
      <c r="A32" s="23">
        <v>37437</v>
      </c>
      <c r="B32" s="13">
        <v>10</v>
      </c>
      <c r="C32" s="12">
        <v>21</v>
      </c>
      <c r="D32" s="4"/>
      <c r="E32" s="10">
        <v>0</v>
      </c>
      <c r="F32" s="39">
        <v>2</v>
      </c>
      <c r="G32" s="41" t="s">
        <v>70</v>
      </c>
      <c r="H32" s="15">
        <v>18</v>
      </c>
      <c r="I32" s="4"/>
      <c r="J32" s="5" t="s">
        <v>116</v>
      </c>
      <c r="K32" s="6"/>
      <c r="L32" s="1">
        <v>1013</v>
      </c>
      <c r="M32" s="7"/>
      <c r="N32" s="8"/>
      <c r="O32" s="8">
        <v>10</v>
      </c>
      <c r="P32" s="9">
        <v>9</v>
      </c>
      <c r="Q32" s="8">
        <v>49</v>
      </c>
      <c r="R32" s="8">
        <v>18</v>
      </c>
      <c r="S32" s="25"/>
    </row>
    <row r="33" spans="1:19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76" t="s">
        <v>22</v>
      </c>
      <c r="B100" s="76"/>
      <c r="C100" s="76"/>
      <c r="D100" s="16">
        <f>AVERAGE(B3:B33,C3:C33)</f>
        <v>14.55</v>
      </c>
      <c r="E100" s="76" t="s">
        <v>31</v>
      </c>
      <c r="F100" s="76"/>
      <c r="G100" s="76"/>
      <c r="H100" s="76"/>
      <c r="I100" s="17">
        <f>SUM(E3:E33)</f>
        <v>101.29999999999998</v>
      </c>
      <c r="J100" s="76" t="s">
        <v>38</v>
      </c>
      <c r="K100" s="76"/>
      <c r="L100" s="18">
        <f>SUM(O3:O33)</f>
        <v>166</v>
      </c>
    </row>
    <row r="101" spans="1:12" ht="30" customHeight="1">
      <c r="A101" s="76" t="s">
        <v>27</v>
      </c>
      <c r="B101" s="76"/>
      <c r="C101" s="76"/>
      <c r="D101" s="16">
        <f>AVERAGE(B3:B33)</f>
        <v>9.4</v>
      </c>
      <c r="E101" s="76" t="s">
        <v>32</v>
      </c>
      <c r="F101" s="76"/>
      <c r="G101" s="76"/>
      <c r="H101" s="76"/>
      <c r="I101" s="17">
        <f>AVERAGE(E3:E33)</f>
        <v>3.376666666666666</v>
      </c>
      <c r="J101" s="76" t="s">
        <v>39</v>
      </c>
      <c r="K101" s="76"/>
      <c r="L101" s="18">
        <f>COUNTIF(R3:R33,"&lt;31")</f>
        <v>7</v>
      </c>
    </row>
    <row r="102" spans="1:12" ht="30" customHeight="1">
      <c r="A102" s="76" t="s">
        <v>28</v>
      </c>
      <c r="B102" s="76"/>
      <c r="C102" s="76"/>
      <c r="D102" s="16">
        <f>AVERAGE(C3:C33)</f>
        <v>19.7</v>
      </c>
      <c r="E102" s="76" t="s">
        <v>33</v>
      </c>
      <c r="F102" s="76"/>
      <c r="G102" s="76"/>
      <c r="H102" s="76"/>
      <c r="I102" s="17">
        <f>MAX(E3:E33)</f>
        <v>36</v>
      </c>
      <c r="J102" s="76" t="s">
        <v>41</v>
      </c>
      <c r="K102" s="76"/>
      <c r="L102" s="18">
        <f>COUNTIF(C3:C33,"&gt;19")</f>
        <v>14</v>
      </c>
    </row>
    <row r="103" spans="1:12" ht="30" customHeight="1">
      <c r="A103" s="76" t="s">
        <v>23</v>
      </c>
      <c r="B103" s="76"/>
      <c r="C103" s="76"/>
      <c r="D103" s="18">
        <f>MAX(B3:B33,C3:C33)</f>
        <v>27</v>
      </c>
      <c r="E103" s="76" t="s">
        <v>34</v>
      </c>
      <c r="F103" s="76"/>
      <c r="G103" s="76"/>
      <c r="H103" s="76"/>
      <c r="I103" s="18">
        <f>COUNTA(S3:S33)</f>
        <v>17</v>
      </c>
      <c r="J103" s="76" t="s">
        <v>37</v>
      </c>
      <c r="K103" s="76"/>
      <c r="L103" s="18">
        <f>COUNTA(N3:N33)</f>
        <v>2</v>
      </c>
    </row>
    <row r="104" spans="1:12" ht="30" customHeight="1">
      <c r="A104" s="76" t="s">
        <v>24</v>
      </c>
      <c r="B104" s="76"/>
      <c r="C104" s="76"/>
      <c r="D104" s="18">
        <f>MIN(B3:B33,C3:C33)</f>
        <v>4</v>
      </c>
      <c r="E104" s="76" t="s">
        <v>35</v>
      </c>
      <c r="F104" s="76"/>
      <c r="G104" s="76"/>
      <c r="H104" s="76"/>
      <c r="I104" s="18">
        <f>COUNTIF(S3:S33,"R")</f>
        <v>17</v>
      </c>
      <c r="J104" s="76" t="s">
        <v>47</v>
      </c>
      <c r="K104" s="76"/>
      <c r="L104" s="43">
        <f>AVERAGE(F3:F33)</f>
        <v>2.933333333333333</v>
      </c>
    </row>
    <row r="105" spans="1:12" ht="30" customHeight="1">
      <c r="A105" s="76" t="s">
        <v>26</v>
      </c>
      <c r="B105" s="76"/>
      <c r="C105" s="76"/>
      <c r="D105" s="18">
        <f>MAX(B3:B33)</f>
        <v>16</v>
      </c>
      <c r="E105" s="76" t="s">
        <v>36</v>
      </c>
      <c r="F105" s="76"/>
      <c r="G105" s="76"/>
      <c r="H105" s="76"/>
      <c r="I105" s="18">
        <f>COUNTIF(S3:S33,"S")</f>
        <v>0</v>
      </c>
      <c r="J105" s="76" t="s">
        <v>48</v>
      </c>
      <c r="K105" s="76"/>
      <c r="L105" s="43">
        <f>AVERAGE(H3:H33)</f>
        <v>25.733333333333334</v>
      </c>
    </row>
    <row r="106" spans="1:12" ht="30" customHeight="1">
      <c r="A106" s="76" t="s">
        <v>25</v>
      </c>
      <c r="B106" s="76"/>
      <c r="C106" s="76"/>
      <c r="D106" s="18">
        <f>MIN(C3:C33)</f>
        <v>14</v>
      </c>
      <c r="E106" s="76" t="s">
        <v>52</v>
      </c>
      <c r="F106" s="76"/>
      <c r="G106" s="76"/>
      <c r="H106" s="76"/>
      <c r="I106" s="18">
        <f>COUNTIF(F3:F33,"&gt;5")</f>
        <v>0</v>
      </c>
      <c r="J106" s="76" t="s">
        <v>49</v>
      </c>
      <c r="K106" s="76"/>
      <c r="L106" s="19">
        <v>0</v>
      </c>
    </row>
    <row r="107" spans="1:12" ht="30" customHeight="1">
      <c r="A107" s="76" t="s">
        <v>29</v>
      </c>
      <c r="B107" s="76"/>
      <c r="C107" s="76"/>
      <c r="D107" s="18">
        <f>COUNTIF(B3:B33,"&lt;1")</f>
        <v>0</v>
      </c>
      <c r="E107" s="76" t="s">
        <v>43</v>
      </c>
      <c r="F107" s="76"/>
      <c r="G107" s="76"/>
      <c r="H107" s="76"/>
      <c r="I107" s="17">
        <f>MAX(H3:H33)</f>
        <v>45</v>
      </c>
      <c r="J107" s="76" t="s">
        <v>50</v>
      </c>
      <c r="K107" s="76"/>
      <c r="L107" s="19">
        <v>101.3</v>
      </c>
    </row>
    <row r="108" spans="1:12" ht="30" customHeight="1">
      <c r="A108" s="76" t="s">
        <v>30</v>
      </c>
      <c r="B108" s="76"/>
      <c r="C108" s="76"/>
      <c r="D108" s="18">
        <f>COUNTIF(C3:C33,"&lt;1")</f>
        <v>0</v>
      </c>
      <c r="E108" s="76" t="s">
        <v>44</v>
      </c>
      <c r="F108" s="76"/>
      <c r="G108" s="76"/>
      <c r="H108" s="76"/>
      <c r="I108" s="18">
        <f>MAX(L3:L33)</f>
        <v>1025</v>
      </c>
      <c r="J108" s="76" t="s">
        <v>51</v>
      </c>
      <c r="K108" s="76"/>
      <c r="L108" s="19">
        <v>0</v>
      </c>
    </row>
    <row r="109" spans="1:12" ht="30" customHeight="1">
      <c r="A109" s="76" t="s">
        <v>40</v>
      </c>
      <c r="B109" s="76"/>
      <c r="C109" s="76"/>
      <c r="D109" s="18">
        <f>MIN(P3:P33)</f>
        <v>2</v>
      </c>
      <c r="E109" s="76" t="s">
        <v>45</v>
      </c>
      <c r="F109" s="76"/>
      <c r="G109" s="76"/>
      <c r="H109" s="76"/>
      <c r="I109" s="18">
        <f>MIN(L3:L33)</f>
        <v>1000</v>
      </c>
      <c r="J109" s="76"/>
      <c r="K109" s="76"/>
      <c r="L109" s="19"/>
    </row>
  </sheetData>
  <sheetProtection password="CF17" sheet="1" objects="1" scenarios="1"/>
  <mergeCells count="43"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63" t="s">
        <v>16</v>
      </c>
      <c r="C1" s="64"/>
      <c r="D1" s="63" t="s">
        <v>17</v>
      </c>
      <c r="E1" s="64"/>
      <c r="F1" s="63" t="s">
        <v>15</v>
      </c>
      <c r="G1" s="73"/>
      <c r="H1" s="74"/>
      <c r="I1" s="63" t="s">
        <v>1</v>
      </c>
      <c r="J1" s="64"/>
      <c r="K1" s="69" t="s">
        <v>8</v>
      </c>
      <c r="L1" s="67" t="s">
        <v>10</v>
      </c>
      <c r="M1" s="71" t="s">
        <v>2</v>
      </c>
      <c r="N1" s="58" t="s">
        <v>19</v>
      </c>
      <c r="O1" s="58" t="s">
        <v>20</v>
      </c>
      <c r="P1" s="65" t="s">
        <v>21</v>
      </c>
      <c r="Q1" s="58" t="s">
        <v>14</v>
      </c>
      <c r="R1" s="58" t="s">
        <v>42</v>
      </c>
      <c r="S1" s="60" t="s">
        <v>46</v>
      </c>
    </row>
    <row r="2" spans="1:19" ht="42" customHeight="1">
      <c r="A2" s="22" t="s">
        <v>56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0"/>
      <c r="L2" s="68"/>
      <c r="M2" s="72"/>
      <c r="N2" s="75"/>
      <c r="O2" s="75"/>
      <c r="P2" s="66"/>
      <c r="Q2" s="62"/>
      <c r="R2" s="59"/>
      <c r="S2" s="61"/>
    </row>
    <row r="3" spans="1:19" ht="42" customHeight="1">
      <c r="A3" s="23">
        <v>37438</v>
      </c>
      <c r="B3" s="13">
        <v>12</v>
      </c>
      <c r="C3" s="12">
        <v>23</v>
      </c>
      <c r="D3" s="4" t="s">
        <v>320</v>
      </c>
      <c r="E3" s="10">
        <v>7</v>
      </c>
      <c r="F3" s="39">
        <v>3</v>
      </c>
      <c r="G3" s="41" t="s">
        <v>87</v>
      </c>
      <c r="H3" s="15">
        <v>28</v>
      </c>
      <c r="I3" s="4" t="s">
        <v>67</v>
      </c>
      <c r="J3" s="5" t="s">
        <v>67</v>
      </c>
      <c r="K3" s="6"/>
      <c r="L3" s="1">
        <v>1006</v>
      </c>
      <c r="M3" s="7" t="s">
        <v>324</v>
      </c>
      <c r="N3" s="8" t="s">
        <v>176</v>
      </c>
      <c r="O3" s="8">
        <v>6</v>
      </c>
      <c r="P3" s="9">
        <v>10</v>
      </c>
      <c r="Q3" s="8">
        <v>78</v>
      </c>
      <c r="R3" s="20">
        <v>61</v>
      </c>
      <c r="S3" s="24" t="s">
        <v>81</v>
      </c>
    </row>
    <row r="4" spans="1:19" ht="42" customHeight="1">
      <c r="A4" s="23">
        <v>37439</v>
      </c>
      <c r="B4" s="13">
        <v>8</v>
      </c>
      <c r="C4" s="12">
        <v>20</v>
      </c>
      <c r="D4" s="4" t="s">
        <v>318</v>
      </c>
      <c r="E4" s="10">
        <v>3.9</v>
      </c>
      <c r="F4" s="39">
        <v>3</v>
      </c>
      <c r="G4" s="41" t="s">
        <v>70</v>
      </c>
      <c r="H4" s="15">
        <v>27.5</v>
      </c>
      <c r="I4" s="4" t="s">
        <v>67</v>
      </c>
      <c r="J4" s="5" t="s">
        <v>67</v>
      </c>
      <c r="K4" s="6"/>
      <c r="L4" s="1">
        <v>1009</v>
      </c>
      <c r="M4" s="7" t="s">
        <v>319</v>
      </c>
      <c r="N4" s="8"/>
      <c r="O4" s="8">
        <v>5</v>
      </c>
      <c r="P4" s="9">
        <v>7</v>
      </c>
      <c r="Q4" s="8">
        <v>65</v>
      </c>
      <c r="R4" s="8">
        <v>56</v>
      </c>
      <c r="S4" s="25" t="s">
        <v>81</v>
      </c>
    </row>
    <row r="5" spans="1:19" ht="42" customHeight="1">
      <c r="A5" s="23">
        <v>37440</v>
      </c>
      <c r="B5" s="13">
        <v>8</v>
      </c>
      <c r="C5" s="12">
        <v>19</v>
      </c>
      <c r="D5" s="4" t="s">
        <v>320</v>
      </c>
      <c r="E5" s="10">
        <v>5.9</v>
      </c>
      <c r="F5" s="39">
        <v>4</v>
      </c>
      <c r="G5" s="41" t="s">
        <v>70</v>
      </c>
      <c r="H5" s="15">
        <v>34.3</v>
      </c>
      <c r="I5" s="4" t="s">
        <v>67</v>
      </c>
      <c r="J5" s="5" t="s">
        <v>67</v>
      </c>
      <c r="K5" s="6"/>
      <c r="L5" s="1">
        <v>1011</v>
      </c>
      <c r="M5" s="7" t="s">
        <v>321</v>
      </c>
      <c r="N5" s="8" t="s">
        <v>176</v>
      </c>
      <c r="O5" s="8">
        <v>4.5</v>
      </c>
      <c r="P5" s="9">
        <v>6</v>
      </c>
      <c r="Q5" s="8">
        <v>72</v>
      </c>
      <c r="R5" s="8">
        <v>62</v>
      </c>
      <c r="S5" s="25" t="s">
        <v>81</v>
      </c>
    </row>
    <row r="6" spans="1:19" ht="42" customHeight="1">
      <c r="A6" s="23">
        <v>37441</v>
      </c>
      <c r="B6" s="13">
        <v>9</v>
      </c>
      <c r="C6" s="12">
        <v>21</v>
      </c>
      <c r="D6" s="4" t="s">
        <v>201</v>
      </c>
      <c r="E6" s="10">
        <v>1.8</v>
      </c>
      <c r="F6" s="39">
        <v>3</v>
      </c>
      <c r="G6" s="41" t="s">
        <v>70</v>
      </c>
      <c r="H6" s="15">
        <v>30.1</v>
      </c>
      <c r="I6" s="4" t="s">
        <v>67</v>
      </c>
      <c r="J6" s="5" t="s">
        <v>60</v>
      </c>
      <c r="K6" s="6"/>
      <c r="L6" s="1">
        <v>1013</v>
      </c>
      <c r="M6" s="7" t="s">
        <v>322</v>
      </c>
      <c r="N6" s="8"/>
      <c r="O6" s="8">
        <v>3</v>
      </c>
      <c r="P6" s="9">
        <v>8</v>
      </c>
      <c r="Q6" s="8">
        <v>52</v>
      </c>
      <c r="R6" s="8">
        <v>73</v>
      </c>
      <c r="S6" s="25" t="s">
        <v>81</v>
      </c>
    </row>
    <row r="7" spans="1:19" ht="42" customHeight="1">
      <c r="A7" s="23">
        <v>37442</v>
      </c>
      <c r="B7" s="13">
        <v>11</v>
      </c>
      <c r="C7" s="12">
        <v>22</v>
      </c>
      <c r="D7" s="4" t="s">
        <v>320</v>
      </c>
      <c r="E7" s="10">
        <v>3.8</v>
      </c>
      <c r="F7" s="39">
        <v>4</v>
      </c>
      <c r="G7" s="41" t="s">
        <v>70</v>
      </c>
      <c r="H7" s="15">
        <v>38.1</v>
      </c>
      <c r="I7" s="4" t="s">
        <v>67</v>
      </c>
      <c r="J7" s="5" t="s">
        <v>67</v>
      </c>
      <c r="K7" s="6"/>
      <c r="L7" s="1">
        <v>1011</v>
      </c>
      <c r="M7" s="7" t="s">
        <v>323</v>
      </c>
      <c r="N7" s="8"/>
      <c r="O7" s="8">
        <v>7</v>
      </c>
      <c r="P7" s="9">
        <v>10</v>
      </c>
      <c r="Q7" s="8">
        <v>76</v>
      </c>
      <c r="R7" s="8">
        <v>53</v>
      </c>
      <c r="S7" s="25" t="s">
        <v>81</v>
      </c>
    </row>
    <row r="8" spans="1:19" ht="42" customHeight="1">
      <c r="A8" s="23">
        <v>37443</v>
      </c>
      <c r="B8" s="13">
        <v>9</v>
      </c>
      <c r="C8" s="12">
        <v>19</v>
      </c>
      <c r="D8" s="4"/>
      <c r="E8" s="10">
        <v>0</v>
      </c>
      <c r="F8" s="39">
        <v>2</v>
      </c>
      <c r="G8" s="41" t="s">
        <v>73</v>
      </c>
      <c r="H8" s="15">
        <v>19.3</v>
      </c>
      <c r="I8" s="4" t="s">
        <v>67</v>
      </c>
      <c r="J8" s="5" t="s">
        <v>67</v>
      </c>
      <c r="K8" s="6"/>
      <c r="L8" s="1">
        <v>1015</v>
      </c>
      <c r="M8" s="7" t="s">
        <v>327</v>
      </c>
      <c r="N8" s="8"/>
      <c r="O8" s="8">
        <v>6</v>
      </c>
      <c r="P8" s="9">
        <v>7</v>
      </c>
      <c r="Q8" s="8">
        <v>52</v>
      </c>
      <c r="R8" s="8">
        <v>53</v>
      </c>
      <c r="S8" s="25"/>
    </row>
    <row r="9" spans="1:19" ht="42" customHeight="1">
      <c r="A9" s="23">
        <v>37444</v>
      </c>
      <c r="B9" s="13">
        <v>6</v>
      </c>
      <c r="C9" s="12">
        <v>22</v>
      </c>
      <c r="D9" s="4"/>
      <c r="E9" s="10">
        <v>0</v>
      </c>
      <c r="F9" s="39">
        <v>3</v>
      </c>
      <c r="G9" s="41" t="s">
        <v>160</v>
      </c>
      <c r="H9" s="15">
        <v>27</v>
      </c>
      <c r="I9" s="4" t="s">
        <v>77</v>
      </c>
      <c r="J9" s="5" t="s">
        <v>116</v>
      </c>
      <c r="K9" s="6"/>
      <c r="L9" s="1">
        <v>1019</v>
      </c>
      <c r="M9" s="7" t="s">
        <v>328</v>
      </c>
      <c r="N9" s="8"/>
      <c r="O9" s="8">
        <v>10</v>
      </c>
      <c r="P9" s="9">
        <v>4</v>
      </c>
      <c r="Q9" s="8">
        <v>46</v>
      </c>
      <c r="R9" s="8">
        <v>28</v>
      </c>
      <c r="S9" s="25"/>
    </row>
    <row r="10" spans="1:19" ht="42" customHeight="1">
      <c r="A10" s="23">
        <v>37445</v>
      </c>
      <c r="B10" s="13">
        <v>13</v>
      </c>
      <c r="C10" s="12">
        <v>26</v>
      </c>
      <c r="D10" s="4" t="s">
        <v>329</v>
      </c>
      <c r="E10" s="10">
        <v>18.4</v>
      </c>
      <c r="F10" s="39">
        <v>3</v>
      </c>
      <c r="G10" s="41" t="s">
        <v>160</v>
      </c>
      <c r="H10" s="15">
        <v>29.4</v>
      </c>
      <c r="I10" s="4" t="s">
        <v>67</v>
      </c>
      <c r="J10" s="5" t="s">
        <v>67</v>
      </c>
      <c r="K10" s="6"/>
      <c r="L10" s="1">
        <v>1006</v>
      </c>
      <c r="M10" s="7" t="s">
        <v>330</v>
      </c>
      <c r="N10" s="8" t="s">
        <v>176</v>
      </c>
      <c r="O10" s="8">
        <v>6</v>
      </c>
      <c r="P10" s="9">
        <v>12</v>
      </c>
      <c r="Q10" s="8">
        <v>61</v>
      </c>
      <c r="R10" s="8">
        <v>57</v>
      </c>
      <c r="S10" s="25" t="s">
        <v>81</v>
      </c>
    </row>
    <row r="11" spans="1:19" ht="42" customHeight="1">
      <c r="A11" s="23">
        <v>37446</v>
      </c>
      <c r="B11" s="13">
        <v>12</v>
      </c>
      <c r="C11" s="12">
        <v>18</v>
      </c>
      <c r="D11" s="4" t="s">
        <v>204</v>
      </c>
      <c r="E11" s="10">
        <v>1.5</v>
      </c>
      <c r="F11" s="39">
        <v>4</v>
      </c>
      <c r="G11" s="41" t="s">
        <v>70</v>
      </c>
      <c r="H11" s="15">
        <v>40.8</v>
      </c>
      <c r="I11" s="4" t="s">
        <v>59</v>
      </c>
      <c r="J11" s="5" t="s">
        <v>60</v>
      </c>
      <c r="K11" s="6"/>
      <c r="L11" s="1">
        <v>1006</v>
      </c>
      <c r="M11" s="7" t="s">
        <v>331</v>
      </c>
      <c r="N11" s="8"/>
      <c r="O11" s="8">
        <v>3</v>
      </c>
      <c r="P11" s="9">
        <v>11</v>
      </c>
      <c r="Q11" s="8">
        <v>58</v>
      </c>
      <c r="R11" s="8">
        <v>76</v>
      </c>
      <c r="S11" s="25" t="s">
        <v>81</v>
      </c>
    </row>
    <row r="12" spans="1:19" ht="42" customHeight="1">
      <c r="A12" s="23">
        <v>37447</v>
      </c>
      <c r="B12" s="13">
        <v>10</v>
      </c>
      <c r="C12" s="12">
        <v>16</v>
      </c>
      <c r="D12" s="4" t="s">
        <v>203</v>
      </c>
      <c r="E12" s="10">
        <v>2.5</v>
      </c>
      <c r="F12" s="39">
        <v>4</v>
      </c>
      <c r="G12" s="41" t="s">
        <v>70</v>
      </c>
      <c r="H12" s="15">
        <v>30</v>
      </c>
      <c r="I12" s="4" t="s">
        <v>67</v>
      </c>
      <c r="J12" s="5" t="s">
        <v>60</v>
      </c>
      <c r="K12" s="6"/>
      <c r="L12" s="1">
        <v>1010</v>
      </c>
      <c r="M12" s="7" t="s">
        <v>332</v>
      </c>
      <c r="N12" s="8"/>
      <c r="O12" s="8">
        <v>2.5</v>
      </c>
      <c r="P12" s="9">
        <v>8</v>
      </c>
      <c r="Q12" s="8">
        <v>70</v>
      </c>
      <c r="R12" s="8">
        <v>78</v>
      </c>
      <c r="S12" s="25" t="s">
        <v>81</v>
      </c>
    </row>
    <row r="13" spans="1:19" ht="42" customHeight="1">
      <c r="A13" s="23">
        <v>37448</v>
      </c>
      <c r="B13" s="13">
        <v>6</v>
      </c>
      <c r="C13" s="12">
        <v>18</v>
      </c>
      <c r="D13" s="4" t="s">
        <v>203</v>
      </c>
      <c r="E13" s="10">
        <v>1.9</v>
      </c>
      <c r="F13" s="39">
        <v>3</v>
      </c>
      <c r="G13" s="41" t="s">
        <v>70</v>
      </c>
      <c r="H13" s="15">
        <v>29</v>
      </c>
      <c r="I13" s="4" t="s">
        <v>67</v>
      </c>
      <c r="J13" s="5" t="s">
        <v>60</v>
      </c>
      <c r="K13" s="6"/>
      <c r="L13" s="1">
        <v>1004</v>
      </c>
      <c r="M13" s="7" t="s">
        <v>333</v>
      </c>
      <c r="N13" s="8"/>
      <c r="O13" s="8">
        <v>3.5</v>
      </c>
      <c r="P13" s="9">
        <v>5</v>
      </c>
      <c r="Q13" s="8">
        <v>62</v>
      </c>
      <c r="R13" s="8">
        <v>73</v>
      </c>
      <c r="S13" s="25" t="s">
        <v>81</v>
      </c>
    </row>
    <row r="14" spans="1:19" ht="42" customHeight="1">
      <c r="A14" s="23">
        <v>37449</v>
      </c>
      <c r="B14" s="13">
        <v>9</v>
      </c>
      <c r="C14" s="12">
        <v>15</v>
      </c>
      <c r="D14" s="4" t="s">
        <v>334</v>
      </c>
      <c r="E14" s="10">
        <v>7.6</v>
      </c>
      <c r="F14" s="39">
        <v>4</v>
      </c>
      <c r="G14" s="41" t="s">
        <v>87</v>
      </c>
      <c r="H14" s="15">
        <v>35.3</v>
      </c>
      <c r="I14" s="4" t="s">
        <v>67</v>
      </c>
      <c r="J14" s="5" t="s">
        <v>60</v>
      </c>
      <c r="K14" s="6"/>
      <c r="L14" s="1">
        <v>1004</v>
      </c>
      <c r="M14" s="7" t="s">
        <v>335</v>
      </c>
      <c r="N14" s="8"/>
      <c r="O14" s="8">
        <v>2</v>
      </c>
      <c r="P14" s="9">
        <v>8</v>
      </c>
      <c r="Q14" s="8">
        <v>80</v>
      </c>
      <c r="R14" s="8">
        <v>86</v>
      </c>
      <c r="S14" s="25" t="s">
        <v>81</v>
      </c>
    </row>
    <row r="15" spans="1:19" ht="42" customHeight="1">
      <c r="A15" s="23">
        <v>37450</v>
      </c>
      <c r="B15" s="13">
        <v>10</v>
      </c>
      <c r="C15" s="12">
        <v>13</v>
      </c>
      <c r="D15" s="4" t="s">
        <v>336</v>
      </c>
      <c r="E15" s="10">
        <v>2.5</v>
      </c>
      <c r="F15" s="39">
        <v>3</v>
      </c>
      <c r="G15" s="41" t="s">
        <v>87</v>
      </c>
      <c r="H15" s="15">
        <v>27.3</v>
      </c>
      <c r="I15" s="4" t="s">
        <v>59</v>
      </c>
      <c r="J15" s="5" t="s">
        <v>59</v>
      </c>
      <c r="K15" s="6"/>
      <c r="L15" s="1">
        <v>1006</v>
      </c>
      <c r="M15" s="7" t="s">
        <v>337</v>
      </c>
      <c r="N15" s="8"/>
      <c r="O15" s="8"/>
      <c r="P15" s="9">
        <v>9</v>
      </c>
      <c r="Q15" s="8">
        <v>76</v>
      </c>
      <c r="R15" s="8">
        <v>100</v>
      </c>
      <c r="S15" s="25" t="s">
        <v>81</v>
      </c>
    </row>
    <row r="16" spans="1:19" ht="42" customHeight="1">
      <c r="A16" s="23">
        <v>37451</v>
      </c>
      <c r="B16" s="13">
        <v>9</v>
      </c>
      <c r="C16" s="12">
        <v>17</v>
      </c>
      <c r="D16" s="4" t="s">
        <v>203</v>
      </c>
      <c r="E16" s="10">
        <v>2.1</v>
      </c>
      <c r="F16" s="39">
        <v>3</v>
      </c>
      <c r="G16" s="41" t="s">
        <v>122</v>
      </c>
      <c r="H16" s="15">
        <v>21.2</v>
      </c>
      <c r="I16" s="4" t="s">
        <v>59</v>
      </c>
      <c r="J16" s="5" t="s">
        <v>59</v>
      </c>
      <c r="K16" s="6"/>
      <c r="L16" s="1">
        <v>1014</v>
      </c>
      <c r="M16" s="7" t="s">
        <v>338</v>
      </c>
      <c r="N16" s="8"/>
      <c r="O16" s="8"/>
      <c r="P16" s="9">
        <v>9</v>
      </c>
      <c r="Q16" s="8">
        <v>60</v>
      </c>
      <c r="R16" s="8">
        <v>96</v>
      </c>
      <c r="S16" s="25" t="s">
        <v>81</v>
      </c>
    </row>
    <row r="17" spans="1:19" ht="42" customHeight="1">
      <c r="A17" s="23">
        <v>37452</v>
      </c>
      <c r="B17" s="13">
        <v>11</v>
      </c>
      <c r="C17" s="12">
        <v>19</v>
      </c>
      <c r="D17" s="4" t="s">
        <v>203</v>
      </c>
      <c r="E17" s="10">
        <v>2.2</v>
      </c>
      <c r="F17" s="39">
        <v>3</v>
      </c>
      <c r="G17" s="41" t="s">
        <v>73</v>
      </c>
      <c r="H17" s="15">
        <v>20.3</v>
      </c>
      <c r="I17" s="4" t="s">
        <v>59</v>
      </c>
      <c r="J17" s="5" t="s">
        <v>60</v>
      </c>
      <c r="K17" s="6"/>
      <c r="L17" s="1">
        <v>1008</v>
      </c>
      <c r="M17" s="7" t="s">
        <v>339</v>
      </c>
      <c r="N17" s="8"/>
      <c r="O17" s="8">
        <v>1.5</v>
      </c>
      <c r="P17" s="9">
        <v>10</v>
      </c>
      <c r="Q17" s="8">
        <v>57</v>
      </c>
      <c r="R17" s="8">
        <v>86</v>
      </c>
      <c r="S17" s="25" t="s">
        <v>81</v>
      </c>
    </row>
    <row r="18" spans="1:19" ht="42" customHeight="1">
      <c r="A18" s="23">
        <v>37453</v>
      </c>
      <c r="B18" s="13">
        <v>14</v>
      </c>
      <c r="C18" s="12">
        <v>22</v>
      </c>
      <c r="D18" s="4"/>
      <c r="E18" s="10">
        <v>0</v>
      </c>
      <c r="F18" s="39">
        <v>3</v>
      </c>
      <c r="G18" s="41" t="s">
        <v>122</v>
      </c>
      <c r="H18" s="15">
        <v>22.3</v>
      </c>
      <c r="I18" s="4" t="s">
        <v>59</v>
      </c>
      <c r="J18" s="5" t="s">
        <v>60</v>
      </c>
      <c r="K18" s="6"/>
      <c r="L18" s="1">
        <v>1011</v>
      </c>
      <c r="M18" s="7" t="s">
        <v>340</v>
      </c>
      <c r="N18" s="8"/>
      <c r="O18" s="8">
        <v>2.5</v>
      </c>
      <c r="P18" s="9">
        <v>13</v>
      </c>
      <c r="Q18" s="8">
        <v>61</v>
      </c>
      <c r="R18" s="8">
        <v>81</v>
      </c>
      <c r="S18" s="25"/>
    </row>
    <row r="19" spans="1:19" ht="42" customHeight="1">
      <c r="A19" s="23">
        <v>37454</v>
      </c>
      <c r="B19" s="13">
        <v>10</v>
      </c>
      <c r="C19" s="12">
        <v>26</v>
      </c>
      <c r="D19" s="4"/>
      <c r="E19" s="10">
        <v>0</v>
      </c>
      <c r="F19" s="39">
        <v>3</v>
      </c>
      <c r="G19" s="41" t="s">
        <v>341</v>
      </c>
      <c r="H19" s="15">
        <v>24.4</v>
      </c>
      <c r="I19" s="4" t="s">
        <v>77</v>
      </c>
      <c r="J19" s="5" t="s">
        <v>82</v>
      </c>
      <c r="K19" s="6"/>
      <c r="L19" s="1">
        <v>1016</v>
      </c>
      <c r="M19" s="7" t="s">
        <v>342</v>
      </c>
      <c r="N19" s="8"/>
      <c r="O19" s="8">
        <v>14</v>
      </c>
      <c r="P19" s="9">
        <v>8</v>
      </c>
      <c r="Q19" s="8">
        <v>42</v>
      </c>
      <c r="R19" s="8">
        <v>9</v>
      </c>
      <c r="S19" s="25"/>
    </row>
    <row r="20" spans="1:19" ht="42" customHeight="1">
      <c r="A20" s="23">
        <v>37455</v>
      </c>
      <c r="B20" s="13">
        <v>15</v>
      </c>
      <c r="C20" s="12">
        <v>27</v>
      </c>
      <c r="D20" s="4" t="s">
        <v>343</v>
      </c>
      <c r="E20" s="10">
        <v>3.2</v>
      </c>
      <c r="F20" s="39">
        <v>2</v>
      </c>
      <c r="G20" s="41" t="s">
        <v>70</v>
      </c>
      <c r="H20" s="15">
        <v>26.8</v>
      </c>
      <c r="I20" s="4" t="s">
        <v>67</v>
      </c>
      <c r="J20" s="5" t="s">
        <v>116</v>
      </c>
      <c r="K20" s="6"/>
      <c r="L20" s="1">
        <v>1015</v>
      </c>
      <c r="M20" s="7" t="s">
        <v>344</v>
      </c>
      <c r="N20" s="8" t="s">
        <v>176</v>
      </c>
      <c r="O20" s="8">
        <v>11</v>
      </c>
      <c r="P20" s="9">
        <v>14</v>
      </c>
      <c r="Q20" s="8">
        <v>50</v>
      </c>
      <c r="R20" s="8">
        <v>26</v>
      </c>
      <c r="S20" s="25" t="s">
        <v>81</v>
      </c>
    </row>
    <row r="21" spans="1:19" ht="42" customHeight="1">
      <c r="A21" s="23">
        <v>37456</v>
      </c>
      <c r="B21" s="13">
        <v>15</v>
      </c>
      <c r="C21" s="12">
        <v>24</v>
      </c>
      <c r="D21" s="4" t="s">
        <v>345</v>
      </c>
      <c r="E21" s="10">
        <v>4.3</v>
      </c>
      <c r="F21" s="39">
        <v>2</v>
      </c>
      <c r="G21" s="41" t="s">
        <v>122</v>
      </c>
      <c r="H21" s="15">
        <v>19.2</v>
      </c>
      <c r="I21" s="4" t="s">
        <v>59</v>
      </c>
      <c r="J21" s="5" t="s">
        <v>67</v>
      </c>
      <c r="K21" s="6"/>
      <c r="L21" s="1">
        <v>1016</v>
      </c>
      <c r="M21" s="7" t="s">
        <v>357</v>
      </c>
      <c r="N21" s="8"/>
      <c r="O21" s="8">
        <v>6</v>
      </c>
      <c r="P21" s="9">
        <v>14</v>
      </c>
      <c r="Q21" s="8">
        <v>61</v>
      </c>
      <c r="R21" s="8">
        <v>49</v>
      </c>
      <c r="S21" s="25" t="s">
        <v>81</v>
      </c>
    </row>
    <row r="22" spans="1:19" ht="42" customHeight="1">
      <c r="A22" s="23">
        <v>37457</v>
      </c>
      <c r="B22" s="13">
        <v>13</v>
      </c>
      <c r="C22" s="12">
        <v>28</v>
      </c>
      <c r="D22" s="4" t="s">
        <v>329</v>
      </c>
      <c r="E22" s="10">
        <v>20.9</v>
      </c>
      <c r="F22" s="39">
        <v>4</v>
      </c>
      <c r="G22" s="41" t="s">
        <v>76</v>
      </c>
      <c r="H22" s="15">
        <v>47.5</v>
      </c>
      <c r="I22" s="4" t="s">
        <v>156</v>
      </c>
      <c r="J22" s="5" t="s">
        <v>116</v>
      </c>
      <c r="K22" s="6"/>
      <c r="L22" s="1">
        <v>1008</v>
      </c>
      <c r="M22" s="7" t="s">
        <v>346</v>
      </c>
      <c r="N22" s="8" t="s">
        <v>176</v>
      </c>
      <c r="O22" s="8">
        <v>12</v>
      </c>
      <c r="P22" s="9">
        <v>13</v>
      </c>
      <c r="Q22" s="8">
        <v>41</v>
      </c>
      <c r="R22" s="8">
        <v>25</v>
      </c>
      <c r="S22" s="25" t="s">
        <v>81</v>
      </c>
    </row>
    <row r="23" spans="1:19" ht="42" customHeight="1">
      <c r="A23" s="23">
        <v>37458</v>
      </c>
      <c r="B23" s="13">
        <v>15</v>
      </c>
      <c r="C23" s="12">
        <v>28</v>
      </c>
      <c r="D23" s="4"/>
      <c r="E23" s="10">
        <v>0</v>
      </c>
      <c r="F23" s="39">
        <v>3</v>
      </c>
      <c r="G23" s="41" t="s">
        <v>70</v>
      </c>
      <c r="H23" s="15">
        <v>30.2</v>
      </c>
      <c r="I23" s="4" t="s">
        <v>156</v>
      </c>
      <c r="J23" s="5" t="s">
        <v>116</v>
      </c>
      <c r="K23" s="6"/>
      <c r="L23" s="1">
        <v>1014</v>
      </c>
      <c r="M23" s="7" t="s">
        <v>347</v>
      </c>
      <c r="N23" s="8"/>
      <c r="O23" s="8">
        <v>12</v>
      </c>
      <c r="P23" s="9">
        <v>13</v>
      </c>
      <c r="Q23" s="8">
        <v>52</v>
      </c>
      <c r="R23" s="8">
        <v>27</v>
      </c>
      <c r="S23" s="25"/>
    </row>
    <row r="24" spans="1:19" ht="42" customHeight="1">
      <c r="A24" s="23">
        <v>37459</v>
      </c>
      <c r="B24" s="13">
        <v>14</v>
      </c>
      <c r="C24" s="12">
        <v>20</v>
      </c>
      <c r="D24" s="4" t="s">
        <v>348</v>
      </c>
      <c r="E24" s="10">
        <v>26.3</v>
      </c>
      <c r="F24" s="39">
        <v>2</v>
      </c>
      <c r="G24" s="41" t="s">
        <v>73</v>
      </c>
      <c r="H24" s="15">
        <v>19.3</v>
      </c>
      <c r="I24" s="4" t="s">
        <v>156</v>
      </c>
      <c r="J24" s="5" t="s">
        <v>60</v>
      </c>
      <c r="K24" s="6"/>
      <c r="L24" s="1">
        <v>1015</v>
      </c>
      <c r="M24" s="7" t="s">
        <v>349</v>
      </c>
      <c r="N24" s="8" t="s">
        <v>176</v>
      </c>
      <c r="O24" s="8">
        <v>3</v>
      </c>
      <c r="P24" s="9">
        <v>13</v>
      </c>
      <c r="Q24" s="8">
        <v>82</v>
      </c>
      <c r="R24" s="8">
        <v>76</v>
      </c>
      <c r="S24" s="25" t="s">
        <v>81</v>
      </c>
    </row>
    <row r="25" spans="1:19" ht="42" customHeight="1">
      <c r="A25" s="23">
        <v>37460</v>
      </c>
      <c r="B25" s="13">
        <v>10</v>
      </c>
      <c r="C25" s="12">
        <v>28</v>
      </c>
      <c r="D25" s="4" t="s">
        <v>350</v>
      </c>
      <c r="E25" s="10">
        <v>1.7</v>
      </c>
      <c r="F25" s="39">
        <v>2</v>
      </c>
      <c r="G25" s="41" t="s">
        <v>87</v>
      </c>
      <c r="H25" s="15">
        <v>18.9</v>
      </c>
      <c r="I25" s="4" t="s">
        <v>156</v>
      </c>
      <c r="J25" s="5" t="s">
        <v>116</v>
      </c>
      <c r="K25" s="6"/>
      <c r="L25" s="1">
        <v>1015</v>
      </c>
      <c r="M25" s="7" t="s">
        <v>351</v>
      </c>
      <c r="N25" s="8" t="s">
        <v>176</v>
      </c>
      <c r="O25" s="8">
        <v>13</v>
      </c>
      <c r="P25" s="9">
        <v>9</v>
      </c>
      <c r="Q25" s="8">
        <v>50</v>
      </c>
      <c r="R25" s="8">
        <v>20</v>
      </c>
      <c r="S25" s="25" t="s">
        <v>81</v>
      </c>
    </row>
    <row r="26" spans="1:19" ht="42" customHeight="1">
      <c r="A26" s="23">
        <v>37461</v>
      </c>
      <c r="B26" s="13">
        <v>15</v>
      </c>
      <c r="C26" s="12">
        <v>19</v>
      </c>
      <c r="D26" s="4"/>
      <c r="E26" s="10">
        <v>0</v>
      </c>
      <c r="F26" s="39">
        <v>3</v>
      </c>
      <c r="G26" s="41" t="s">
        <v>73</v>
      </c>
      <c r="H26" s="15">
        <v>23.5</v>
      </c>
      <c r="I26" s="4" t="s">
        <v>59</v>
      </c>
      <c r="J26" s="5" t="s">
        <v>59</v>
      </c>
      <c r="K26" s="6"/>
      <c r="L26" s="1">
        <v>1015</v>
      </c>
      <c r="M26" s="7" t="s">
        <v>352</v>
      </c>
      <c r="N26" s="8"/>
      <c r="O26" s="8"/>
      <c r="P26" s="9">
        <v>13</v>
      </c>
      <c r="Q26" s="8">
        <v>78</v>
      </c>
      <c r="R26" s="8">
        <v>96</v>
      </c>
      <c r="S26" s="25"/>
    </row>
    <row r="27" spans="1:19" ht="42" customHeight="1">
      <c r="A27" s="23">
        <v>37462</v>
      </c>
      <c r="B27" s="13">
        <v>10</v>
      </c>
      <c r="C27" s="12">
        <v>22</v>
      </c>
      <c r="D27" s="4"/>
      <c r="E27" s="10">
        <v>0</v>
      </c>
      <c r="F27" s="39">
        <v>2</v>
      </c>
      <c r="G27" s="41" t="s">
        <v>87</v>
      </c>
      <c r="H27" s="15">
        <v>17.4</v>
      </c>
      <c r="I27" s="4" t="s">
        <v>156</v>
      </c>
      <c r="J27" s="5" t="s">
        <v>116</v>
      </c>
      <c r="K27" s="6"/>
      <c r="L27" s="1">
        <v>1018</v>
      </c>
      <c r="M27" s="7" t="s">
        <v>353</v>
      </c>
      <c r="N27" s="8"/>
      <c r="O27" s="8">
        <v>9</v>
      </c>
      <c r="P27" s="9">
        <v>8</v>
      </c>
      <c r="Q27" s="8">
        <v>48</v>
      </c>
      <c r="R27" s="8">
        <v>28</v>
      </c>
      <c r="S27" s="25"/>
    </row>
    <row r="28" spans="1:19" ht="42" customHeight="1">
      <c r="A28" s="23">
        <v>37463</v>
      </c>
      <c r="B28" s="13">
        <v>12</v>
      </c>
      <c r="C28" s="12">
        <v>17</v>
      </c>
      <c r="D28" s="4" t="s">
        <v>132</v>
      </c>
      <c r="E28" s="10">
        <v>6.2</v>
      </c>
      <c r="F28" s="39">
        <v>2</v>
      </c>
      <c r="G28" s="41" t="s">
        <v>122</v>
      </c>
      <c r="H28" s="15">
        <v>18.4</v>
      </c>
      <c r="I28" s="4" t="s">
        <v>59</v>
      </c>
      <c r="J28" s="5" t="s">
        <v>59</v>
      </c>
      <c r="K28" s="6"/>
      <c r="L28" s="1">
        <v>1009</v>
      </c>
      <c r="M28" s="7" t="s">
        <v>354</v>
      </c>
      <c r="N28" s="8"/>
      <c r="O28" s="8"/>
      <c r="P28" s="9">
        <v>11</v>
      </c>
      <c r="Q28" s="8">
        <v>78</v>
      </c>
      <c r="R28" s="8">
        <v>97</v>
      </c>
      <c r="S28" s="25" t="s">
        <v>81</v>
      </c>
    </row>
    <row r="29" spans="1:19" ht="42" customHeight="1">
      <c r="A29" s="23">
        <v>37464</v>
      </c>
      <c r="B29" s="13">
        <v>11</v>
      </c>
      <c r="C29" s="12">
        <v>17</v>
      </c>
      <c r="D29" s="4" t="s">
        <v>345</v>
      </c>
      <c r="E29" s="10">
        <v>9.4</v>
      </c>
      <c r="F29" s="39">
        <v>2</v>
      </c>
      <c r="G29" s="41" t="s">
        <v>73</v>
      </c>
      <c r="H29" s="15">
        <v>22</v>
      </c>
      <c r="I29" s="4" t="s">
        <v>59</v>
      </c>
      <c r="J29" s="5" t="s">
        <v>59</v>
      </c>
      <c r="K29" s="6"/>
      <c r="L29" s="1">
        <v>1014</v>
      </c>
      <c r="M29" s="7" t="s">
        <v>355</v>
      </c>
      <c r="N29" s="8"/>
      <c r="O29" s="8">
        <v>0.5</v>
      </c>
      <c r="P29" s="9">
        <v>10</v>
      </c>
      <c r="Q29" s="8">
        <v>69</v>
      </c>
      <c r="R29" s="8">
        <v>95</v>
      </c>
      <c r="S29" s="25" t="s">
        <v>81</v>
      </c>
    </row>
    <row r="30" spans="1:19" ht="42" customHeight="1">
      <c r="A30" s="23">
        <v>37465</v>
      </c>
      <c r="B30" s="13">
        <v>7</v>
      </c>
      <c r="C30" s="12">
        <v>19</v>
      </c>
      <c r="D30" s="4"/>
      <c r="E30" s="10">
        <v>0</v>
      </c>
      <c r="F30" s="39">
        <v>3</v>
      </c>
      <c r="G30" s="41" t="s">
        <v>73</v>
      </c>
      <c r="H30" s="15">
        <v>23.7</v>
      </c>
      <c r="I30" s="4" t="s">
        <v>67</v>
      </c>
      <c r="J30" s="5" t="s">
        <v>67</v>
      </c>
      <c r="K30" s="6"/>
      <c r="L30" s="1">
        <v>1018</v>
      </c>
      <c r="M30" s="7" t="s">
        <v>356</v>
      </c>
      <c r="N30" s="8"/>
      <c r="O30" s="8">
        <v>6</v>
      </c>
      <c r="P30" s="9">
        <v>6</v>
      </c>
      <c r="Q30" s="8">
        <v>50</v>
      </c>
      <c r="R30" s="8">
        <v>56</v>
      </c>
      <c r="S30" s="25"/>
    </row>
    <row r="31" spans="1:19" ht="42" customHeight="1">
      <c r="A31" s="23">
        <v>37466</v>
      </c>
      <c r="B31" s="13">
        <v>7</v>
      </c>
      <c r="C31" s="12">
        <v>22</v>
      </c>
      <c r="D31" s="4"/>
      <c r="E31" s="10">
        <v>0</v>
      </c>
      <c r="F31" s="39">
        <v>3</v>
      </c>
      <c r="G31" s="41" t="s">
        <v>58</v>
      </c>
      <c r="H31" s="15">
        <v>26.2</v>
      </c>
      <c r="I31" s="4" t="s">
        <v>156</v>
      </c>
      <c r="J31" s="5" t="s">
        <v>116</v>
      </c>
      <c r="K31" s="6"/>
      <c r="L31" s="1">
        <v>1016</v>
      </c>
      <c r="M31" s="7" t="s">
        <v>358</v>
      </c>
      <c r="N31" s="8"/>
      <c r="O31" s="8">
        <v>13</v>
      </c>
      <c r="P31" s="9">
        <v>5</v>
      </c>
      <c r="Q31" s="8">
        <v>47</v>
      </c>
      <c r="R31" s="8">
        <v>24</v>
      </c>
      <c r="S31" s="25"/>
    </row>
    <row r="32" spans="1:19" ht="42" customHeight="1">
      <c r="A32" s="23">
        <v>37467</v>
      </c>
      <c r="B32" s="13">
        <v>9</v>
      </c>
      <c r="C32" s="12">
        <v>26</v>
      </c>
      <c r="D32" s="4"/>
      <c r="E32" s="10">
        <v>0</v>
      </c>
      <c r="F32" s="39">
        <v>3</v>
      </c>
      <c r="G32" s="41" t="s">
        <v>58</v>
      </c>
      <c r="H32" s="15">
        <v>21.9</v>
      </c>
      <c r="I32" s="4" t="s">
        <v>156</v>
      </c>
      <c r="J32" s="5" t="s">
        <v>82</v>
      </c>
      <c r="K32" s="6"/>
      <c r="L32" s="1">
        <v>1016</v>
      </c>
      <c r="M32" s="7" t="s">
        <v>359</v>
      </c>
      <c r="N32" s="8"/>
      <c r="O32" s="8">
        <v>14.5</v>
      </c>
      <c r="P32" s="9">
        <v>7</v>
      </c>
      <c r="Q32" s="8">
        <v>40</v>
      </c>
      <c r="R32" s="8">
        <v>4</v>
      </c>
      <c r="S32" s="25"/>
    </row>
    <row r="33" spans="1:19" ht="42" customHeight="1">
      <c r="A33" s="26">
        <v>37468</v>
      </c>
      <c r="B33" s="27">
        <v>11</v>
      </c>
      <c r="C33" s="28">
        <v>27</v>
      </c>
      <c r="D33" s="29"/>
      <c r="E33" s="30">
        <v>0</v>
      </c>
      <c r="F33" s="40">
        <v>2</v>
      </c>
      <c r="G33" s="42" t="s">
        <v>73</v>
      </c>
      <c r="H33" s="31">
        <v>14.7</v>
      </c>
      <c r="I33" s="29" t="s">
        <v>156</v>
      </c>
      <c r="J33" s="32" t="s">
        <v>116</v>
      </c>
      <c r="K33" s="33"/>
      <c r="L33" s="34">
        <v>1014</v>
      </c>
      <c r="M33" s="35" t="s">
        <v>360</v>
      </c>
      <c r="N33" s="36"/>
      <c r="O33" s="36">
        <v>12</v>
      </c>
      <c r="P33" s="37">
        <v>10</v>
      </c>
      <c r="Q33" s="36">
        <v>42</v>
      </c>
      <c r="R33" s="36">
        <v>25</v>
      </c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76" t="s">
        <v>22</v>
      </c>
      <c r="B100" s="76"/>
      <c r="C100" s="76"/>
      <c r="D100" s="16">
        <f>AVERAGE(B3:B33,C3:C33)</f>
        <v>15.983870967741936</v>
      </c>
      <c r="E100" s="76" t="s">
        <v>31</v>
      </c>
      <c r="F100" s="76"/>
      <c r="G100" s="76"/>
      <c r="H100" s="76"/>
      <c r="I100" s="17">
        <f>SUM(E3:E33)</f>
        <v>133.1</v>
      </c>
      <c r="J100" s="76" t="s">
        <v>38</v>
      </c>
      <c r="K100" s="76"/>
      <c r="L100" s="18">
        <f>SUM(O3:O33)</f>
        <v>188.5</v>
      </c>
    </row>
    <row r="101" spans="1:12" ht="30" customHeight="1">
      <c r="A101" s="76" t="s">
        <v>27</v>
      </c>
      <c r="B101" s="76"/>
      <c r="C101" s="76"/>
      <c r="D101" s="16">
        <f>AVERAGE(B3:B33)</f>
        <v>10.67741935483871</v>
      </c>
      <c r="E101" s="76" t="s">
        <v>32</v>
      </c>
      <c r="F101" s="76"/>
      <c r="G101" s="76"/>
      <c r="H101" s="76"/>
      <c r="I101" s="17">
        <f>AVERAGE(E3:E33)</f>
        <v>4.293548387096774</v>
      </c>
      <c r="J101" s="76" t="s">
        <v>39</v>
      </c>
      <c r="K101" s="76"/>
      <c r="L101" s="18">
        <f>COUNTIF(R3:R33,"&lt;31")</f>
        <v>10</v>
      </c>
    </row>
    <row r="102" spans="1:12" ht="30" customHeight="1">
      <c r="A102" s="76" t="s">
        <v>28</v>
      </c>
      <c r="B102" s="76"/>
      <c r="C102" s="76"/>
      <c r="D102" s="16">
        <f>AVERAGE(C3:C33)</f>
        <v>21.29032258064516</v>
      </c>
      <c r="E102" s="76" t="s">
        <v>33</v>
      </c>
      <c r="F102" s="76"/>
      <c r="G102" s="76"/>
      <c r="H102" s="76"/>
      <c r="I102" s="17">
        <f>MAX(E3:E33)</f>
        <v>26.3</v>
      </c>
      <c r="J102" s="76" t="s">
        <v>41</v>
      </c>
      <c r="K102" s="76"/>
      <c r="L102" s="18">
        <f>COUNTIF(C3:C33,"&gt;19")</f>
        <v>18</v>
      </c>
    </row>
    <row r="103" spans="1:12" ht="30" customHeight="1">
      <c r="A103" s="76" t="s">
        <v>23</v>
      </c>
      <c r="B103" s="76"/>
      <c r="C103" s="76"/>
      <c r="D103" s="18">
        <f>MAX(B3:B33,C7:C33)</f>
        <v>28</v>
      </c>
      <c r="E103" s="76" t="s">
        <v>34</v>
      </c>
      <c r="F103" s="76"/>
      <c r="G103" s="76"/>
      <c r="H103" s="76"/>
      <c r="I103" s="18">
        <f>COUNTA(S3:S33)</f>
        <v>20</v>
      </c>
      <c r="J103" s="76" t="s">
        <v>37</v>
      </c>
      <c r="K103" s="76"/>
      <c r="L103" s="18">
        <f>COUNTA(N3:N33)</f>
        <v>7</v>
      </c>
    </row>
    <row r="104" spans="1:12" ht="30" customHeight="1">
      <c r="A104" s="76" t="s">
        <v>24</v>
      </c>
      <c r="B104" s="76"/>
      <c r="C104" s="76"/>
      <c r="D104" s="18">
        <f>MIN(B3:B33,C3:C33)</f>
        <v>6</v>
      </c>
      <c r="E104" s="76" t="s">
        <v>35</v>
      </c>
      <c r="F104" s="76"/>
      <c r="G104" s="76"/>
      <c r="H104" s="76"/>
      <c r="I104" s="18">
        <f>COUNTIF(S3:S33,"R")</f>
        <v>20</v>
      </c>
      <c r="J104" s="76" t="s">
        <v>47</v>
      </c>
      <c r="K104" s="76"/>
      <c r="L104" s="43">
        <f>AVERAGE(F3:F33)</f>
        <v>2.903225806451613</v>
      </c>
    </row>
    <row r="105" spans="1:12" ht="30" customHeight="1">
      <c r="A105" s="76" t="s">
        <v>26</v>
      </c>
      <c r="B105" s="76"/>
      <c r="C105" s="76"/>
      <c r="D105" s="18">
        <f>MAX(B3:B33)</f>
        <v>15</v>
      </c>
      <c r="E105" s="76" t="s">
        <v>36</v>
      </c>
      <c r="F105" s="76"/>
      <c r="G105" s="76"/>
      <c r="H105" s="76"/>
      <c r="I105" s="18">
        <f>COUNTIF(S3:S33,"S")</f>
        <v>0</v>
      </c>
      <c r="J105" s="76" t="s">
        <v>48</v>
      </c>
      <c r="K105" s="76"/>
      <c r="L105" s="43">
        <f>AVERAGE(H3:H33)</f>
        <v>26.258064516129036</v>
      </c>
    </row>
    <row r="106" spans="1:12" ht="30" customHeight="1">
      <c r="A106" s="76" t="s">
        <v>25</v>
      </c>
      <c r="B106" s="76"/>
      <c r="C106" s="76"/>
      <c r="D106" s="18">
        <f>MIN(C3:C33)</f>
        <v>13</v>
      </c>
      <c r="E106" s="76" t="s">
        <v>52</v>
      </c>
      <c r="F106" s="76"/>
      <c r="G106" s="76"/>
      <c r="H106" s="76"/>
      <c r="I106" s="18">
        <f>COUNTIF(F3:F33,"&gt;5")</f>
        <v>0</v>
      </c>
      <c r="J106" s="76" t="s">
        <v>49</v>
      </c>
      <c r="K106" s="76"/>
      <c r="L106" s="19">
        <v>0</v>
      </c>
    </row>
    <row r="107" spans="1:12" ht="30" customHeight="1">
      <c r="A107" s="76" t="s">
        <v>29</v>
      </c>
      <c r="B107" s="76"/>
      <c r="C107" s="76"/>
      <c r="D107" s="18">
        <f>COUNTIF(B7:B33,"&lt;1")</f>
        <v>0</v>
      </c>
      <c r="E107" s="76" t="s">
        <v>43</v>
      </c>
      <c r="F107" s="76"/>
      <c r="G107" s="76"/>
      <c r="H107" s="76"/>
      <c r="I107" s="17">
        <f>MAX(H3:H33)</f>
        <v>47.5</v>
      </c>
      <c r="J107" s="76" t="s">
        <v>50</v>
      </c>
      <c r="K107" s="76"/>
      <c r="L107" s="19"/>
    </row>
    <row r="108" spans="1:12" ht="30" customHeight="1">
      <c r="A108" s="76" t="s">
        <v>30</v>
      </c>
      <c r="B108" s="76"/>
      <c r="C108" s="76"/>
      <c r="D108" s="18">
        <f>COUNTIF(C7:C33,"&lt;1")</f>
        <v>0</v>
      </c>
      <c r="E108" s="76" t="s">
        <v>44</v>
      </c>
      <c r="F108" s="76"/>
      <c r="G108" s="76"/>
      <c r="H108" s="76"/>
      <c r="I108" s="18">
        <f>MAX(L3:L33)</f>
        <v>1019</v>
      </c>
      <c r="J108" s="76" t="s">
        <v>51</v>
      </c>
      <c r="K108" s="76"/>
      <c r="L108" s="19"/>
    </row>
    <row r="109" spans="1:12" ht="30" customHeight="1">
      <c r="A109" s="76" t="s">
        <v>40</v>
      </c>
      <c r="B109" s="76"/>
      <c r="C109" s="76"/>
      <c r="D109" s="18">
        <f>MIN(P3:P33)</f>
        <v>4</v>
      </c>
      <c r="E109" s="76" t="s">
        <v>45</v>
      </c>
      <c r="F109" s="76"/>
      <c r="G109" s="76"/>
      <c r="H109" s="76"/>
      <c r="I109" s="18">
        <f>MIN(L3:L33)</f>
        <v>1004</v>
      </c>
      <c r="J109" s="76"/>
      <c r="K109" s="76"/>
      <c r="L109" s="19"/>
    </row>
  </sheetData>
  <sheetProtection password="CF17" sheet="1" objects="1" scenarios="1"/>
  <mergeCells count="43"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A105:C105"/>
    <mergeCell ref="A106:C106"/>
    <mergeCell ref="A107:C107"/>
    <mergeCell ref="A108:C108"/>
    <mergeCell ref="A101:C101"/>
    <mergeCell ref="A102:C102"/>
    <mergeCell ref="A103:C103"/>
    <mergeCell ref="A104:C104"/>
    <mergeCell ref="N1:N2"/>
    <mergeCell ref="O1:O2"/>
    <mergeCell ref="D1:E1"/>
    <mergeCell ref="A100:C100"/>
    <mergeCell ref="J100:K100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19" width="10.7109375" style="0" customWidth="1"/>
  </cols>
  <sheetData>
    <row r="1" spans="1:19" ht="42" customHeight="1">
      <c r="A1" s="21" t="s">
        <v>0</v>
      </c>
      <c r="B1" s="63" t="s">
        <v>16</v>
      </c>
      <c r="C1" s="64"/>
      <c r="D1" s="63" t="s">
        <v>17</v>
      </c>
      <c r="E1" s="64"/>
      <c r="F1" s="63" t="s">
        <v>15</v>
      </c>
      <c r="G1" s="73"/>
      <c r="H1" s="74"/>
      <c r="I1" s="63" t="s">
        <v>1</v>
      </c>
      <c r="J1" s="64"/>
      <c r="K1" s="69" t="s">
        <v>8</v>
      </c>
      <c r="L1" s="67" t="s">
        <v>10</v>
      </c>
      <c r="M1" s="71" t="s">
        <v>2</v>
      </c>
      <c r="N1" s="58" t="s">
        <v>19</v>
      </c>
      <c r="O1" s="58" t="s">
        <v>20</v>
      </c>
      <c r="P1" s="65" t="s">
        <v>21</v>
      </c>
      <c r="Q1" s="58" t="s">
        <v>14</v>
      </c>
      <c r="R1" s="58" t="s">
        <v>42</v>
      </c>
      <c r="S1" s="60" t="s">
        <v>46</v>
      </c>
    </row>
    <row r="2" spans="1:19" ht="42" customHeight="1">
      <c r="A2" s="22" t="s">
        <v>56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0"/>
      <c r="L2" s="68"/>
      <c r="M2" s="72"/>
      <c r="N2" s="75"/>
      <c r="O2" s="75"/>
      <c r="P2" s="66"/>
      <c r="Q2" s="62"/>
      <c r="R2" s="59"/>
      <c r="S2" s="61"/>
    </row>
    <row r="3" spans="1:19" ht="42" customHeight="1">
      <c r="A3" s="23">
        <v>37469</v>
      </c>
      <c r="B3" s="13">
        <v>15</v>
      </c>
      <c r="C3" s="12">
        <v>24</v>
      </c>
      <c r="D3" s="4" t="s">
        <v>204</v>
      </c>
      <c r="E3" s="10">
        <v>0.4</v>
      </c>
      <c r="F3" s="39">
        <v>3</v>
      </c>
      <c r="G3" s="41" t="s">
        <v>73</v>
      </c>
      <c r="H3" s="15">
        <v>24.1</v>
      </c>
      <c r="I3" s="4" t="s">
        <v>67</v>
      </c>
      <c r="J3" s="5" t="s">
        <v>116</v>
      </c>
      <c r="K3" s="6"/>
      <c r="L3" s="1">
        <v>1015</v>
      </c>
      <c r="M3" s="7"/>
      <c r="N3" s="8"/>
      <c r="O3" s="8">
        <v>8.5</v>
      </c>
      <c r="P3" s="9">
        <v>14</v>
      </c>
      <c r="Q3" s="8">
        <v>52</v>
      </c>
      <c r="R3" s="20">
        <v>29</v>
      </c>
      <c r="S3" s="24" t="s">
        <v>81</v>
      </c>
    </row>
    <row r="4" spans="1:19" ht="42" customHeight="1">
      <c r="A4" s="23">
        <v>37470</v>
      </c>
      <c r="B4" s="13">
        <v>12</v>
      </c>
      <c r="C4" s="12">
        <v>24</v>
      </c>
      <c r="D4" s="4"/>
      <c r="E4" s="10">
        <v>0</v>
      </c>
      <c r="F4" s="39">
        <v>3</v>
      </c>
      <c r="G4" s="41" t="s">
        <v>73</v>
      </c>
      <c r="H4" s="15">
        <v>22.3</v>
      </c>
      <c r="I4" s="4" t="s">
        <v>156</v>
      </c>
      <c r="J4" s="5" t="s">
        <v>116</v>
      </c>
      <c r="K4" s="6"/>
      <c r="L4" s="1">
        <v>1014</v>
      </c>
      <c r="M4" s="7"/>
      <c r="N4" s="8"/>
      <c r="O4" s="8">
        <v>9</v>
      </c>
      <c r="P4" s="9">
        <v>11</v>
      </c>
      <c r="Q4" s="8">
        <v>50</v>
      </c>
      <c r="R4" s="8">
        <v>28</v>
      </c>
      <c r="S4" s="25"/>
    </row>
    <row r="5" spans="1:19" ht="42" customHeight="1">
      <c r="A5" s="23">
        <v>37471</v>
      </c>
      <c r="B5" s="13">
        <v>12</v>
      </c>
      <c r="C5" s="12">
        <v>25</v>
      </c>
      <c r="D5" s="4"/>
      <c r="E5" s="10">
        <v>0</v>
      </c>
      <c r="F5" s="39">
        <v>3</v>
      </c>
      <c r="G5" s="41" t="s">
        <v>73</v>
      </c>
      <c r="H5" s="15">
        <v>22</v>
      </c>
      <c r="I5" s="4" t="s">
        <v>156</v>
      </c>
      <c r="J5" s="5" t="s">
        <v>116</v>
      </c>
      <c r="K5" s="6"/>
      <c r="L5" s="1">
        <v>1010</v>
      </c>
      <c r="M5" s="54"/>
      <c r="N5" s="8"/>
      <c r="O5" s="8">
        <v>10</v>
      </c>
      <c r="P5" s="9">
        <v>11</v>
      </c>
      <c r="Q5" s="8">
        <v>42</v>
      </c>
      <c r="R5" s="8">
        <v>26</v>
      </c>
      <c r="S5" s="25"/>
    </row>
    <row r="6" spans="1:19" ht="42" customHeight="1">
      <c r="A6" s="23">
        <v>37472</v>
      </c>
      <c r="B6" s="13">
        <v>11</v>
      </c>
      <c r="C6" s="12">
        <v>27</v>
      </c>
      <c r="D6" s="4"/>
      <c r="E6" s="10">
        <v>0</v>
      </c>
      <c r="F6" s="39">
        <v>3</v>
      </c>
      <c r="G6" s="41" t="s">
        <v>58</v>
      </c>
      <c r="H6" s="15">
        <v>25.7</v>
      </c>
      <c r="I6" s="4" t="s">
        <v>156</v>
      </c>
      <c r="J6" s="5" t="s">
        <v>116</v>
      </c>
      <c r="K6" s="6"/>
      <c r="L6" s="1">
        <v>1011</v>
      </c>
      <c r="M6" s="7"/>
      <c r="N6" s="8"/>
      <c r="O6" s="8">
        <v>10.5</v>
      </c>
      <c r="P6" s="9">
        <v>9</v>
      </c>
      <c r="Q6" s="8">
        <v>47</v>
      </c>
      <c r="R6" s="8">
        <v>23</v>
      </c>
      <c r="S6" s="25"/>
    </row>
    <row r="7" spans="1:19" ht="42" customHeight="1">
      <c r="A7" s="23">
        <v>37473</v>
      </c>
      <c r="B7" s="13">
        <v>13</v>
      </c>
      <c r="C7" s="12">
        <v>27</v>
      </c>
      <c r="D7" s="4"/>
      <c r="E7" s="10">
        <v>0</v>
      </c>
      <c r="F7" s="39">
        <v>3</v>
      </c>
      <c r="G7" s="41" t="s">
        <v>58</v>
      </c>
      <c r="H7" s="15">
        <v>25.6</v>
      </c>
      <c r="I7" s="4" t="s">
        <v>156</v>
      </c>
      <c r="J7" s="5" t="s">
        <v>116</v>
      </c>
      <c r="K7" s="6"/>
      <c r="L7" s="1">
        <v>1011</v>
      </c>
      <c r="M7" s="7"/>
      <c r="N7" s="8"/>
      <c r="O7" s="8">
        <v>12</v>
      </c>
      <c r="P7" s="9">
        <v>12</v>
      </c>
      <c r="Q7" s="8">
        <v>46</v>
      </c>
      <c r="R7" s="8">
        <v>20</v>
      </c>
      <c r="S7" s="25"/>
    </row>
    <row r="8" spans="1:19" ht="42" customHeight="1">
      <c r="A8" s="23">
        <v>37474</v>
      </c>
      <c r="B8" s="13">
        <v>13</v>
      </c>
      <c r="C8" s="12">
        <v>27</v>
      </c>
      <c r="D8" s="4"/>
      <c r="E8" s="10">
        <v>0</v>
      </c>
      <c r="F8" s="39">
        <v>2</v>
      </c>
      <c r="G8" s="41" t="s">
        <v>160</v>
      </c>
      <c r="H8" s="15">
        <v>20.8</v>
      </c>
      <c r="I8" s="4" t="s">
        <v>156</v>
      </c>
      <c r="J8" s="5" t="s">
        <v>116</v>
      </c>
      <c r="K8" s="6"/>
      <c r="L8" s="1">
        <v>1013</v>
      </c>
      <c r="M8" s="7"/>
      <c r="N8" s="8"/>
      <c r="O8" s="8">
        <v>11</v>
      </c>
      <c r="P8" s="9">
        <v>10</v>
      </c>
      <c r="Q8" s="8">
        <v>38</v>
      </c>
      <c r="R8" s="8">
        <v>24</v>
      </c>
      <c r="S8" s="25"/>
    </row>
    <row r="9" spans="1:19" ht="42" customHeight="1">
      <c r="A9" s="23">
        <v>37475</v>
      </c>
      <c r="B9" s="13">
        <v>12</v>
      </c>
      <c r="C9" s="12">
        <v>26</v>
      </c>
      <c r="D9" s="4"/>
      <c r="E9" s="10">
        <v>0</v>
      </c>
      <c r="F9" s="39">
        <v>3</v>
      </c>
      <c r="G9" s="41" t="s">
        <v>160</v>
      </c>
      <c r="H9" s="15">
        <v>26.8</v>
      </c>
      <c r="I9" s="4" t="s">
        <v>156</v>
      </c>
      <c r="J9" s="5" t="s">
        <v>116</v>
      </c>
      <c r="K9" s="6"/>
      <c r="L9" s="1">
        <v>1014</v>
      </c>
      <c r="M9" s="7"/>
      <c r="N9" s="8"/>
      <c r="O9" s="8">
        <v>10</v>
      </c>
      <c r="P9" s="9">
        <v>10</v>
      </c>
      <c r="Q9" s="8">
        <v>41</v>
      </c>
      <c r="R9" s="8">
        <v>28</v>
      </c>
      <c r="S9" s="25"/>
    </row>
    <row r="10" spans="1:19" ht="42" customHeight="1">
      <c r="A10" s="23">
        <v>37476</v>
      </c>
      <c r="B10" s="13">
        <v>12</v>
      </c>
      <c r="C10" s="12">
        <v>27</v>
      </c>
      <c r="D10" s="4"/>
      <c r="E10" s="10">
        <v>0</v>
      </c>
      <c r="F10" s="39">
        <v>4</v>
      </c>
      <c r="G10" s="41" t="s">
        <v>160</v>
      </c>
      <c r="H10" s="15">
        <v>32.9</v>
      </c>
      <c r="I10" s="4" t="s">
        <v>156</v>
      </c>
      <c r="J10" s="5" t="s">
        <v>82</v>
      </c>
      <c r="K10" s="6"/>
      <c r="L10" s="1">
        <v>1010</v>
      </c>
      <c r="M10" s="7"/>
      <c r="N10" s="8"/>
      <c r="O10" s="8">
        <v>13</v>
      </c>
      <c r="P10" s="9">
        <v>10</v>
      </c>
      <c r="Q10" s="8">
        <v>32</v>
      </c>
      <c r="R10" s="8">
        <v>12</v>
      </c>
      <c r="S10" s="25"/>
    </row>
    <row r="11" spans="1:19" ht="42" customHeight="1">
      <c r="A11" s="23">
        <v>37477</v>
      </c>
      <c r="B11" s="13">
        <v>12</v>
      </c>
      <c r="C11" s="12">
        <v>27</v>
      </c>
      <c r="D11" s="4"/>
      <c r="E11" s="10">
        <v>0</v>
      </c>
      <c r="F11" s="39">
        <v>3</v>
      </c>
      <c r="G11" s="41" t="s">
        <v>160</v>
      </c>
      <c r="H11" s="15">
        <v>25.5</v>
      </c>
      <c r="I11" s="4" t="s">
        <v>156</v>
      </c>
      <c r="J11" s="5" t="s">
        <v>116</v>
      </c>
      <c r="K11" s="6"/>
      <c r="L11" s="1">
        <v>1013</v>
      </c>
      <c r="M11" s="7"/>
      <c r="N11" s="8"/>
      <c r="O11" s="8">
        <v>10.5</v>
      </c>
      <c r="P11" s="9">
        <v>11</v>
      </c>
      <c r="Q11" s="8">
        <v>38</v>
      </c>
      <c r="R11" s="8">
        <v>28</v>
      </c>
      <c r="S11" s="25"/>
    </row>
    <row r="12" spans="1:19" ht="42" customHeight="1">
      <c r="A12" s="23">
        <v>37478</v>
      </c>
      <c r="B12" s="13">
        <v>11</v>
      </c>
      <c r="C12" s="12">
        <v>28</v>
      </c>
      <c r="D12" s="4"/>
      <c r="E12" s="10">
        <v>0</v>
      </c>
      <c r="F12" s="39">
        <v>4</v>
      </c>
      <c r="G12" s="41" t="s">
        <v>162</v>
      </c>
      <c r="H12" s="15">
        <v>34</v>
      </c>
      <c r="I12" s="4" t="s">
        <v>156</v>
      </c>
      <c r="J12" s="5" t="s">
        <v>82</v>
      </c>
      <c r="K12" s="6"/>
      <c r="L12" s="1">
        <v>1015</v>
      </c>
      <c r="M12" s="7" t="s">
        <v>361</v>
      </c>
      <c r="N12" s="8"/>
      <c r="O12" s="8">
        <v>13.5</v>
      </c>
      <c r="P12" s="9">
        <v>10</v>
      </c>
      <c r="Q12" s="8">
        <v>31</v>
      </c>
      <c r="R12" s="8">
        <v>6</v>
      </c>
      <c r="S12" s="25"/>
    </row>
    <row r="13" spans="1:19" ht="42" customHeight="1">
      <c r="A13" s="23">
        <v>37479</v>
      </c>
      <c r="B13" s="13">
        <v>15</v>
      </c>
      <c r="C13" s="12">
        <v>27</v>
      </c>
      <c r="D13" s="4"/>
      <c r="E13" s="10">
        <v>0</v>
      </c>
      <c r="F13" s="39">
        <v>3</v>
      </c>
      <c r="G13" s="41" t="s">
        <v>162</v>
      </c>
      <c r="H13" s="15">
        <v>30</v>
      </c>
      <c r="I13" s="4" t="s">
        <v>156</v>
      </c>
      <c r="J13" s="5" t="s">
        <v>67</v>
      </c>
      <c r="K13" s="6"/>
      <c r="L13" s="1">
        <v>1009</v>
      </c>
      <c r="M13" s="7" t="s">
        <v>362</v>
      </c>
      <c r="N13" s="8"/>
      <c r="O13" s="8">
        <v>7</v>
      </c>
      <c r="P13" s="9">
        <v>13</v>
      </c>
      <c r="Q13" s="8">
        <v>39</v>
      </c>
      <c r="R13" s="8">
        <v>52</v>
      </c>
      <c r="S13" s="25"/>
    </row>
    <row r="14" spans="1:19" ht="42" customHeight="1">
      <c r="A14" s="23">
        <v>37480</v>
      </c>
      <c r="B14" s="13">
        <v>13</v>
      </c>
      <c r="C14" s="12">
        <v>29</v>
      </c>
      <c r="D14" s="4"/>
      <c r="E14" s="10">
        <v>0</v>
      </c>
      <c r="F14" s="39">
        <v>2</v>
      </c>
      <c r="G14" s="41" t="s">
        <v>160</v>
      </c>
      <c r="H14" s="15">
        <v>16.7</v>
      </c>
      <c r="I14" s="4" t="s">
        <v>156</v>
      </c>
      <c r="J14" s="5" t="s">
        <v>116</v>
      </c>
      <c r="K14" s="6"/>
      <c r="L14" s="1">
        <v>1002</v>
      </c>
      <c r="M14" s="7" t="s">
        <v>363</v>
      </c>
      <c r="N14" s="8"/>
      <c r="O14" s="8">
        <v>10</v>
      </c>
      <c r="P14" s="9">
        <v>12</v>
      </c>
      <c r="Q14" s="8">
        <v>45</v>
      </c>
      <c r="R14" s="8">
        <v>23</v>
      </c>
      <c r="S14" s="25"/>
    </row>
    <row r="15" spans="1:19" ht="42" customHeight="1">
      <c r="A15" s="23">
        <v>37481</v>
      </c>
      <c r="B15" s="13">
        <v>13</v>
      </c>
      <c r="C15" s="12">
        <v>20</v>
      </c>
      <c r="D15" s="4" t="s">
        <v>320</v>
      </c>
      <c r="E15" s="10">
        <v>22</v>
      </c>
      <c r="F15" s="39">
        <v>5</v>
      </c>
      <c r="G15" s="41" t="s">
        <v>87</v>
      </c>
      <c r="H15" s="15">
        <v>45</v>
      </c>
      <c r="I15" s="4" t="s">
        <v>59</v>
      </c>
      <c r="J15" s="5" t="s">
        <v>67</v>
      </c>
      <c r="K15" s="6"/>
      <c r="L15" s="1">
        <v>1001</v>
      </c>
      <c r="M15" s="7" t="s">
        <v>364</v>
      </c>
      <c r="N15" s="8" t="s">
        <v>176</v>
      </c>
      <c r="O15" s="8">
        <v>5</v>
      </c>
      <c r="P15" s="9">
        <v>11</v>
      </c>
      <c r="Q15" s="8">
        <v>70</v>
      </c>
      <c r="R15" s="8">
        <v>62</v>
      </c>
      <c r="S15" s="25" t="s">
        <v>81</v>
      </c>
    </row>
    <row r="16" spans="1:19" ht="42" customHeight="1">
      <c r="A16" s="23">
        <v>37482</v>
      </c>
      <c r="B16" s="13">
        <v>13</v>
      </c>
      <c r="C16" s="12">
        <v>20</v>
      </c>
      <c r="D16" s="4" t="s">
        <v>203</v>
      </c>
      <c r="E16" s="10">
        <v>4</v>
      </c>
      <c r="F16" s="39">
        <v>3</v>
      </c>
      <c r="G16" s="41" t="s">
        <v>87</v>
      </c>
      <c r="H16" s="15">
        <v>26</v>
      </c>
      <c r="I16" s="4" t="s">
        <v>59</v>
      </c>
      <c r="J16" s="5" t="s">
        <v>60</v>
      </c>
      <c r="K16" s="6"/>
      <c r="L16" s="1">
        <v>1010</v>
      </c>
      <c r="M16" s="7" t="s">
        <v>365</v>
      </c>
      <c r="N16" s="8"/>
      <c r="O16" s="8">
        <v>1.5</v>
      </c>
      <c r="P16" s="9">
        <v>12</v>
      </c>
      <c r="Q16" s="8">
        <v>76</v>
      </c>
      <c r="R16" s="8">
        <v>86</v>
      </c>
      <c r="S16" s="25" t="s">
        <v>81</v>
      </c>
    </row>
    <row r="17" spans="1:19" ht="42" customHeight="1">
      <c r="A17" s="23">
        <v>37483</v>
      </c>
      <c r="B17" s="13">
        <v>12</v>
      </c>
      <c r="C17" s="12">
        <v>24</v>
      </c>
      <c r="D17" s="4"/>
      <c r="E17" s="10">
        <v>0</v>
      </c>
      <c r="F17" s="39">
        <v>2</v>
      </c>
      <c r="G17" s="41" t="s">
        <v>122</v>
      </c>
      <c r="H17" s="15">
        <v>17.6</v>
      </c>
      <c r="I17" s="4" t="s">
        <v>156</v>
      </c>
      <c r="J17" s="5" t="s">
        <v>67</v>
      </c>
      <c r="K17" s="6"/>
      <c r="L17" s="1">
        <v>1017</v>
      </c>
      <c r="M17" s="7" t="s">
        <v>366</v>
      </c>
      <c r="N17" s="8"/>
      <c r="O17" s="8">
        <v>7</v>
      </c>
      <c r="P17" s="9">
        <v>11</v>
      </c>
      <c r="Q17" s="8">
        <v>48</v>
      </c>
      <c r="R17" s="8">
        <v>48</v>
      </c>
      <c r="S17" s="25"/>
    </row>
    <row r="18" spans="1:19" ht="42" customHeight="1">
      <c r="A18" s="23">
        <v>37484</v>
      </c>
      <c r="B18" s="13">
        <v>11</v>
      </c>
      <c r="C18" s="12">
        <v>26</v>
      </c>
      <c r="D18" s="4"/>
      <c r="E18" s="47">
        <v>0</v>
      </c>
      <c r="F18" s="39">
        <v>3</v>
      </c>
      <c r="G18" s="41" t="s">
        <v>76</v>
      </c>
      <c r="H18" s="15">
        <v>27.1</v>
      </c>
      <c r="I18" s="4" t="s">
        <v>156</v>
      </c>
      <c r="J18" s="5" t="s">
        <v>116</v>
      </c>
      <c r="K18" s="6"/>
      <c r="L18" s="1">
        <v>1014</v>
      </c>
      <c r="M18" s="7" t="s">
        <v>367</v>
      </c>
      <c r="N18" s="8"/>
      <c r="O18" s="8">
        <v>8</v>
      </c>
      <c r="P18" s="9">
        <v>10</v>
      </c>
      <c r="Q18" s="8">
        <v>40</v>
      </c>
      <c r="R18" s="8">
        <v>29</v>
      </c>
      <c r="S18" s="25"/>
    </row>
    <row r="19" spans="1:19" ht="42" customHeight="1">
      <c r="A19" s="23">
        <v>37485</v>
      </c>
      <c r="B19" s="13">
        <v>15</v>
      </c>
      <c r="C19" s="12">
        <v>26</v>
      </c>
      <c r="D19" s="4" t="s">
        <v>368</v>
      </c>
      <c r="E19" s="10">
        <v>1</v>
      </c>
      <c r="F19" s="39">
        <v>3</v>
      </c>
      <c r="G19" s="41" t="s">
        <v>70</v>
      </c>
      <c r="H19" s="15">
        <v>22.1</v>
      </c>
      <c r="I19" s="4" t="s">
        <v>67</v>
      </c>
      <c r="J19" s="5" t="s">
        <v>67</v>
      </c>
      <c r="K19" s="6"/>
      <c r="L19" s="1">
        <v>1006</v>
      </c>
      <c r="M19" s="7" t="s">
        <v>369</v>
      </c>
      <c r="N19" s="8"/>
      <c r="O19" s="8">
        <v>6</v>
      </c>
      <c r="P19" s="9">
        <v>13</v>
      </c>
      <c r="Q19" s="8">
        <v>56</v>
      </c>
      <c r="R19" s="8">
        <v>58</v>
      </c>
      <c r="S19" s="25" t="s">
        <v>81</v>
      </c>
    </row>
    <row r="20" spans="1:19" ht="42" customHeight="1">
      <c r="A20" s="23">
        <v>37486</v>
      </c>
      <c r="B20" s="13">
        <v>16</v>
      </c>
      <c r="C20" s="12">
        <v>26</v>
      </c>
      <c r="D20" s="4" t="s">
        <v>345</v>
      </c>
      <c r="E20" s="10">
        <v>2.5</v>
      </c>
      <c r="F20" s="39">
        <v>4</v>
      </c>
      <c r="G20" s="41" t="s">
        <v>70</v>
      </c>
      <c r="H20" s="15">
        <v>35.5</v>
      </c>
      <c r="I20" s="4" t="s">
        <v>67</v>
      </c>
      <c r="J20" s="5" t="s">
        <v>116</v>
      </c>
      <c r="K20" s="6"/>
      <c r="L20" s="1">
        <v>1008</v>
      </c>
      <c r="M20" s="7"/>
      <c r="N20" s="8"/>
      <c r="O20" s="8">
        <v>7.5</v>
      </c>
      <c r="P20" s="9">
        <v>15</v>
      </c>
      <c r="Q20" s="8">
        <v>44</v>
      </c>
      <c r="R20" s="8">
        <v>29</v>
      </c>
      <c r="S20" s="25" t="s">
        <v>81</v>
      </c>
    </row>
    <row r="21" spans="1:19" ht="42" customHeight="1">
      <c r="A21" s="23">
        <v>37487</v>
      </c>
      <c r="B21" s="13">
        <v>15</v>
      </c>
      <c r="C21" s="12">
        <v>24</v>
      </c>
      <c r="D21" s="4" t="s">
        <v>370</v>
      </c>
      <c r="E21" s="10">
        <v>0.8</v>
      </c>
      <c r="F21" s="39">
        <v>3</v>
      </c>
      <c r="G21" s="41" t="s">
        <v>70</v>
      </c>
      <c r="H21" s="15">
        <v>28.2</v>
      </c>
      <c r="I21" s="4" t="s">
        <v>67</v>
      </c>
      <c r="J21" s="5" t="s">
        <v>60</v>
      </c>
      <c r="K21" s="6"/>
      <c r="L21" s="1">
        <v>1005</v>
      </c>
      <c r="M21" s="7" t="s">
        <v>371</v>
      </c>
      <c r="N21" s="8"/>
      <c r="O21" s="8">
        <v>2.5</v>
      </c>
      <c r="P21" s="9">
        <v>14</v>
      </c>
      <c r="Q21" s="8">
        <v>65</v>
      </c>
      <c r="R21" s="8">
        <v>78</v>
      </c>
      <c r="S21" s="25" t="s">
        <v>81</v>
      </c>
    </row>
    <row r="22" spans="1:19" ht="42" customHeight="1">
      <c r="A22" s="23">
        <v>37488</v>
      </c>
      <c r="B22" s="13">
        <v>14</v>
      </c>
      <c r="C22" s="12">
        <v>22</v>
      </c>
      <c r="D22" s="4" t="s">
        <v>336</v>
      </c>
      <c r="E22" s="10">
        <v>3.3</v>
      </c>
      <c r="F22" s="39">
        <v>3</v>
      </c>
      <c r="G22" s="41" t="s">
        <v>70</v>
      </c>
      <c r="H22" s="15">
        <v>28.5</v>
      </c>
      <c r="I22" s="4" t="s">
        <v>59</v>
      </c>
      <c r="J22" s="5" t="s">
        <v>60</v>
      </c>
      <c r="K22" s="6"/>
      <c r="L22" s="1">
        <v>1006</v>
      </c>
      <c r="M22" s="7" t="s">
        <v>372</v>
      </c>
      <c r="N22" s="8"/>
      <c r="O22" s="8">
        <v>2.5</v>
      </c>
      <c r="P22" s="9">
        <v>12</v>
      </c>
      <c r="Q22" s="8">
        <v>63</v>
      </c>
      <c r="R22" s="8">
        <v>76</v>
      </c>
      <c r="S22" s="25" t="s">
        <v>81</v>
      </c>
    </row>
    <row r="23" spans="1:19" ht="42" customHeight="1">
      <c r="A23" s="23">
        <v>37489</v>
      </c>
      <c r="B23" s="13">
        <v>11</v>
      </c>
      <c r="C23" s="12">
        <v>21</v>
      </c>
      <c r="D23" s="4" t="s">
        <v>336</v>
      </c>
      <c r="E23" s="10">
        <v>1.5</v>
      </c>
      <c r="F23" s="39">
        <v>3</v>
      </c>
      <c r="G23" s="41" t="s">
        <v>70</v>
      </c>
      <c r="H23" s="15">
        <v>30.6</v>
      </c>
      <c r="I23" s="4" t="s">
        <v>67</v>
      </c>
      <c r="J23" s="5" t="s">
        <v>60</v>
      </c>
      <c r="K23" s="6"/>
      <c r="L23" s="1">
        <v>1006</v>
      </c>
      <c r="M23" s="7" t="s">
        <v>374</v>
      </c>
      <c r="N23" s="8"/>
      <c r="O23" s="8">
        <v>3</v>
      </c>
      <c r="P23" s="9">
        <v>10</v>
      </c>
      <c r="Q23" s="8">
        <v>56</v>
      </c>
      <c r="R23" s="8">
        <v>75</v>
      </c>
      <c r="S23" s="25" t="s">
        <v>81</v>
      </c>
    </row>
    <row r="24" spans="1:19" ht="42" customHeight="1">
      <c r="A24" s="23">
        <v>37490</v>
      </c>
      <c r="B24" s="13">
        <v>8</v>
      </c>
      <c r="C24" s="12">
        <v>19</v>
      </c>
      <c r="D24" s="4" t="s">
        <v>204</v>
      </c>
      <c r="E24" s="10">
        <v>2.6</v>
      </c>
      <c r="F24" s="39">
        <v>3</v>
      </c>
      <c r="G24" s="41" t="s">
        <v>73</v>
      </c>
      <c r="H24" s="15">
        <v>24</v>
      </c>
      <c r="I24" s="4" t="s">
        <v>59</v>
      </c>
      <c r="J24" s="5" t="s">
        <v>67</v>
      </c>
      <c r="K24" s="6"/>
      <c r="L24" s="1">
        <v>1018</v>
      </c>
      <c r="M24" s="7" t="s">
        <v>373</v>
      </c>
      <c r="N24" s="8"/>
      <c r="O24" s="8">
        <v>5</v>
      </c>
      <c r="P24" s="9">
        <v>7</v>
      </c>
      <c r="Q24" s="8">
        <v>50</v>
      </c>
      <c r="R24" s="8">
        <v>52</v>
      </c>
      <c r="S24" s="25" t="s">
        <v>81</v>
      </c>
    </row>
    <row r="25" spans="1:19" ht="42" customHeight="1">
      <c r="A25" s="23">
        <v>37491</v>
      </c>
      <c r="B25" s="13">
        <v>4</v>
      </c>
      <c r="C25" s="12">
        <v>21</v>
      </c>
      <c r="D25" s="4"/>
      <c r="E25" s="10">
        <v>0</v>
      </c>
      <c r="F25" s="39">
        <v>3</v>
      </c>
      <c r="G25" s="41" t="s">
        <v>64</v>
      </c>
      <c r="H25" s="15">
        <v>30.1</v>
      </c>
      <c r="I25" s="4" t="s">
        <v>156</v>
      </c>
      <c r="J25" s="5" t="s">
        <v>116</v>
      </c>
      <c r="K25" s="6"/>
      <c r="L25" s="1">
        <v>1019</v>
      </c>
      <c r="M25" s="7" t="s">
        <v>375</v>
      </c>
      <c r="N25" s="8"/>
      <c r="O25" s="8">
        <v>7</v>
      </c>
      <c r="P25" s="9">
        <v>3</v>
      </c>
      <c r="Q25" s="8">
        <v>46</v>
      </c>
      <c r="R25" s="8">
        <v>29</v>
      </c>
      <c r="S25" s="25"/>
    </row>
    <row r="26" spans="1:19" ht="42" customHeight="1">
      <c r="A26" s="23">
        <v>37492</v>
      </c>
      <c r="B26" s="13">
        <v>12</v>
      </c>
      <c r="C26" s="12">
        <v>19</v>
      </c>
      <c r="D26" s="4" t="s">
        <v>127</v>
      </c>
      <c r="E26" s="10">
        <v>4</v>
      </c>
      <c r="F26" s="39">
        <v>4</v>
      </c>
      <c r="G26" s="41" t="s">
        <v>64</v>
      </c>
      <c r="H26" s="15">
        <v>33.1</v>
      </c>
      <c r="I26" s="4" t="s">
        <v>156</v>
      </c>
      <c r="J26" s="5" t="s">
        <v>60</v>
      </c>
      <c r="K26" s="6"/>
      <c r="L26" s="1">
        <v>1006</v>
      </c>
      <c r="M26" s="7" t="s">
        <v>376</v>
      </c>
      <c r="N26" s="8"/>
      <c r="O26" s="8">
        <v>3</v>
      </c>
      <c r="P26" s="9">
        <v>10</v>
      </c>
      <c r="Q26" s="8">
        <v>77</v>
      </c>
      <c r="R26" s="8">
        <v>75</v>
      </c>
      <c r="S26" s="25" t="s">
        <v>81</v>
      </c>
    </row>
    <row r="27" spans="1:19" ht="42" customHeight="1">
      <c r="A27" s="23">
        <v>37493</v>
      </c>
      <c r="B27" s="13">
        <v>12</v>
      </c>
      <c r="C27" s="12">
        <v>19</v>
      </c>
      <c r="D27" s="4"/>
      <c r="E27" s="10">
        <v>0</v>
      </c>
      <c r="F27" s="39">
        <v>4</v>
      </c>
      <c r="G27" s="41" t="s">
        <v>70</v>
      </c>
      <c r="H27" s="15">
        <v>37.1</v>
      </c>
      <c r="I27" s="4" t="s">
        <v>67</v>
      </c>
      <c r="J27" s="5" t="s">
        <v>67</v>
      </c>
      <c r="K27" s="6"/>
      <c r="L27" s="1">
        <v>1009</v>
      </c>
      <c r="M27" s="7" t="s">
        <v>377</v>
      </c>
      <c r="N27" s="8"/>
      <c r="O27" s="8">
        <v>4.5</v>
      </c>
      <c r="P27" s="9">
        <v>10</v>
      </c>
      <c r="Q27" s="8">
        <v>57</v>
      </c>
      <c r="R27" s="8">
        <v>64</v>
      </c>
      <c r="S27" s="25"/>
    </row>
    <row r="28" spans="1:19" ht="42" customHeight="1">
      <c r="A28" s="23">
        <v>37494</v>
      </c>
      <c r="B28" s="13">
        <v>11</v>
      </c>
      <c r="C28" s="12">
        <v>18</v>
      </c>
      <c r="D28" s="4" t="s">
        <v>378</v>
      </c>
      <c r="E28" s="10">
        <v>8.6</v>
      </c>
      <c r="F28" s="39">
        <v>3</v>
      </c>
      <c r="G28" s="41" t="s">
        <v>87</v>
      </c>
      <c r="H28" s="15">
        <v>28.4</v>
      </c>
      <c r="I28" s="4" t="s">
        <v>59</v>
      </c>
      <c r="J28" s="5" t="s">
        <v>60</v>
      </c>
      <c r="K28" s="6"/>
      <c r="L28" s="1">
        <v>1005</v>
      </c>
      <c r="M28" s="7" t="s">
        <v>379</v>
      </c>
      <c r="N28" s="8"/>
      <c r="O28" s="8">
        <v>2</v>
      </c>
      <c r="P28" s="9">
        <v>9</v>
      </c>
      <c r="Q28" s="8">
        <v>76</v>
      </c>
      <c r="R28" s="8">
        <v>84</v>
      </c>
      <c r="S28" s="25" t="s">
        <v>81</v>
      </c>
    </row>
    <row r="29" spans="1:19" ht="42" customHeight="1">
      <c r="A29" s="23">
        <v>37495</v>
      </c>
      <c r="B29" s="13">
        <v>11</v>
      </c>
      <c r="C29" s="12">
        <v>18</v>
      </c>
      <c r="D29" s="4" t="s">
        <v>380</v>
      </c>
      <c r="E29" s="10">
        <v>3.1</v>
      </c>
      <c r="F29" s="39">
        <v>3</v>
      </c>
      <c r="G29" s="41" t="s">
        <v>70</v>
      </c>
      <c r="H29" s="15">
        <v>30.7</v>
      </c>
      <c r="I29" s="4" t="s">
        <v>59</v>
      </c>
      <c r="J29" s="5" t="s">
        <v>60</v>
      </c>
      <c r="K29" s="6"/>
      <c r="L29" s="1">
        <v>1011</v>
      </c>
      <c r="M29" s="7" t="s">
        <v>381</v>
      </c>
      <c r="N29" s="8"/>
      <c r="O29" s="8">
        <v>2</v>
      </c>
      <c r="P29" s="9">
        <v>11</v>
      </c>
      <c r="Q29" s="8">
        <v>62</v>
      </c>
      <c r="R29" s="8">
        <v>86</v>
      </c>
      <c r="S29" s="25" t="s">
        <v>81</v>
      </c>
    </row>
    <row r="30" spans="1:19" ht="42" customHeight="1">
      <c r="A30" s="23">
        <v>37496</v>
      </c>
      <c r="B30" s="13">
        <v>13</v>
      </c>
      <c r="C30" s="12">
        <v>18</v>
      </c>
      <c r="D30" s="4" t="s">
        <v>382</v>
      </c>
      <c r="E30" s="10">
        <v>3.3</v>
      </c>
      <c r="F30" s="39">
        <v>3</v>
      </c>
      <c r="G30" s="41" t="s">
        <v>70</v>
      </c>
      <c r="H30" s="15">
        <v>23.6</v>
      </c>
      <c r="I30" s="4" t="s">
        <v>59</v>
      </c>
      <c r="J30" s="5" t="s">
        <v>59</v>
      </c>
      <c r="K30" s="6"/>
      <c r="L30" s="1">
        <v>1008</v>
      </c>
      <c r="M30" s="7" t="s">
        <v>383</v>
      </c>
      <c r="N30" s="8"/>
      <c r="O30" s="8"/>
      <c r="P30" s="9">
        <v>12</v>
      </c>
      <c r="Q30" s="8">
        <v>85</v>
      </c>
      <c r="R30" s="8">
        <v>98</v>
      </c>
      <c r="S30" s="25" t="s">
        <v>81</v>
      </c>
    </row>
    <row r="31" spans="1:19" ht="42" customHeight="1">
      <c r="A31" s="23">
        <v>37497</v>
      </c>
      <c r="B31" s="13">
        <v>11</v>
      </c>
      <c r="C31" s="12">
        <v>22</v>
      </c>
      <c r="D31" s="4" t="s">
        <v>204</v>
      </c>
      <c r="E31" s="10">
        <v>1.9</v>
      </c>
      <c r="F31" s="39">
        <v>3</v>
      </c>
      <c r="G31" s="41" t="s">
        <v>70</v>
      </c>
      <c r="H31" s="15">
        <v>28.6</v>
      </c>
      <c r="I31" s="4" t="s">
        <v>67</v>
      </c>
      <c r="J31" s="5" t="s">
        <v>67</v>
      </c>
      <c r="K31" s="6"/>
      <c r="L31" s="1">
        <v>1012</v>
      </c>
      <c r="M31" s="7" t="s">
        <v>384</v>
      </c>
      <c r="N31" s="8"/>
      <c r="O31" s="8">
        <v>4</v>
      </c>
      <c r="P31" s="9">
        <v>9</v>
      </c>
      <c r="Q31" s="8">
        <v>56</v>
      </c>
      <c r="R31" s="8">
        <v>58</v>
      </c>
      <c r="S31" s="25" t="s">
        <v>81</v>
      </c>
    </row>
    <row r="32" spans="1:19" ht="42" customHeight="1">
      <c r="A32" s="23">
        <v>37498</v>
      </c>
      <c r="B32" s="13">
        <v>11</v>
      </c>
      <c r="C32" s="12">
        <v>18</v>
      </c>
      <c r="D32" s="4" t="s">
        <v>132</v>
      </c>
      <c r="E32" s="10">
        <v>7.1</v>
      </c>
      <c r="F32" s="39">
        <v>4</v>
      </c>
      <c r="G32" s="41" t="s">
        <v>70</v>
      </c>
      <c r="H32" s="15">
        <v>31.8</v>
      </c>
      <c r="I32" s="4" t="s">
        <v>67</v>
      </c>
      <c r="J32" s="5" t="s">
        <v>60</v>
      </c>
      <c r="K32" s="6"/>
      <c r="L32" s="1">
        <v>1007</v>
      </c>
      <c r="M32" s="7" t="s">
        <v>385</v>
      </c>
      <c r="N32" s="8"/>
      <c r="O32" s="8">
        <v>2</v>
      </c>
      <c r="P32" s="9">
        <v>9</v>
      </c>
      <c r="Q32" s="8">
        <v>73</v>
      </c>
      <c r="R32" s="8">
        <v>82</v>
      </c>
      <c r="S32" s="25" t="s">
        <v>81</v>
      </c>
    </row>
    <row r="33" spans="1:19" ht="42" customHeight="1">
      <c r="A33" s="26">
        <v>37499</v>
      </c>
      <c r="B33" s="27">
        <v>9</v>
      </c>
      <c r="C33" s="28">
        <v>17</v>
      </c>
      <c r="D33" s="29"/>
      <c r="E33" s="30">
        <v>0</v>
      </c>
      <c r="F33" s="40">
        <v>4</v>
      </c>
      <c r="G33" s="42" t="s">
        <v>70</v>
      </c>
      <c r="H33" s="31">
        <v>33.6</v>
      </c>
      <c r="I33" s="29" t="s">
        <v>67</v>
      </c>
      <c r="J33" s="32" t="s">
        <v>60</v>
      </c>
      <c r="K33" s="33"/>
      <c r="L33" s="34">
        <v>1010</v>
      </c>
      <c r="M33" s="35" t="s">
        <v>386</v>
      </c>
      <c r="N33" s="36"/>
      <c r="O33" s="36">
        <v>2</v>
      </c>
      <c r="P33" s="37">
        <v>7</v>
      </c>
      <c r="Q33" s="36">
        <v>61</v>
      </c>
      <c r="R33" s="36">
        <v>79</v>
      </c>
      <c r="S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76" t="s">
        <v>22</v>
      </c>
      <c r="B100" s="76"/>
      <c r="C100" s="76"/>
      <c r="D100" s="16">
        <f>AVERAGE(B3:B33,C3:C33)</f>
        <v>17.56451612903226</v>
      </c>
      <c r="E100" s="76" t="s">
        <v>31</v>
      </c>
      <c r="F100" s="76"/>
      <c r="G100" s="76"/>
      <c r="H100" s="76"/>
      <c r="I100" s="17">
        <f>SUM(E3:E33)</f>
        <v>66.1</v>
      </c>
      <c r="J100" s="76" t="s">
        <v>38</v>
      </c>
      <c r="K100" s="76"/>
      <c r="L100" s="18">
        <f>SUM(O3:O33)</f>
        <v>199.5</v>
      </c>
    </row>
    <row r="101" spans="1:12" ht="30" customHeight="1">
      <c r="A101" s="76" t="s">
        <v>27</v>
      </c>
      <c r="B101" s="76"/>
      <c r="C101" s="76"/>
      <c r="D101" s="16">
        <f>AVERAGE(B3:B33)</f>
        <v>12.03225806451613</v>
      </c>
      <c r="E101" s="76" t="s">
        <v>32</v>
      </c>
      <c r="F101" s="76"/>
      <c r="G101" s="76"/>
      <c r="H101" s="76"/>
      <c r="I101" s="17">
        <f>AVERAGE(E3:E33)</f>
        <v>2.1322580645161286</v>
      </c>
      <c r="J101" s="76" t="s">
        <v>39</v>
      </c>
      <c r="K101" s="76"/>
      <c r="L101" s="18">
        <f>COUNTIF(R3:R33,"&lt;31")</f>
        <v>14</v>
      </c>
    </row>
    <row r="102" spans="1:12" ht="30" customHeight="1">
      <c r="A102" s="76" t="s">
        <v>28</v>
      </c>
      <c r="B102" s="76"/>
      <c r="C102" s="76"/>
      <c r="D102" s="16">
        <f>AVERAGE(C3:C33)</f>
        <v>23.096774193548388</v>
      </c>
      <c r="E102" s="76" t="s">
        <v>33</v>
      </c>
      <c r="F102" s="76"/>
      <c r="G102" s="76"/>
      <c r="H102" s="76"/>
      <c r="I102" s="17">
        <f>MAX(E3:E33)</f>
        <v>22</v>
      </c>
      <c r="J102" s="76" t="s">
        <v>41</v>
      </c>
      <c r="K102" s="76"/>
      <c r="L102" s="18">
        <f>COUNTIF(C3:C33,"&gt;19")</f>
        <v>23</v>
      </c>
    </row>
    <row r="103" spans="1:12" ht="30" customHeight="1">
      <c r="A103" s="76" t="s">
        <v>23</v>
      </c>
      <c r="B103" s="76"/>
      <c r="C103" s="76"/>
      <c r="D103" s="18">
        <f>MAX(B3:B33,C3:C33)</f>
        <v>29</v>
      </c>
      <c r="E103" s="76" t="s">
        <v>34</v>
      </c>
      <c r="F103" s="76"/>
      <c r="G103" s="76"/>
      <c r="H103" s="76"/>
      <c r="I103" s="18">
        <f>COUNTA(S3:S33)</f>
        <v>15</v>
      </c>
      <c r="J103" s="76" t="s">
        <v>37</v>
      </c>
      <c r="K103" s="76"/>
      <c r="L103" s="18">
        <f>COUNTA(N3:N33)</f>
        <v>1</v>
      </c>
    </row>
    <row r="104" spans="1:12" ht="30" customHeight="1">
      <c r="A104" s="76" t="s">
        <v>24</v>
      </c>
      <c r="B104" s="76"/>
      <c r="C104" s="76"/>
      <c r="D104" s="18">
        <f>MIN(B3:B33,C3:C33)</f>
        <v>4</v>
      </c>
      <c r="E104" s="76" t="s">
        <v>35</v>
      </c>
      <c r="F104" s="76"/>
      <c r="G104" s="76"/>
      <c r="H104" s="76"/>
      <c r="I104" s="18">
        <f>COUNTIF(S3:S33,"R")</f>
        <v>15</v>
      </c>
      <c r="J104" s="76" t="s">
        <v>47</v>
      </c>
      <c r="K104" s="76"/>
      <c r="L104" s="43">
        <f>AVERAGE(F3:F33)</f>
        <v>3.193548387096774</v>
      </c>
    </row>
    <row r="105" spans="1:12" ht="30" customHeight="1">
      <c r="A105" s="76" t="s">
        <v>26</v>
      </c>
      <c r="B105" s="76"/>
      <c r="C105" s="76"/>
      <c r="D105" s="18">
        <f>MAX(B3:B33)</f>
        <v>16</v>
      </c>
      <c r="E105" s="76" t="s">
        <v>36</v>
      </c>
      <c r="F105" s="76"/>
      <c r="G105" s="76"/>
      <c r="H105" s="76"/>
      <c r="I105" s="18">
        <f>COUNTIF(S3:S33,"S")</f>
        <v>0</v>
      </c>
      <c r="J105" s="76" t="s">
        <v>48</v>
      </c>
      <c r="K105" s="76"/>
      <c r="L105" s="43">
        <f>AVERAGE(H3:H33)</f>
        <v>28.000000000000007</v>
      </c>
    </row>
    <row r="106" spans="1:12" ht="30" customHeight="1">
      <c r="A106" s="76" t="s">
        <v>25</v>
      </c>
      <c r="B106" s="76"/>
      <c r="C106" s="76"/>
      <c r="D106" s="18">
        <f>MIN(C3:C33)</f>
        <v>17</v>
      </c>
      <c r="E106" s="76" t="s">
        <v>52</v>
      </c>
      <c r="F106" s="76"/>
      <c r="G106" s="76"/>
      <c r="H106" s="76"/>
      <c r="I106" s="18">
        <f>COUNTIF(F3:F33,"&gt;5")</f>
        <v>0</v>
      </c>
      <c r="J106" s="76" t="s">
        <v>49</v>
      </c>
      <c r="K106" s="76"/>
      <c r="L106" s="19">
        <v>0</v>
      </c>
    </row>
    <row r="107" spans="1:12" ht="30" customHeight="1">
      <c r="A107" s="76" t="s">
        <v>29</v>
      </c>
      <c r="B107" s="76"/>
      <c r="C107" s="76"/>
      <c r="D107" s="18">
        <f>COUNTIF(B3:B33,"&lt;1")</f>
        <v>0</v>
      </c>
      <c r="E107" s="76" t="s">
        <v>43</v>
      </c>
      <c r="F107" s="76"/>
      <c r="G107" s="76"/>
      <c r="H107" s="76"/>
      <c r="I107" s="17">
        <f>MAX(H3:H33)</f>
        <v>45</v>
      </c>
      <c r="J107" s="76" t="s">
        <v>50</v>
      </c>
      <c r="K107" s="76"/>
      <c r="L107" s="19"/>
    </row>
    <row r="108" spans="1:12" ht="30" customHeight="1">
      <c r="A108" s="76" t="s">
        <v>30</v>
      </c>
      <c r="B108" s="76"/>
      <c r="C108" s="76"/>
      <c r="D108" s="18">
        <f>COUNTIF(C3:C33,"&lt;1")</f>
        <v>0</v>
      </c>
      <c r="E108" s="76" t="s">
        <v>44</v>
      </c>
      <c r="F108" s="76"/>
      <c r="G108" s="76"/>
      <c r="H108" s="76"/>
      <c r="I108" s="18">
        <f>MAX(L3:L33)</f>
        <v>1019</v>
      </c>
      <c r="J108" s="76" t="s">
        <v>51</v>
      </c>
      <c r="K108" s="76"/>
      <c r="L108" s="19"/>
    </row>
    <row r="109" spans="1:12" ht="30" customHeight="1">
      <c r="A109" s="76" t="s">
        <v>40</v>
      </c>
      <c r="B109" s="76"/>
      <c r="C109" s="76"/>
      <c r="D109" s="18">
        <f>MIN(P3:P33)</f>
        <v>3</v>
      </c>
      <c r="E109" s="76" t="s">
        <v>45</v>
      </c>
      <c r="F109" s="76"/>
      <c r="G109" s="76"/>
      <c r="H109" s="76"/>
      <c r="I109" s="18">
        <f>MIN(L3:L33)</f>
        <v>1001</v>
      </c>
      <c r="J109" s="76"/>
      <c r="K109" s="76"/>
      <c r="L109" s="19"/>
    </row>
  </sheetData>
  <sheetProtection password="CF17" sheet="1" objects="1" scenarios="1"/>
  <mergeCells count="43"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J109:K109"/>
    <mergeCell ref="E108:H108"/>
    <mergeCell ref="E109:H109"/>
    <mergeCell ref="J101:K101"/>
    <mergeCell ref="J102:K102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St.Nitzsche</dc:creator>
  <cp:keywords/>
  <dc:description/>
  <cp:lastModifiedBy>St.Nitzsche</cp:lastModifiedBy>
  <cp:lastPrinted>2004-12-31T15:09:00Z</cp:lastPrinted>
  <dcterms:created xsi:type="dcterms:W3CDTF">2000-12-13T16:36:36Z</dcterms:created>
  <dcterms:modified xsi:type="dcterms:W3CDTF">2005-11-13T17:32:42Z</dcterms:modified>
  <cp:category/>
  <cp:version/>
  <cp:contentType/>
  <cp:contentStatus/>
</cp:coreProperties>
</file>